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330" windowWidth="17955" windowHeight="8235"/>
  </bookViews>
  <sheets>
    <sheet name="STOCK POINT" sheetId="1" r:id="rId1"/>
    <sheet name="DAMAN" sheetId="2" r:id="rId2"/>
    <sheet name="BHIWANDI" sheetId="3" r:id="rId3"/>
    <sheet name="MAHA(O.V)" sheetId="4" r:id="rId4"/>
    <sheet name="GUJRAT(S)" sheetId="5" r:id="rId5"/>
    <sheet name="MAHA(SOUTH)" sheetId="6" r:id="rId6"/>
    <sheet name="KHANDESH" sheetId="7" r:id="rId7"/>
    <sheet name="SILVASSA" sheetId="8" r:id="rId8"/>
    <sheet name="DADRA" sheetId="9" r:id="rId9"/>
    <sheet name="MAHA(VIDH)" sheetId="10" r:id="rId10"/>
    <sheet name="GUJRAT(E)" sheetId="11" r:id="rId11"/>
    <sheet name="GUJRAT(W)" sheetId="12" r:id="rId12"/>
  </sheets>
  <externalReferences>
    <externalReference r:id="rId13"/>
    <externalReference r:id="rId14"/>
  </externalReferences>
  <calcPr calcId="145621"/>
</workbook>
</file>

<file path=xl/calcChain.xml><?xml version="1.0" encoding="utf-8"?>
<calcChain xmlns="http://schemas.openxmlformats.org/spreadsheetml/2006/main">
  <c r="B68" i="12" l="1"/>
  <c r="D68" i="12" s="1"/>
  <c r="B67" i="12"/>
  <c r="D67" i="12" s="1"/>
  <c r="B65" i="12"/>
  <c r="D65" i="12" s="1"/>
  <c r="B64" i="12"/>
  <c r="D64" i="12" s="1"/>
  <c r="D63" i="12"/>
  <c r="B63" i="12"/>
  <c r="B62" i="12"/>
  <c r="D62" i="12" s="1"/>
  <c r="D61" i="12"/>
  <c r="B61" i="12"/>
  <c r="B66" i="12" s="1"/>
  <c r="D66" i="12" s="1"/>
  <c r="D60" i="12"/>
  <c r="B60" i="12"/>
  <c r="B58" i="12"/>
  <c r="D58" i="12" s="1"/>
  <c r="D57" i="12"/>
  <c r="B57" i="12"/>
  <c r="D56" i="12"/>
  <c r="B56" i="12"/>
  <c r="B55" i="12"/>
  <c r="D55" i="12" s="1"/>
  <c r="D54" i="12"/>
  <c r="B54" i="12"/>
  <c r="D53" i="12"/>
  <c r="B53" i="12"/>
  <c r="B52" i="12"/>
  <c r="D52" i="12" s="1"/>
  <c r="D51" i="12"/>
  <c r="B51" i="12"/>
  <c r="D50" i="12"/>
  <c r="B50" i="12"/>
  <c r="B49" i="12"/>
  <c r="D49" i="12" s="1"/>
  <c r="D48" i="12"/>
  <c r="B48" i="12"/>
  <c r="D47" i="12"/>
  <c r="B47" i="12"/>
  <c r="B46" i="12"/>
  <c r="D46" i="12" s="1"/>
  <c r="D44" i="12"/>
  <c r="B44" i="12"/>
  <c r="D43" i="12"/>
  <c r="B43" i="12"/>
  <c r="B42" i="12"/>
  <c r="D42" i="12" s="1"/>
  <c r="D41" i="12"/>
  <c r="B41" i="12"/>
  <c r="D40" i="12"/>
  <c r="B40" i="12"/>
  <c r="B39" i="12"/>
  <c r="D39" i="12" s="1"/>
  <c r="D38" i="12"/>
  <c r="B38" i="12"/>
  <c r="D37" i="12"/>
  <c r="B37" i="12"/>
  <c r="B36" i="12"/>
  <c r="D36" i="12" s="1"/>
  <c r="D35" i="12"/>
  <c r="B35" i="12"/>
  <c r="D33" i="12"/>
  <c r="B33" i="12"/>
  <c r="B32" i="12"/>
  <c r="D32" i="12" s="1"/>
  <c r="D31" i="12"/>
  <c r="B31" i="12"/>
  <c r="D30" i="12"/>
  <c r="B30" i="12"/>
  <c r="B29" i="12"/>
  <c r="D29" i="12" s="1"/>
  <c r="D28" i="12"/>
  <c r="B28" i="12"/>
  <c r="D27" i="12"/>
  <c r="B27" i="12"/>
  <c r="B26" i="12"/>
  <c r="D26" i="12" s="1"/>
  <c r="D25" i="12"/>
  <c r="B25" i="12"/>
  <c r="D24" i="12"/>
  <c r="B24" i="12"/>
  <c r="B23" i="12"/>
  <c r="D23" i="12" s="1"/>
  <c r="F21" i="12"/>
  <c r="D21" i="12"/>
  <c r="B21" i="12"/>
  <c r="F20" i="12"/>
  <c r="D20" i="12"/>
  <c r="B20" i="12"/>
  <c r="D19" i="12"/>
  <c r="B19" i="12"/>
  <c r="B18" i="12"/>
  <c r="D18" i="12" s="1"/>
  <c r="D17" i="12"/>
  <c r="B17" i="12"/>
  <c r="D16" i="12"/>
  <c r="B16" i="12"/>
  <c r="B15" i="12"/>
  <c r="D15" i="12" s="1"/>
  <c r="B14" i="12"/>
  <c r="D14" i="12" s="1"/>
  <c r="D13" i="12"/>
  <c r="B13" i="12"/>
  <c r="B12" i="12"/>
  <c r="D12" i="12" s="1"/>
  <c r="B11" i="12"/>
  <c r="D11" i="12" s="1"/>
  <c r="D10" i="12"/>
  <c r="B10" i="12"/>
  <c r="A7" i="12"/>
  <c r="D68" i="11"/>
  <c r="B68" i="11"/>
  <c r="B67" i="11"/>
  <c r="D67" i="11" s="1"/>
  <c r="D65" i="11"/>
  <c r="B65" i="11"/>
  <c r="D64" i="11"/>
  <c r="B64" i="11"/>
  <c r="D63" i="11"/>
  <c r="B63" i="11"/>
  <c r="D62" i="11"/>
  <c r="B62" i="11"/>
  <c r="D61" i="11"/>
  <c r="B61" i="11"/>
  <c r="B66" i="11" s="1"/>
  <c r="D66" i="11" s="1"/>
  <c r="D60" i="11"/>
  <c r="B60" i="11"/>
  <c r="D58" i="11"/>
  <c r="B58" i="11"/>
  <c r="D57" i="11"/>
  <c r="B57" i="11"/>
  <c r="D56" i="11"/>
  <c r="B56" i="11"/>
  <c r="D55" i="11"/>
  <c r="B55" i="11"/>
  <c r="D54" i="11"/>
  <c r="B54" i="11"/>
  <c r="D53" i="11"/>
  <c r="B53" i="11"/>
  <c r="D52" i="11"/>
  <c r="B52" i="11"/>
  <c r="D51" i="11"/>
  <c r="B51" i="11"/>
  <c r="D50" i="11"/>
  <c r="B50" i="11"/>
  <c r="D49" i="11"/>
  <c r="B49" i="11"/>
  <c r="D48" i="11"/>
  <c r="B48" i="11"/>
  <c r="D47" i="11"/>
  <c r="B47" i="11"/>
  <c r="D46" i="11"/>
  <c r="B46" i="11"/>
  <c r="D44" i="11"/>
  <c r="B44" i="11"/>
  <c r="D43" i="11"/>
  <c r="B43" i="11"/>
  <c r="D42" i="11"/>
  <c r="B42" i="11"/>
  <c r="D41" i="11"/>
  <c r="B41" i="11"/>
  <c r="D40" i="11"/>
  <c r="B40" i="11"/>
  <c r="D39" i="11"/>
  <c r="B39" i="11"/>
  <c r="D38" i="11"/>
  <c r="B38" i="11"/>
  <c r="D37" i="11"/>
  <c r="B37" i="11"/>
  <c r="D36" i="11"/>
  <c r="B36" i="11"/>
  <c r="D35" i="11"/>
  <c r="B35" i="11"/>
  <c r="D33" i="11"/>
  <c r="B33" i="11"/>
  <c r="D32" i="11"/>
  <c r="B32" i="11"/>
  <c r="D31" i="11"/>
  <c r="B31" i="11"/>
  <c r="D30" i="11"/>
  <c r="B30" i="11"/>
  <c r="D29" i="11"/>
  <c r="B29" i="11"/>
  <c r="D28" i="11"/>
  <c r="B28" i="11"/>
  <c r="F27" i="11"/>
  <c r="B27" i="11"/>
  <c r="D27" i="11" s="1"/>
  <c r="F26" i="11"/>
  <c r="D26" i="11"/>
  <c r="B26" i="11"/>
  <c r="D25" i="11"/>
  <c r="B25" i="11"/>
  <c r="D24" i="11"/>
  <c r="B24" i="11"/>
  <c r="F23" i="11"/>
  <c r="B23" i="11"/>
  <c r="B22" i="11" s="1"/>
  <c r="D22" i="11" s="1"/>
  <c r="F22" i="11"/>
  <c r="F21" i="11"/>
  <c r="B21" i="11"/>
  <c r="D21" i="11" s="1"/>
  <c r="F20" i="11"/>
  <c r="D20" i="11"/>
  <c r="B20" i="11"/>
  <c r="F19" i="11"/>
  <c r="B19" i="11"/>
  <c r="D19" i="11" s="1"/>
  <c r="B18" i="11"/>
  <c r="D18" i="11" s="1"/>
  <c r="B17" i="11"/>
  <c r="D17" i="11" s="1"/>
  <c r="B16" i="11"/>
  <c r="D16" i="11" s="1"/>
  <c r="B15" i="11"/>
  <c r="D15" i="11" s="1"/>
  <c r="B14" i="11"/>
  <c r="D14" i="11" s="1"/>
  <c r="B13" i="11"/>
  <c r="D13" i="11" s="1"/>
  <c r="B12" i="11"/>
  <c r="D12" i="11" s="1"/>
  <c r="B11" i="11"/>
  <c r="D11" i="11" s="1"/>
  <c r="B10" i="11"/>
  <c r="D10" i="11" s="1"/>
  <c r="A7" i="11"/>
  <c r="B67" i="10"/>
  <c r="D67" i="10" s="1"/>
  <c r="B66" i="10"/>
  <c r="D66" i="10" s="1"/>
  <c r="B64" i="10"/>
  <c r="D64" i="10" s="1"/>
  <c r="B63" i="10"/>
  <c r="D63" i="10" s="1"/>
  <c r="D62" i="10"/>
  <c r="B62" i="10"/>
  <c r="B61" i="10"/>
  <c r="D61" i="10" s="1"/>
  <c r="B60" i="10"/>
  <c r="D60" i="10" s="1"/>
  <c r="D59" i="10"/>
  <c r="B59" i="10"/>
  <c r="B57" i="10"/>
  <c r="D57" i="10" s="1"/>
  <c r="B56" i="10"/>
  <c r="D56" i="10" s="1"/>
  <c r="D55" i="10"/>
  <c r="B55" i="10"/>
  <c r="B54" i="10"/>
  <c r="D54" i="10" s="1"/>
  <c r="B53" i="10"/>
  <c r="D53" i="10" s="1"/>
  <c r="D52" i="10"/>
  <c r="B52" i="10"/>
  <c r="B51" i="10"/>
  <c r="D51" i="10" s="1"/>
  <c r="B50" i="10"/>
  <c r="D50" i="10" s="1"/>
  <c r="D49" i="10"/>
  <c r="B49" i="10"/>
  <c r="B48" i="10"/>
  <c r="D48" i="10" s="1"/>
  <c r="B47" i="10"/>
  <c r="D47" i="10" s="1"/>
  <c r="D46" i="10"/>
  <c r="B46" i="10"/>
  <c r="B45" i="10"/>
  <c r="D45" i="10" s="1"/>
  <c r="B43" i="10"/>
  <c r="D43" i="10" s="1"/>
  <c r="D42" i="10"/>
  <c r="B42" i="10"/>
  <c r="B41" i="10"/>
  <c r="D41" i="10" s="1"/>
  <c r="B40" i="10"/>
  <c r="D40" i="10" s="1"/>
  <c r="D39" i="10"/>
  <c r="B39" i="10"/>
  <c r="B38" i="10"/>
  <c r="D38" i="10" s="1"/>
  <c r="B37" i="10"/>
  <c r="D37" i="10" s="1"/>
  <c r="D36" i="10"/>
  <c r="B36" i="10"/>
  <c r="B35" i="10"/>
  <c r="D35" i="10" s="1"/>
  <c r="B34" i="10"/>
  <c r="D34" i="10" s="1"/>
  <c r="D32" i="10"/>
  <c r="B32" i="10"/>
  <c r="B31" i="10"/>
  <c r="D31" i="10" s="1"/>
  <c r="B30" i="10"/>
  <c r="D30" i="10" s="1"/>
  <c r="D29" i="10"/>
  <c r="B29" i="10"/>
  <c r="B28" i="10"/>
  <c r="D28" i="10" s="1"/>
  <c r="B27" i="10"/>
  <c r="D27" i="10" s="1"/>
  <c r="D26" i="10"/>
  <c r="B26" i="10"/>
  <c r="B25" i="10"/>
  <c r="D25" i="10" s="1"/>
  <c r="D24" i="10"/>
  <c r="B23" i="10"/>
  <c r="D23" i="10" s="1"/>
  <c r="B22" i="10"/>
  <c r="D22" i="10" s="1"/>
  <c r="B21" i="10"/>
  <c r="D21" i="10" s="1"/>
  <c r="F20" i="10"/>
  <c r="D20" i="10"/>
  <c r="B20" i="10"/>
  <c r="F19" i="10"/>
  <c r="B19" i="10"/>
  <c r="D19" i="10" s="1"/>
  <c r="B18" i="10"/>
  <c r="D18" i="10" s="1"/>
  <c r="B17" i="10"/>
  <c r="D17" i="10" s="1"/>
  <c r="B16" i="10"/>
  <c r="D16" i="10" s="1"/>
  <c r="B15" i="10"/>
  <c r="D15" i="10" s="1"/>
  <c r="B14" i="10"/>
  <c r="D14" i="10" s="1"/>
  <c r="B13" i="10"/>
  <c r="D13" i="10" s="1"/>
  <c r="B12" i="10"/>
  <c r="D12" i="10" s="1"/>
  <c r="B11" i="10"/>
  <c r="D11" i="10" s="1"/>
  <c r="B10" i="10"/>
  <c r="D10" i="10" s="1"/>
  <c r="B9" i="10"/>
  <c r="D9" i="10" s="1"/>
  <c r="A6" i="10"/>
  <c r="D68" i="9"/>
  <c r="B68" i="9"/>
  <c r="E68" i="9" s="1"/>
  <c r="D67" i="9"/>
  <c r="B67" i="9"/>
  <c r="E67" i="9" s="1"/>
  <c r="D66" i="9"/>
  <c r="B66" i="9"/>
  <c r="E66" i="9" s="1"/>
  <c r="D65" i="9"/>
  <c r="B65" i="9"/>
  <c r="E65" i="9" s="1"/>
  <c r="E64" i="9"/>
  <c r="D64" i="9"/>
  <c r="B64" i="9"/>
  <c r="D63" i="9"/>
  <c r="E63" i="9" s="1"/>
  <c r="B63" i="9"/>
  <c r="D62" i="9"/>
  <c r="B62" i="9"/>
  <c r="E62" i="9" s="1"/>
  <c r="D61" i="9"/>
  <c r="B61" i="9"/>
  <c r="E61" i="9" s="1"/>
  <c r="D60" i="9"/>
  <c r="B60" i="9"/>
  <c r="E60" i="9" s="1"/>
  <c r="G59" i="9"/>
  <c r="D58" i="9"/>
  <c r="B58" i="9"/>
  <c r="E58" i="9" s="1"/>
  <c r="D57" i="9"/>
  <c r="B57" i="9"/>
  <c r="E57" i="9" s="1"/>
  <c r="E56" i="9"/>
  <c r="D56" i="9"/>
  <c r="B56" i="9"/>
  <c r="D55" i="9"/>
  <c r="E55" i="9" s="1"/>
  <c r="B55" i="9"/>
  <c r="D54" i="9"/>
  <c r="B54" i="9"/>
  <c r="E54" i="9" s="1"/>
  <c r="D53" i="9"/>
  <c r="B53" i="9"/>
  <c r="E53" i="9" s="1"/>
  <c r="D52" i="9"/>
  <c r="B52" i="9"/>
  <c r="E52" i="9" s="1"/>
  <c r="D51" i="9"/>
  <c r="B51" i="9"/>
  <c r="E51" i="9" s="1"/>
  <c r="E50" i="9"/>
  <c r="D50" i="9"/>
  <c r="B50" i="9"/>
  <c r="D49" i="9"/>
  <c r="E49" i="9" s="1"/>
  <c r="B49" i="9"/>
  <c r="D48" i="9"/>
  <c r="B48" i="9"/>
  <c r="E48" i="9" s="1"/>
  <c r="D47" i="9"/>
  <c r="B47" i="9"/>
  <c r="E47" i="9" s="1"/>
  <c r="D46" i="9"/>
  <c r="B46" i="9"/>
  <c r="E46" i="9" s="1"/>
  <c r="G45" i="9"/>
  <c r="D44" i="9"/>
  <c r="B44" i="9"/>
  <c r="E44" i="9" s="1"/>
  <c r="D43" i="9"/>
  <c r="B43" i="9"/>
  <c r="E43" i="9" s="1"/>
  <c r="E42" i="9"/>
  <c r="D42" i="9"/>
  <c r="B42" i="9"/>
  <c r="D41" i="9"/>
  <c r="E41" i="9" s="1"/>
  <c r="B41" i="9"/>
  <c r="D40" i="9"/>
  <c r="B40" i="9"/>
  <c r="E40" i="9" s="1"/>
  <c r="D39" i="9"/>
  <c r="B39" i="9"/>
  <c r="E39" i="9" s="1"/>
  <c r="D38" i="9"/>
  <c r="B38" i="9"/>
  <c r="E38" i="9" s="1"/>
  <c r="D37" i="9"/>
  <c r="B37" i="9"/>
  <c r="E37" i="9" s="1"/>
  <c r="E36" i="9"/>
  <c r="D36" i="9"/>
  <c r="B36" i="9"/>
  <c r="D35" i="9"/>
  <c r="E35" i="9" s="1"/>
  <c r="B35" i="9"/>
  <c r="G34" i="9"/>
  <c r="D33" i="9"/>
  <c r="E33" i="9" s="1"/>
  <c r="B33" i="9"/>
  <c r="D32" i="9"/>
  <c r="B32" i="9"/>
  <c r="E32" i="9" s="1"/>
  <c r="D31" i="9"/>
  <c r="B31" i="9"/>
  <c r="E31" i="9" s="1"/>
  <c r="D30" i="9"/>
  <c r="B30" i="9"/>
  <c r="E30" i="9" s="1"/>
  <c r="D29" i="9"/>
  <c r="B29" i="9"/>
  <c r="E29" i="9" s="1"/>
  <c r="E28" i="9"/>
  <c r="D28" i="9"/>
  <c r="B28" i="9"/>
  <c r="D27" i="9"/>
  <c r="E27" i="9" s="1"/>
  <c r="B27" i="9"/>
  <c r="D26" i="9"/>
  <c r="B26" i="9"/>
  <c r="E26" i="9" s="1"/>
  <c r="D25" i="9"/>
  <c r="B25" i="9"/>
  <c r="E25" i="9" s="1"/>
  <c r="D24" i="9"/>
  <c r="B24" i="9"/>
  <c r="E24" i="9" s="1"/>
  <c r="D23" i="9"/>
  <c r="B23" i="9"/>
  <c r="E23" i="9" s="1"/>
  <c r="E22" i="9"/>
  <c r="D22" i="9"/>
  <c r="B22" i="9"/>
  <c r="D21" i="9"/>
  <c r="E21" i="9" s="1"/>
  <c r="B21" i="9"/>
  <c r="D20" i="9"/>
  <c r="B20" i="9"/>
  <c r="E20" i="9" s="1"/>
  <c r="D19" i="9"/>
  <c r="B19" i="9"/>
  <c r="E19" i="9" s="1"/>
  <c r="D18" i="9"/>
  <c r="B18" i="9"/>
  <c r="E18" i="9" s="1"/>
  <c r="D17" i="9"/>
  <c r="B17" i="9"/>
  <c r="E17" i="9" s="1"/>
  <c r="F16" i="9"/>
  <c r="E16" i="9"/>
  <c r="G16" i="9" s="1"/>
  <c r="D16" i="9"/>
  <c r="B16" i="9"/>
  <c r="E15" i="9"/>
  <c r="D15" i="9"/>
  <c r="B15" i="9"/>
  <c r="D14" i="9"/>
  <c r="B14" i="9"/>
  <c r="E14" i="9" s="1"/>
  <c r="D13" i="9"/>
  <c r="B13" i="9"/>
  <c r="E13" i="9" s="1"/>
  <c r="D12" i="9"/>
  <c r="B12" i="9"/>
  <c r="E12" i="9" s="1"/>
  <c r="D11" i="9"/>
  <c r="B11" i="9"/>
  <c r="E11" i="9" s="1"/>
  <c r="E10" i="9"/>
  <c r="D10" i="9"/>
  <c r="B10" i="9"/>
  <c r="A7" i="9"/>
  <c r="D68" i="8"/>
  <c r="B68" i="8"/>
  <c r="E68" i="8" s="1"/>
  <c r="D67" i="8"/>
  <c r="B67" i="8"/>
  <c r="E67" i="8" s="1"/>
  <c r="D66" i="8"/>
  <c r="B66" i="8"/>
  <c r="E66" i="8" s="1"/>
  <c r="D65" i="8"/>
  <c r="B65" i="8"/>
  <c r="E65" i="8" s="1"/>
  <c r="E64" i="8"/>
  <c r="D64" i="8"/>
  <c r="B64" i="8"/>
  <c r="D63" i="8"/>
  <c r="E63" i="8" s="1"/>
  <c r="B63" i="8"/>
  <c r="D62" i="8"/>
  <c r="B62" i="8"/>
  <c r="E62" i="8" s="1"/>
  <c r="D61" i="8"/>
  <c r="B61" i="8"/>
  <c r="E61" i="8" s="1"/>
  <c r="D60" i="8"/>
  <c r="B60" i="8"/>
  <c r="E60" i="8" s="1"/>
  <c r="G59" i="8"/>
  <c r="D58" i="8"/>
  <c r="B58" i="8"/>
  <c r="E58" i="8" s="1"/>
  <c r="D57" i="8"/>
  <c r="B57" i="8"/>
  <c r="E57" i="8" s="1"/>
  <c r="E56" i="8"/>
  <c r="D56" i="8"/>
  <c r="B56" i="8"/>
  <c r="D55" i="8"/>
  <c r="E55" i="8" s="1"/>
  <c r="B55" i="8"/>
  <c r="D54" i="8"/>
  <c r="B54" i="8"/>
  <c r="E54" i="8" s="1"/>
  <c r="D53" i="8"/>
  <c r="B53" i="8"/>
  <c r="E53" i="8" s="1"/>
  <c r="D52" i="8"/>
  <c r="B52" i="8"/>
  <c r="E52" i="8" s="1"/>
  <c r="D51" i="8"/>
  <c r="B51" i="8"/>
  <c r="E51" i="8" s="1"/>
  <c r="E50" i="8"/>
  <c r="D50" i="8"/>
  <c r="B50" i="8"/>
  <c r="D49" i="8"/>
  <c r="E49" i="8" s="1"/>
  <c r="B49" i="8"/>
  <c r="D48" i="8"/>
  <c r="B48" i="8"/>
  <c r="E48" i="8" s="1"/>
  <c r="D47" i="8"/>
  <c r="B47" i="8"/>
  <c r="E47" i="8" s="1"/>
  <c r="D46" i="8"/>
  <c r="B46" i="8"/>
  <c r="E46" i="8" s="1"/>
  <c r="G45" i="8"/>
  <c r="D44" i="8"/>
  <c r="B44" i="8"/>
  <c r="E44" i="8" s="1"/>
  <c r="D43" i="8"/>
  <c r="B43" i="8"/>
  <c r="E43" i="8" s="1"/>
  <c r="E42" i="8"/>
  <c r="D42" i="8"/>
  <c r="B42" i="8"/>
  <c r="D41" i="8"/>
  <c r="E41" i="8" s="1"/>
  <c r="B41" i="8"/>
  <c r="D40" i="8"/>
  <c r="B40" i="8"/>
  <c r="E40" i="8" s="1"/>
  <c r="D39" i="8"/>
  <c r="B39" i="8"/>
  <c r="E39" i="8" s="1"/>
  <c r="D38" i="8"/>
  <c r="B38" i="8"/>
  <c r="E38" i="8" s="1"/>
  <c r="D37" i="8"/>
  <c r="B37" i="8"/>
  <c r="E37" i="8" s="1"/>
  <c r="E36" i="8"/>
  <c r="D36" i="8"/>
  <c r="B36" i="8"/>
  <c r="D35" i="8"/>
  <c r="E35" i="8" s="1"/>
  <c r="B35" i="8"/>
  <c r="G34" i="8"/>
  <c r="D33" i="8"/>
  <c r="E33" i="8" s="1"/>
  <c r="B33" i="8"/>
  <c r="D32" i="8"/>
  <c r="B32" i="8"/>
  <c r="E32" i="8" s="1"/>
  <c r="D31" i="8"/>
  <c r="B31" i="8"/>
  <c r="E31" i="8" s="1"/>
  <c r="D30" i="8"/>
  <c r="B30" i="8"/>
  <c r="E30" i="8" s="1"/>
  <c r="D29" i="8"/>
  <c r="B29" i="8"/>
  <c r="E29" i="8" s="1"/>
  <c r="E28" i="8"/>
  <c r="D28" i="8"/>
  <c r="B28" i="8"/>
  <c r="D27" i="8"/>
  <c r="E27" i="8" s="1"/>
  <c r="B27" i="8"/>
  <c r="D26" i="8"/>
  <c r="B26" i="8"/>
  <c r="E26" i="8" s="1"/>
  <c r="D25" i="8"/>
  <c r="B25" i="8"/>
  <c r="E25" i="8" s="1"/>
  <c r="D24" i="8"/>
  <c r="B24" i="8"/>
  <c r="E24" i="8" s="1"/>
  <c r="D23" i="8"/>
  <c r="B23" i="8"/>
  <c r="E23" i="8" s="1"/>
  <c r="E22" i="8"/>
  <c r="D22" i="8"/>
  <c r="B22" i="8"/>
  <c r="D21" i="8"/>
  <c r="E21" i="8" s="1"/>
  <c r="B21" i="8"/>
  <c r="D20" i="8"/>
  <c r="B20" i="8"/>
  <c r="E20" i="8" s="1"/>
  <c r="D19" i="8"/>
  <c r="B19" i="8"/>
  <c r="E19" i="8" s="1"/>
  <c r="D18" i="8"/>
  <c r="B18" i="8"/>
  <c r="E18" i="8" s="1"/>
  <c r="D17" i="8"/>
  <c r="B17" i="8"/>
  <c r="E17" i="8" s="1"/>
  <c r="E16" i="8"/>
  <c r="D16" i="8"/>
  <c r="B16" i="8"/>
  <c r="D15" i="8"/>
  <c r="E15" i="8" s="1"/>
  <c r="B15" i="8"/>
  <c r="D14" i="8"/>
  <c r="B14" i="8"/>
  <c r="E14" i="8" s="1"/>
  <c r="D13" i="8"/>
  <c r="B13" i="8"/>
  <c r="E13" i="8" s="1"/>
  <c r="D12" i="8"/>
  <c r="B12" i="8"/>
  <c r="E12" i="8" s="1"/>
  <c r="D11" i="8"/>
  <c r="B11" i="8"/>
  <c r="E11" i="8" s="1"/>
  <c r="E10" i="8"/>
  <c r="D10" i="8"/>
  <c r="B10" i="8"/>
  <c r="A7" i="8"/>
  <c r="B67" i="7"/>
  <c r="D67" i="7" s="1"/>
  <c r="D66" i="7"/>
  <c r="B66" i="7"/>
  <c r="B64" i="7"/>
  <c r="D64" i="7" s="1"/>
  <c r="D63" i="7"/>
  <c r="B63" i="7"/>
  <c r="D62" i="7"/>
  <c r="B62" i="7"/>
  <c r="B61" i="7"/>
  <c r="D61" i="7" s="1"/>
  <c r="D60" i="7"/>
  <c r="B60" i="7"/>
  <c r="B65" i="7" s="1"/>
  <c r="D65" i="7" s="1"/>
  <c r="D59" i="7"/>
  <c r="B59" i="7"/>
  <c r="B57" i="7"/>
  <c r="D57" i="7" s="1"/>
  <c r="D56" i="7"/>
  <c r="B56" i="7"/>
  <c r="D55" i="7"/>
  <c r="B55" i="7"/>
  <c r="B54" i="7"/>
  <c r="D54" i="7" s="1"/>
  <c r="D53" i="7"/>
  <c r="B53" i="7"/>
  <c r="D52" i="7"/>
  <c r="B52" i="7"/>
  <c r="B51" i="7"/>
  <c r="D51" i="7" s="1"/>
  <c r="D50" i="7"/>
  <c r="B50" i="7"/>
  <c r="D49" i="7"/>
  <c r="B49" i="7"/>
  <c r="B48" i="7"/>
  <c r="D48" i="7" s="1"/>
  <c r="D47" i="7"/>
  <c r="B47" i="7"/>
  <c r="D46" i="7"/>
  <c r="B46" i="7"/>
  <c r="B45" i="7"/>
  <c r="D45" i="7" s="1"/>
  <c r="D43" i="7"/>
  <c r="B43" i="7"/>
  <c r="D42" i="7"/>
  <c r="B42" i="7"/>
  <c r="B41" i="7"/>
  <c r="D41" i="7" s="1"/>
  <c r="D40" i="7"/>
  <c r="B40" i="7"/>
  <c r="D39" i="7"/>
  <c r="B39" i="7"/>
  <c r="B38" i="7"/>
  <c r="D38" i="7" s="1"/>
  <c r="D37" i="7"/>
  <c r="B37" i="7"/>
  <c r="D36" i="7"/>
  <c r="B36" i="7"/>
  <c r="B35" i="7"/>
  <c r="D35" i="7" s="1"/>
  <c r="D34" i="7"/>
  <c r="B34" i="7"/>
  <c r="D32" i="7"/>
  <c r="B32" i="7"/>
  <c r="B31" i="7"/>
  <c r="D31" i="7" s="1"/>
  <c r="D30" i="7"/>
  <c r="B30" i="7"/>
  <c r="D29" i="7"/>
  <c r="B29" i="7"/>
  <c r="B28" i="7"/>
  <c r="D28" i="7" s="1"/>
  <c r="D27" i="7"/>
  <c r="B27" i="7"/>
  <c r="D26" i="7"/>
  <c r="B26" i="7"/>
  <c r="B25" i="7"/>
  <c r="D25" i="7" s="1"/>
  <c r="D24" i="7"/>
  <c r="B24" i="7"/>
  <c r="F23" i="7"/>
  <c r="B23" i="7"/>
  <c r="D23" i="7" s="1"/>
  <c r="F22" i="7"/>
  <c r="D22" i="7"/>
  <c r="B22" i="7"/>
  <c r="B21" i="7" s="1"/>
  <c r="D21" i="7" s="1"/>
  <c r="F21" i="7"/>
  <c r="B20" i="7"/>
  <c r="D20" i="7" s="1"/>
  <c r="F19" i="7"/>
  <c r="D19" i="7"/>
  <c r="B19" i="7"/>
  <c r="B18" i="7"/>
  <c r="D18" i="7" s="1"/>
  <c r="D17" i="7"/>
  <c r="B17" i="7"/>
  <c r="D16" i="7"/>
  <c r="B16" i="7"/>
  <c r="B15" i="7"/>
  <c r="D15" i="7" s="1"/>
  <c r="D14" i="7"/>
  <c r="B14" i="7"/>
  <c r="D13" i="7"/>
  <c r="B13" i="7"/>
  <c r="B12" i="7"/>
  <c r="D12" i="7" s="1"/>
  <c r="D11" i="7"/>
  <c r="B11" i="7"/>
  <c r="D10" i="7"/>
  <c r="B10" i="7"/>
  <c r="B9" i="7"/>
  <c r="D9" i="7" s="1"/>
  <c r="A6" i="7"/>
  <c r="B67" i="6"/>
  <c r="D67" i="6" s="1"/>
  <c r="B66" i="6"/>
  <c r="D66" i="6" s="1"/>
  <c r="B65" i="6"/>
  <c r="D65" i="6" s="1"/>
  <c r="B64" i="6"/>
  <c r="D64" i="6" s="1"/>
  <c r="B63" i="6"/>
  <c r="D63" i="6" s="1"/>
  <c r="B62" i="6"/>
  <c r="D62" i="6" s="1"/>
  <c r="B61" i="6"/>
  <c r="D61" i="6" s="1"/>
  <c r="B60" i="6"/>
  <c r="D60" i="6" s="1"/>
  <c r="B59" i="6"/>
  <c r="D59" i="6" s="1"/>
  <c r="B57" i="6"/>
  <c r="D57" i="6" s="1"/>
  <c r="B56" i="6"/>
  <c r="D56" i="6" s="1"/>
  <c r="B55" i="6"/>
  <c r="D55" i="6" s="1"/>
  <c r="B54" i="6"/>
  <c r="D54" i="6" s="1"/>
  <c r="B53" i="6"/>
  <c r="D53" i="6" s="1"/>
  <c r="B52" i="6"/>
  <c r="D52" i="6" s="1"/>
  <c r="B51" i="6"/>
  <c r="D51" i="6" s="1"/>
  <c r="B50" i="6"/>
  <c r="D50" i="6" s="1"/>
  <c r="B49" i="6"/>
  <c r="D49" i="6" s="1"/>
  <c r="B48" i="6"/>
  <c r="D48" i="6" s="1"/>
  <c r="B47" i="6"/>
  <c r="D47" i="6" s="1"/>
  <c r="B46" i="6"/>
  <c r="D46" i="6" s="1"/>
  <c r="B45" i="6"/>
  <c r="D45" i="6" s="1"/>
  <c r="B43" i="6"/>
  <c r="D43" i="6" s="1"/>
  <c r="B42" i="6"/>
  <c r="D42" i="6" s="1"/>
  <c r="B41" i="6"/>
  <c r="D41" i="6" s="1"/>
  <c r="B40" i="6"/>
  <c r="D40" i="6" s="1"/>
  <c r="B39" i="6"/>
  <c r="D39" i="6" s="1"/>
  <c r="B38" i="6"/>
  <c r="D38" i="6" s="1"/>
  <c r="B37" i="6"/>
  <c r="D37" i="6" s="1"/>
  <c r="B36" i="6"/>
  <c r="D36" i="6" s="1"/>
  <c r="B35" i="6"/>
  <c r="D35" i="6" s="1"/>
  <c r="B34" i="6"/>
  <c r="D34" i="6" s="1"/>
  <c r="B32" i="6"/>
  <c r="D32" i="6" s="1"/>
  <c r="B31" i="6"/>
  <c r="D31" i="6" s="1"/>
  <c r="B30" i="6"/>
  <c r="D30" i="6" s="1"/>
  <c r="B29" i="6"/>
  <c r="D29" i="6" s="1"/>
  <c r="B28" i="6"/>
  <c r="D28" i="6" s="1"/>
  <c r="B27" i="6"/>
  <c r="D27" i="6" s="1"/>
  <c r="B26" i="6"/>
  <c r="D26" i="6" s="1"/>
  <c r="F25" i="6"/>
  <c r="B25" i="6"/>
  <c r="D25" i="6" s="1"/>
  <c r="F24" i="6"/>
  <c r="B24" i="6"/>
  <c r="D24" i="6" s="1"/>
  <c r="B23" i="6"/>
  <c r="D23" i="6" s="1"/>
  <c r="B22" i="6"/>
  <c r="D22" i="6" s="1"/>
  <c r="F21" i="6"/>
  <c r="D21" i="6"/>
  <c r="B21" i="6"/>
  <c r="F20" i="6"/>
  <c r="B20" i="6"/>
  <c r="D20" i="6" s="1"/>
  <c r="F19" i="6"/>
  <c r="D19" i="6"/>
  <c r="B19" i="6"/>
  <c r="B18" i="6"/>
  <c r="D18" i="6" s="1"/>
  <c r="D17" i="6"/>
  <c r="B17" i="6"/>
  <c r="D16" i="6"/>
  <c r="B16" i="6"/>
  <c r="B15" i="6"/>
  <c r="D15" i="6" s="1"/>
  <c r="D14" i="6"/>
  <c r="B14" i="6"/>
  <c r="D13" i="6"/>
  <c r="B13" i="6"/>
  <c r="B12" i="6"/>
  <c r="D12" i="6" s="1"/>
  <c r="D11" i="6"/>
  <c r="B11" i="6"/>
  <c r="D10" i="6"/>
  <c r="B10" i="6"/>
  <c r="B9" i="6"/>
  <c r="D9" i="6" s="1"/>
  <c r="A6" i="6"/>
  <c r="B68" i="5"/>
  <c r="D68" i="5" s="1"/>
  <c r="B67" i="5"/>
  <c r="D67" i="5" s="1"/>
  <c r="D66" i="5"/>
  <c r="B66" i="5"/>
  <c r="B65" i="5"/>
  <c r="D65" i="5" s="1"/>
  <c r="B64" i="5"/>
  <c r="D64" i="5" s="1"/>
  <c r="D63" i="5"/>
  <c r="B63" i="5"/>
  <c r="B62" i="5"/>
  <c r="D62" i="5" s="1"/>
  <c r="D61" i="5"/>
  <c r="B61" i="5"/>
  <c r="D60" i="5"/>
  <c r="B60" i="5"/>
  <c r="B58" i="5"/>
  <c r="D58" i="5" s="1"/>
  <c r="B57" i="5"/>
  <c r="D57" i="5" s="1"/>
  <c r="D56" i="5"/>
  <c r="B56" i="5"/>
  <c r="B55" i="5"/>
  <c r="D55" i="5" s="1"/>
  <c r="B54" i="5"/>
  <c r="D54" i="5" s="1"/>
  <c r="D53" i="5"/>
  <c r="B53" i="5"/>
  <c r="B52" i="5"/>
  <c r="D52" i="5" s="1"/>
  <c r="B51" i="5"/>
  <c r="D51" i="5" s="1"/>
  <c r="D50" i="5"/>
  <c r="B50" i="5"/>
  <c r="B49" i="5"/>
  <c r="D49" i="5" s="1"/>
  <c r="B48" i="5"/>
  <c r="D48" i="5" s="1"/>
  <c r="D47" i="5"/>
  <c r="B47" i="5"/>
  <c r="B46" i="5"/>
  <c r="D46" i="5" s="1"/>
  <c r="B44" i="5"/>
  <c r="D44" i="5" s="1"/>
  <c r="D43" i="5"/>
  <c r="B43" i="5"/>
  <c r="B42" i="5"/>
  <c r="D42" i="5" s="1"/>
  <c r="B41" i="5"/>
  <c r="D41" i="5" s="1"/>
  <c r="D40" i="5"/>
  <c r="B40" i="5"/>
  <c r="B39" i="5"/>
  <c r="D39" i="5" s="1"/>
  <c r="B38" i="5"/>
  <c r="D38" i="5" s="1"/>
  <c r="D37" i="5"/>
  <c r="B37" i="5"/>
  <c r="B36" i="5"/>
  <c r="D36" i="5" s="1"/>
  <c r="B35" i="5"/>
  <c r="D35" i="5" s="1"/>
  <c r="D33" i="5"/>
  <c r="B33" i="5"/>
  <c r="B32" i="5"/>
  <c r="D32" i="5" s="1"/>
  <c r="B31" i="5"/>
  <c r="D31" i="5" s="1"/>
  <c r="D30" i="5"/>
  <c r="B30" i="5"/>
  <c r="B29" i="5"/>
  <c r="D29" i="5" s="1"/>
  <c r="B28" i="5"/>
  <c r="D28" i="5" s="1"/>
  <c r="D27" i="5"/>
  <c r="B27" i="5"/>
  <c r="B26" i="5"/>
  <c r="D26" i="5" s="1"/>
  <c r="B25" i="5"/>
  <c r="D25" i="5" s="1"/>
  <c r="F24" i="5"/>
  <c r="B24" i="5"/>
  <c r="D24" i="5" s="1"/>
  <c r="F23" i="5"/>
  <c r="B23" i="5"/>
  <c r="D23" i="5" s="1"/>
  <c r="F22" i="5"/>
  <c r="B22" i="5"/>
  <c r="D22" i="5" s="1"/>
  <c r="F21" i="5"/>
  <c r="B21" i="5"/>
  <c r="D21" i="5" s="1"/>
  <c r="F20" i="5"/>
  <c r="B20" i="5"/>
  <c r="D20" i="5" s="1"/>
  <c r="B19" i="5"/>
  <c r="D19" i="5" s="1"/>
  <c r="D18" i="5"/>
  <c r="B18" i="5"/>
  <c r="B17" i="5"/>
  <c r="D17" i="5" s="1"/>
  <c r="B16" i="5"/>
  <c r="D16" i="5" s="1"/>
  <c r="B15" i="5"/>
  <c r="D15" i="5" s="1"/>
  <c r="B14" i="5"/>
  <c r="D14" i="5" s="1"/>
  <c r="B13" i="5"/>
  <c r="D13" i="5" s="1"/>
  <c r="D12" i="5"/>
  <c r="B12" i="5"/>
  <c r="B11" i="5"/>
  <c r="D11" i="5" s="1"/>
  <c r="B10" i="5"/>
  <c r="D10" i="5" s="1"/>
  <c r="A7" i="5"/>
  <c r="B67" i="4"/>
  <c r="D67" i="4" s="1"/>
  <c r="B66" i="4"/>
  <c r="D66" i="4" s="1"/>
  <c r="D65" i="4"/>
  <c r="B65" i="4"/>
  <c r="B64" i="4"/>
  <c r="D64" i="4" s="1"/>
  <c r="B63" i="4"/>
  <c r="D63" i="4" s="1"/>
  <c r="D62" i="4"/>
  <c r="B62" i="4"/>
  <c r="B61" i="4"/>
  <c r="D61" i="4" s="1"/>
  <c r="B60" i="4"/>
  <c r="D60" i="4" s="1"/>
  <c r="D59" i="4"/>
  <c r="B59" i="4"/>
  <c r="B57" i="4"/>
  <c r="D57" i="4" s="1"/>
  <c r="B56" i="4"/>
  <c r="D56" i="4" s="1"/>
  <c r="D55" i="4"/>
  <c r="B55" i="4"/>
  <c r="B54" i="4"/>
  <c r="D54" i="4" s="1"/>
  <c r="B53" i="4"/>
  <c r="D53" i="4" s="1"/>
  <c r="D52" i="4"/>
  <c r="B52" i="4"/>
  <c r="B51" i="4"/>
  <c r="D51" i="4" s="1"/>
  <c r="B50" i="4"/>
  <c r="D50" i="4" s="1"/>
  <c r="D49" i="4"/>
  <c r="B49" i="4"/>
  <c r="B48" i="4"/>
  <c r="D48" i="4" s="1"/>
  <c r="B47" i="4"/>
  <c r="D47" i="4" s="1"/>
  <c r="D46" i="4"/>
  <c r="B46" i="4"/>
  <c r="B45" i="4"/>
  <c r="D45" i="4" s="1"/>
  <c r="B43" i="4"/>
  <c r="D43" i="4" s="1"/>
  <c r="D42" i="4"/>
  <c r="B42" i="4"/>
  <c r="B41" i="4"/>
  <c r="D41" i="4" s="1"/>
  <c r="B40" i="4"/>
  <c r="D40" i="4" s="1"/>
  <c r="F39" i="4"/>
  <c r="B39" i="4"/>
  <c r="D39" i="4" s="1"/>
  <c r="B38" i="4"/>
  <c r="D38" i="4" s="1"/>
  <c r="F37" i="4"/>
  <c r="D37" i="4"/>
  <c r="B37" i="4"/>
  <c r="F36" i="4"/>
  <c r="B36" i="4"/>
  <c r="D36" i="4" s="1"/>
  <c r="D35" i="4"/>
  <c r="B35" i="4"/>
  <c r="F34" i="4"/>
  <c r="B34" i="4"/>
  <c r="D34" i="4" s="1"/>
  <c r="F33" i="4"/>
  <c r="F32" i="4"/>
  <c r="D32" i="4"/>
  <c r="B32" i="4"/>
  <c r="F31" i="4"/>
  <c r="B31" i="4"/>
  <c r="D31" i="4" s="1"/>
  <c r="F30" i="4"/>
  <c r="D30" i="4"/>
  <c r="B30" i="4"/>
  <c r="F29" i="4"/>
  <c r="B29" i="4"/>
  <c r="D29" i="4" s="1"/>
  <c r="F28" i="4"/>
  <c r="D28" i="4"/>
  <c r="B28" i="4"/>
  <c r="F27" i="4"/>
  <c r="B27" i="4"/>
  <c r="D27" i="4" s="1"/>
  <c r="F26" i="4"/>
  <c r="D26" i="4"/>
  <c r="B26" i="4"/>
  <c r="F25" i="4"/>
  <c r="B25" i="4"/>
  <c r="D25" i="4" s="1"/>
  <c r="F24" i="4"/>
  <c r="D24" i="4"/>
  <c r="B24" i="4"/>
  <c r="B23" i="4"/>
  <c r="D23" i="4" s="1"/>
  <c r="B22" i="4"/>
  <c r="D22" i="4" s="1"/>
  <c r="F21" i="4"/>
  <c r="B21" i="4"/>
  <c r="D21" i="4" s="1"/>
  <c r="F20" i="4"/>
  <c r="B20" i="4"/>
  <c r="D20" i="4" s="1"/>
  <c r="F19" i="4"/>
  <c r="B19" i="4"/>
  <c r="D19" i="4" s="1"/>
  <c r="B18" i="4"/>
  <c r="D18" i="4" s="1"/>
  <c r="D17" i="4"/>
  <c r="B17" i="4"/>
  <c r="B16" i="4"/>
  <c r="D16" i="4" s="1"/>
  <c r="B15" i="4"/>
  <c r="D15" i="4" s="1"/>
  <c r="D14" i="4"/>
  <c r="B14" i="4"/>
  <c r="B13" i="4"/>
  <c r="D13" i="4" s="1"/>
  <c r="B12" i="4"/>
  <c r="D12" i="4" s="1"/>
  <c r="B11" i="4"/>
  <c r="D11" i="4" s="1"/>
  <c r="B10" i="4"/>
  <c r="D10" i="4" s="1"/>
  <c r="B9" i="4"/>
  <c r="D9" i="4" s="1"/>
  <c r="A6" i="4"/>
  <c r="D67" i="3"/>
  <c r="B67" i="3"/>
  <c r="E67" i="3" s="1"/>
  <c r="D66" i="3"/>
  <c r="B66" i="3"/>
  <c r="E66" i="3" s="1"/>
  <c r="D65" i="3"/>
  <c r="B65" i="3"/>
  <c r="E65" i="3" s="1"/>
  <c r="D64" i="3"/>
  <c r="B64" i="3"/>
  <c r="E64" i="3" s="1"/>
  <c r="E63" i="3"/>
  <c r="D63" i="3"/>
  <c r="B63" i="3"/>
  <c r="D62" i="3"/>
  <c r="E62" i="3" s="1"/>
  <c r="B62" i="3"/>
  <c r="D61" i="3"/>
  <c r="B61" i="3"/>
  <c r="E61" i="3" s="1"/>
  <c r="D60" i="3"/>
  <c r="B60" i="3"/>
  <c r="E60" i="3" s="1"/>
  <c r="D59" i="3"/>
  <c r="B59" i="3"/>
  <c r="E59" i="3" s="1"/>
  <c r="G58" i="3"/>
  <c r="D57" i="3"/>
  <c r="B57" i="3"/>
  <c r="E57" i="3" s="1"/>
  <c r="D56" i="3"/>
  <c r="B56" i="3"/>
  <c r="E56" i="3" s="1"/>
  <c r="D55" i="3"/>
  <c r="B55" i="3"/>
  <c r="E55" i="3" s="1"/>
  <c r="D54" i="3"/>
  <c r="B54" i="3"/>
  <c r="E54" i="3" s="1"/>
  <c r="D53" i="3"/>
  <c r="B53" i="3"/>
  <c r="E53" i="3" s="1"/>
  <c r="D52" i="3"/>
  <c r="E52" i="3" s="1"/>
  <c r="B52" i="3"/>
  <c r="D51" i="3"/>
  <c r="B51" i="3"/>
  <c r="E51" i="3" s="1"/>
  <c r="D50" i="3"/>
  <c r="B50" i="3"/>
  <c r="E50" i="3" s="1"/>
  <c r="D49" i="3"/>
  <c r="B49" i="3"/>
  <c r="E49" i="3" s="1"/>
  <c r="D48" i="3"/>
  <c r="B48" i="3"/>
  <c r="E48" i="3" s="1"/>
  <c r="D47" i="3"/>
  <c r="B47" i="3"/>
  <c r="E47" i="3" s="1"/>
  <c r="D46" i="3"/>
  <c r="B46" i="3"/>
  <c r="E46" i="3" s="1"/>
  <c r="D45" i="3"/>
  <c r="B45" i="3"/>
  <c r="E45" i="3" s="1"/>
  <c r="G44" i="3"/>
  <c r="D43" i="3"/>
  <c r="B43" i="3"/>
  <c r="E43" i="3" s="1"/>
  <c r="D42" i="3"/>
  <c r="B42" i="3"/>
  <c r="E42" i="3" s="1"/>
  <c r="D41" i="3"/>
  <c r="B41" i="3"/>
  <c r="E41" i="3" s="1"/>
  <c r="D40" i="3"/>
  <c r="B40" i="3"/>
  <c r="E40" i="3" s="1"/>
  <c r="D39" i="3"/>
  <c r="B39" i="3"/>
  <c r="E39" i="3" s="1"/>
  <c r="D38" i="3"/>
  <c r="B38" i="3"/>
  <c r="E38" i="3" s="1"/>
  <c r="D37" i="3"/>
  <c r="B37" i="3"/>
  <c r="E37" i="3" s="1"/>
  <c r="D36" i="3"/>
  <c r="B36" i="3"/>
  <c r="E36" i="3" s="1"/>
  <c r="D35" i="3"/>
  <c r="B35" i="3"/>
  <c r="E35" i="3" s="1"/>
  <c r="D34" i="3"/>
  <c r="B34" i="3"/>
  <c r="E34" i="3" s="1"/>
  <c r="G33" i="3"/>
  <c r="D32" i="3"/>
  <c r="B32" i="3"/>
  <c r="E32" i="3" s="1"/>
  <c r="D31" i="3"/>
  <c r="B31" i="3"/>
  <c r="E31" i="3" s="1"/>
  <c r="D30" i="3"/>
  <c r="B30" i="3"/>
  <c r="E30" i="3" s="1"/>
  <c r="D29" i="3"/>
  <c r="B29" i="3"/>
  <c r="E29" i="3" s="1"/>
  <c r="D28" i="3"/>
  <c r="B28" i="3"/>
  <c r="E28" i="3" s="1"/>
  <c r="D27" i="3"/>
  <c r="B27" i="3"/>
  <c r="E27" i="3" s="1"/>
  <c r="D26" i="3"/>
  <c r="B26" i="3"/>
  <c r="E26" i="3" s="1"/>
  <c r="D25" i="3"/>
  <c r="B25" i="3"/>
  <c r="E25" i="3" s="1"/>
  <c r="D24" i="3"/>
  <c r="B24" i="3"/>
  <c r="E24" i="3" s="1"/>
  <c r="D23" i="3"/>
  <c r="B23" i="3"/>
  <c r="E23" i="3" s="1"/>
  <c r="D22" i="3"/>
  <c r="B22" i="3"/>
  <c r="E22" i="3" s="1"/>
  <c r="D21" i="3"/>
  <c r="B21" i="3"/>
  <c r="E21" i="3" s="1"/>
  <c r="D20" i="3"/>
  <c r="B20" i="3"/>
  <c r="E20" i="3" s="1"/>
  <c r="D19" i="3"/>
  <c r="B19" i="3"/>
  <c r="E19" i="3" s="1"/>
  <c r="D18" i="3"/>
  <c r="B18" i="3"/>
  <c r="E18" i="3" s="1"/>
  <c r="D17" i="3"/>
  <c r="B17" i="3"/>
  <c r="E17" i="3" s="1"/>
  <c r="D16" i="3"/>
  <c r="B16" i="3"/>
  <c r="E16" i="3" s="1"/>
  <c r="E15" i="3"/>
  <c r="D15" i="3"/>
  <c r="B15" i="3"/>
  <c r="D14" i="3"/>
  <c r="B14" i="3"/>
  <c r="E14" i="3" s="1"/>
  <c r="D13" i="3"/>
  <c r="B13" i="3"/>
  <c r="E13" i="3" s="1"/>
  <c r="D12" i="3"/>
  <c r="B12" i="3"/>
  <c r="E12" i="3" s="1"/>
  <c r="D11" i="3"/>
  <c r="B11" i="3"/>
  <c r="E11" i="3" s="1"/>
  <c r="E10" i="3"/>
  <c r="D10" i="3"/>
  <c r="B10" i="3"/>
  <c r="D9" i="3"/>
  <c r="E9" i="3" s="1"/>
  <c r="B9" i="3"/>
  <c r="A6" i="3"/>
  <c r="D68" i="2"/>
  <c r="B68" i="2"/>
  <c r="E68" i="2" s="1"/>
  <c r="D67" i="2"/>
  <c r="B67" i="2"/>
  <c r="E67" i="2" s="1"/>
  <c r="D66" i="2"/>
  <c r="B66" i="2"/>
  <c r="E66" i="2" s="1"/>
  <c r="D65" i="2"/>
  <c r="B65" i="2"/>
  <c r="E65" i="2" s="1"/>
  <c r="E64" i="2"/>
  <c r="D64" i="2"/>
  <c r="B64" i="2"/>
  <c r="D63" i="2"/>
  <c r="E63" i="2" s="1"/>
  <c r="B63" i="2"/>
  <c r="D62" i="2"/>
  <c r="B62" i="2"/>
  <c r="E62" i="2" s="1"/>
  <c r="E61" i="2"/>
  <c r="F61" i="2" s="1"/>
  <c r="D61" i="2"/>
  <c r="B61" i="2"/>
  <c r="D60" i="2"/>
  <c r="B60" i="2"/>
  <c r="E60" i="2" s="1"/>
  <c r="G59" i="2"/>
  <c r="D58" i="2"/>
  <c r="B58" i="2"/>
  <c r="E58" i="2" s="1"/>
  <c r="D57" i="2"/>
  <c r="B57" i="2"/>
  <c r="E57" i="2" s="1"/>
  <c r="E56" i="2"/>
  <c r="D56" i="2"/>
  <c r="B56" i="2"/>
  <c r="D55" i="2"/>
  <c r="E55" i="2" s="1"/>
  <c r="B55" i="2"/>
  <c r="D54" i="2"/>
  <c r="B54" i="2"/>
  <c r="E54" i="2" s="1"/>
  <c r="D53" i="2"/>
  <c r="B53" i="2"/>
  <c r="E53" i="2" s="1"/>
  <c r="D52" i="2"/>
  <c r="B52" i="2"/>
  <c r="E52" i="2" s="1"/>
  <c r="D51" i="2"/>
  <c r="B51" i="2"/>
  <c r="E51" i="2" s="1"/>
  <c r="E50" i="2"/>
  <c r="D50" i="2"/>
  <c r="B50" i="2"/>
  <c r="D49" i="2"/>
  <c r="E49" i="2" s="1"/>
  <c r="B49" i="2"/>
  <c r="D48" i="2"/>
  <c r="B48" i="2"/>
  <c r="E48" i="2" s="1"/>
  <c r="D47" i="2"/>
  <c r="B47" i="2"/>
  <c r="E47" i="2" s="1"/>
  <c r="D46" i="2"/>
  <c r="B46" i="2"/>
  <c r="E46" i="2" s="1"/>
  <c r="G45" i="2"/>
  <c r="D44" i="2"/>
  <c r="B44" i="2"/>
  <c r="E44" i="2" s="1"/>
  <c r="D43" i="2"/>
  <c r="B43" i="2"/>
  <c r="E43" i="2" s="1"/>
  <c r="E42" i="2"/>
  <c r="D42" i="2"/>
  <c r="B42" i="2"/>
  <c r="D41" i="2"/>
  <c r="E41" i="2" s="1"/>
  <c r="B41" i="2"/>
  <c r="D40" i="2"/>
  <c r="B40" i="2"/>
  <c r="E40" i="2" s="1"/>
  <c r="D39" i="2"/>
  <c r="B39" i="2"/>
  <c r="E39" i="2" s="1"/>
  <c r="D38" i="2"/>
  <c r="B38" i="2"/>
  <c r="E38" i="2" s="1"/>
  <c r="D37" i="2"/>
  <c r="B37" i="2"/>
  <c r="E37" i="2" s="1"/>
  <c r="E36" i="2"/>
  <c r="D36" i="2"/>
  <c r="B36" i="2"/>
  <c r="D35" i="2"/>
  <c r="E35" i="2" s="1"/>
  <c r="B35" i="2"/>
  <c r="G34" i="2"/>
  <c r="D33" i="2"/>
  <c r="E33" i="2" s="1"/>
  <c r="B33" i="2"/>
  <c r="D32" i="2"/>
  <c r="B32" i="2"/>
  <c r="E32" i="2" s="1"/>
  <c r="D31" i="2"/>
  <c r="B31" i="2"/>
  <c r="E31" i="2" s="1"/>
  <c r="D30" i="2"/>
  <c r="B30" i="2"/>
  <c r="E30" i="2" s="1"/>
  <c r="D29" i="2"/>
  <c r="B29" i="2"/>
  <c r="E29" i="2" s="1"/>
  <c r="E28" i="2"/>
  <c r="D28" i="2"/>
  <c r="B28" i="2"/>
  <c r="D27" i="2"/>
  <c r="E27" i="2" s="1"/>
  <c r="B27" i="2"/>
  <c r="D26" i="2"/>
  <c r="B26" i="2"/>
  <c r="E26" i="2" s="1"/>
  <c r="D25" i="2"/>
  <c r="B25" i="2"/>
  <c r="E25" i="2" s="1"/>
  <c r="D24" i="2"/>
  <c r="B24" i="2"/>
  <c r="E24" i="2" s="1"/>
  <c r="D23" i="2"/>
  <c r="B23" i="2"/>
  <c r="E23" i="2" s="1"/>
  <c r="E22" i="2"/>
  <c r="D22" i="2"/>
  <c r="B22" i="2"/>
  <c r="D21" i="2"/>
  <c r="E21" i="2" s="1"/>
  <c r="B21" i="2"/>
  <c r="D20" i="2"/>
  <c r="B20" i="2"/>
  <c r="E20" i="2" s="1"/>
  <c r="D19" i="2"/>
  <c r="B19" i="2"/>
  <c r="E19" i="2" s="1"/>
  <c r="D18" i="2"/>
  <c r="B18" i="2"/>
  <c r="E18" i="2" s="1"/>
  <c r="D17" i="2"/>
  <c r="B17" i="2"/>
  <c r="E17" i="2" s="1"/>
  <c r="E16" i="2"/>
  <c r="D16" i="2"/>
  <c r="B16" i="2"/>
  <c r="D15" i="2"/>
  <c r="E15" i="2" s="1"/>
  <c r="B15" i="2"/>
  <c r="D14" i="2"/>
  <c r="B14" i="2"/>
  <c r="E14" i="2" s="1"/>
  <c r="D13" i="2"/>
  <c r="B13" i="2"/>
  <c r="E13" i="2" s="1"/>
  <c r="D12" i="2"/>
  <c r="B12" i="2"/>
  <c r="E12" i="2" s="1"/>
  <c r="D11" i="2"/>
  <c r="B11" i="2"/>
  <c r="E11" i="2" s="1"/>
  <c r="E10" i="2"/>
  <c r="D10" i="2"/>
  <c r="B10" i="2"/>
  <c r="A7" i="2"/>
  <c r="D38" i="1"/>
  <c r="C38" i="1"/>
  <c r="B22" i="12" l="1"/>
  <c r="D22" i="12" s="1"/>
  <c r="D23" i="11"/>
  <c r="B65" i="10"/>
  <c r="D65" i="10" s="1"/>
  <c r="F68" i="9"/>
  <c r="G68" i="9" s="1"/>
  <c r="F19" i="9"/>
  <c r="G19" i="9"/>
  <c r="G27" i="9"/>
  <c r="F27" i="9"/>
  <c r="F30" i="9"/>
  <c r="G30" i="9" s="1"/>
  <c r="F48" i="9"/>
  <c r="G48" i="9" s="1"/>
  <c r="G65" i="9"/>
  <c r="F65" i="9"/>
  <c r="F12" i="9"/>
  <c r="G12" i="9" s="1"/>
  <c r="F25" i="9"/>
  <c r="G25" i="9"/>
  <c r="G33" i="9"/>
  <c r="F33" i="9"/>
  <c r="G51" i="9"/>
  <c r="F51" i="9"/>
  <c r="G54" i="9"/>
  <c r="F54" i="9"/>
  <c r="F60" i="9"/>
  <c r="G60" i="9" s="1"/>
  <c r="F17" i="9"/>
  <c r="G17" i="9" s="1"/>
  <c r="G20" i="9"/>
  <c r="F20" i="9"/>
  <c r="F31" i="9"/>
  <c r="G31" i="9" s="1"/>
  <c r="G37" i="9"/>
  <c r="F37" i="9"/>
  <c r="F40" i="9"/>
  <c r="G40" i="9" s="1"/>
  <c r="F46" i="9"/>
  <c r="G46" i="9" s="1"/>
  <c r="G57" i="9"/>
  <c r="F57" i="9"/>
  <c r="F63" i="9"/>
  <c r="G63" i="9" s="1"/>
  <c r="F66" i="9"/>
  <c r="G66" i="9" s="1"/>
  <c r="F13" i="9"/>
  <c r="G13" i="9" s="1"/>
  <c r="G23" i="9"/>
  <c r="F23" i="9"/>
  <c r="G26" i="9"/>
  <c r="F26" i="9"/>
  <c r="F43" i="9"/>
  <c r="G43" i="9" s="1"/>
  <c r="F49" i="9"/>
  <c r="G49" i="9" s="1"/>
  <c r="G52" i="9"/>
  <c r="F52" i="9"/>
  <c r="F61" i="9"/>
  <c r="G61" i="9"/>
  <c r="G10" i="9"/>
  <c r="G18" i="9"/>
  <c r="F18" i="9"/>
  <c r="F29" i="9"/>
  <c r="G29" i="9" s="1"/>
  <c r="F32" i="9"/>
  <c r="G32" i="9" s="1"/>
  <c r="G35" i="9"/>
  <c r="F35" i="9"/>
  <c r="F38" i="9"/>
  <c r="G38" i="9" s="1"/>
  <c r="F47" i="9"/>
  <c r="G47" i="9" s="1"/>
  <c r="G55" i="9"/>
  <c r="F55" i="9"/>
  <c r="F58" i="9"/>
  <c r="G58" i="9" s="1"/>
  <c r="F67" i="9"/>
  <c r="G67" i="9" s="1"/>
  <c r="G11" i="9"/>
  <c r="F11" i="9"/>
  <c r="F14" i="9"/>
  <c r="G14" i="9" s="1"/>
  <c r="F21" i="9"/>
  <c r="G21" i="9"/>
  <c r="G24" i="9"/>
  <c r="F24" i="9"/>
  <c r="F41" i="9"/>
  <c r="G41" i="9" s="1"/>
  <c r="F44" i="9"/>
  <c r="G44" i="9" s="1"/>
  <c r="F53" i="9"/>
  <c r="G53" i="9" s="1"/>
  <c r="F62" i="9"/>
  <c r="G62" i="9" s="1"/>
  <c r="G64" i="9"/>
  <c r="F39" i="9"/>
  <c r="G39" i="9"/>
  <c r="F10" i="9"/>
  <c r="F22" i="9"/>
  <c r="G22" i="9" s="1"/>
  <c r="F28" i="9"/>
  <c r="G28" i="9" s="1"/>
  <c r="F36" i="9"/>
  <c r="G36" i="9" s="1"/>
  <c r="F42" i="9"/>
  <c r="G42" i="9" s="1"/>
  <c r="F50" i="9"/>
  <c r="G50" i="9" s="1"/>
  <c r="F56" i="9"/>
  <c r="G56" i="9" s="1"/>
  <c r="F64" i="9"/>
  <c r="F15" i="9"/>
  <c r="G15" i="9" s="1"/>
  <c r="F31" i="8"/>
  <c r="G31" i="8" s="1"/>
  <c r="G46" i="8"/>
  <c r="F46" i="8"/>
  <c r="F26" i="8"/>
  <c r="G26" i="8" s="1"/>
  <c r="F61" i="8"/>
  <c r="G61" i="8" s="1"/>
  <c r="G15" i="8"/>
  <c r="F15" i="8"/>
  <c r="F18" i="8"/>
  <c r="G18" i="8" s="1"/>
  <c r="F32" i="8"/>
  <c r="G32" i="8" s="1"/>
  <c r="G35" i="8"/>
  <c r="F35" i="8"/>
  <c r="F38" i="8"/>
  <c r="G38" i="8" s="1"/>
  <c r="F47" i="8"/>
  <c r="G47" i="8" s="1"/>
  <c r="G55" i="8"/>
  <c r="F55" i="8"/>
  <c r="F58" i="8"/>
  <c r="G58" i="8" s="1"/>
  <c r="F67" i="8"/>
  <c r="G67" i="8" s="1"/>
  <c r="G20" i="8"/>
  <c r="F20" i="8"/>
  <c r="F40" i="8"/>
  <c r="G40" i="8" s="1"/>
  <c r="F66" i="8"/>
  <c r="G66" i="8" s="1"/>
  <c r="G12" i="8"/>
  <c r="F12" i="8"/>
  <c r="F43" i="8"/>
  <c r="G43" i="8" s="1"/>
  <c r="F49" i="8"/>
  <c r="G49" i="8" s="1"/>
  <c r="F29" i="8"/>
  <c r="G29" i="8" s="1"/>
  <c r="F13" i="8"/>
  <c r="G13" i="8"/>
  <c r="F21" i="8"/>
  <c r="G21" i="8" s="1"/>
  <c r="F24" i="8"/>
  <c r="G24" i="8" s="1"/>
  <c r="F41" i="8"/>
  <c r="G41" i="8" s="1"/>
  <c r="G44" i="8"/>
  <c r="F44" i="8"/>
  <c r="F53" i="8"/>
  <c r="G53" i="8"/>
  <c r="F62" i="8"/>
  <c r="G62" i="8" s="1"/>
  <c r="G17" i="8"/>
  <c r="F17" i="8"/>
  <c r="F37" i="8"/>
  <c r="G37" i="8" s="1"/>
  <c r="F63" i="8"/>
  <c r="G63" i="8" s="1"/>
  <c r="G23" i="8"/>
  <c r="F23" i="8"/>
  <c r="F52" i="8"/>
  <c r="G52" i="8" s="1"/>
  <c r="F19" i="8"/>
  <c r="G19" i="8" s="1"/>
  <c r="F27" i="8"/>
  <c r="G27" i="8" s="1"/>
  <c r="F30" i="8"/>
  <c r="G30" i="8" s="1"/>
  <c r="F39" i="8"/>
  <c r="G39" i="8" s="1"/>
  <c r="F48" i="8"/>
  <c r="G48" i="8" s="1"/>
  <c r="F65" i="8"/>
  <c r="G65" i="8" s="1"/>
  <c r="G68" i="8"/>
  <c r="F68" i="8"/>
  <c r="F57" i="8"/>
  <c r="G57" i="8" s="1"/>
  <c r="F11" i="8"/>
  <c r="G11" i="8" s="1"/>
  <c r="G14" i="8"/>
  <c r="F14" i="8"/>
  <c r="F25" i="8"/>
  <c r="G25" i="8"/>
  <c r="F33" i="8"/>
  <c r="G33" i="8" s="1"/>
  <c r="F51" i="8"/>
  <c r="G51" i="8" s="1"/>
  <c r="F54" i="8"/>
  <c r="G54" i="8" s="1"/>
  <c r="F60" i="8"/>
  <c r="G60" i="8" s="1"/>
  <c r="F10" i="8"/>
  <c r="G10" i="8" s="1"/>
  <c r="F16" i="8"/>
  <c r="G16" i="8" s="1"/>
  <c r="F22" i="8"/>
  <c r="G22" i="8" s="1"/>
  <c r="F28" i="8"/>
  <c r="G28" i="8" s="1"/>
  <c r="F36" i="8"/>
  <c r="G36" i="8" s="1"/>
  <c r="F42" i="8"/>
  <c r="G42" i="8" s="1"/>
  <c r="F50" i="8"/>
  <c r="G50" i="8" s="1"/>
  <c r="F56" i="8"/>
  <c r="G56" i="8" s="1"/>
  <c r="F64" i="8"/>
  <c r="G64" i="8" s="1"/>
  <c r="F11" i="3"/>
  <c r="G11" i="3" s="1"/>
  <c r="F14" i="3"/>
  <c r="G14" i="3" s="1"/>
  <c r="G35" i="3"/>
  <c r="F35" i="3"/>
  <c r="F38" i="3"/>
  <c r="G38" i="3"/>
  <c r="F41" i="3"/>
  <c r="G41" i="3" s="1"/>
  <c r="F60" i="3"/>
  <c r="G60" i="3" s="1"/>
  <c r="F17" i="3"/>
  <c r="G17" i="3" s="1"/>
  <c r="F20" i="3"/>
  <c r="G20" i="3" s="1"/>
  <c r="G23" i="3"/>
  <c r="F23" i="3"/>
  <c r="F26" i="3"/>
  <c r="G26" i="3" s="1"/>
  <c r="F29" i="3"/>
  <c r="G29" i="3" s="1"/>
  <c r="G32" i="3"/>
  <c r="F32" i="3"/>
  <c r="F45" i="3"/>
  <c r="G45" i="3" s="1"/>
  <c r="F48" i="3"/>
  <c r="G48" i="3" s="1"/>
  <c r="G51" i="3"/>
  <c r="F51" i="3"/>
  <c r="F54" i="3"/>
  <c r="G54" i="3" s="1"/>
  <c r="F57" i="3"/>
  <c r="G57" i="3" s="1"/>
  <c r="F66" i="3"/>
  <c r="G66" i="3" s="1"/>
  <c r="F9" i="3"/>
  <c r="G9" i="3" s="1"/>
  <c r="F12" i="3"/>
  <c r="G12" i="3"/>
  <c r="G36" i="3"/>
  <c r="F36" i="3"/>
  <c r="F39" i="3"/>
  <c r="G39" i="3" s="1"/>
  <c r="F42" i="3"/>
  <c r="G42" i="3" s="1"/>
  <c r="G61" i="3"/>
  <c r="F61" i="3"/>
  <c r="F18" i="3"/>
  <c r="G18" i="3"/>
  <c r="F21" i="3"/>
  <c r="G21" i="3" s="1"/>
  <c r="F24" i="3"/>
  <c r="G24" i="3"/>
  <c r="F27" i="3"/>
  <c r="G27" i="3" s="1"/>
  <c r="F30" i="3"/>
  <c r="G30" i="3" s="1"/>
  <c r="F46" i="3"/>
  <c r="G46" i="3"/>
  <c r="F49" i="3"/>
  <c r="G49" i="3" s="1"/>
  <c r="F55" i="3"/>
  <c r="G55" i="3" s="1"/>
  <c r="F64" i="3"/>
  <c r="G64" i="3" s="1"/>
  <c r="F67" i="3"/>
  <c r="G67" i="3" s="1"/>
  <c r="F13" i="3"/>
  <c r="G13" i="3" s="1"/>
  <c r="F34" i="3"/>
  <c r="G34" i="3" s="1"/>
  <c r="F37" i="3"/>
  <c r="G37" i="3" s="1"/>
  <c r="G40" i="3"/>
  <c r="F40" i="3"/>
  <c r="F43" i="3"/>
  <c r="G43" i="3" s="1"/>
  <c r="F52" i="3"/>
  <c r="G52" i="3"/>
  <c r="G59" i="3"/>
  <c r="F59" i="3"/>
  <c r="F16" i="3"/>
  <c r="G16" i="3" s="1"/>
  <c r="F19" i="3"/>
  <c r="G19" i="3" s="1"/>
  <c r="F22" i="3"/>
  <c r="G22" i="3" s="1"/>
  <c r="F25" i="3"/>
  <c r="G25" i="3" s="1"/>
  <c r="F28" i="3"/>
  <c r="G28" i="3" s="1"/>
  <c r="F31" i="3"/>
  <c r="G31" i="3" s="1"/>
  <c r="F47" i="3"/>
  <c r="G47" i="3" s="1"/>
  <c r="G50" i="3"/>
  <c r="F50" i="3"/>
  <c r="F53" i="3"/>
  <c r="G53" i="3" s="1"/>
  <c r="F56" i="3"/>
  <c r="G56" i="3" s="1"/>
  <c r="G62" i="3"/>
  <c r="F62" i="3"/>
  <c r="F65" i="3"/>
  <c r="G65" i="3" s="1"/>
  <c r="F10" i="3"/>
  <c r="G10" i="3" s="1"/>
  <c r="F15" i="3"/>
  <c r="G15" i="3" s="1"/>
  <c r="F63" i="3"/>
  <c r="G63" i="3" s="1"/>
  <c r="F32" i="2"/>
  <c r="G32" i="2" s="1"/>
  <c r="F38" i="2"/>
  <c r="G38" i="2" s="1"/>
  <c r="F47" i="2"/>
  <c r="G47" i="2" s="1"/>
  <c r="F13" i="2"/>
  <c r="G13" i="2"/>
  <c r="F24" i="2"/>
  <c r="G24" i="2" s="1"/>
  <c r="G41" i="2"/>
  <c r="F41" i="2"/>
  <c r="F44" i="2"/>
  <c r="G44" i="2" s="1"/>
  <c r="F67" i="2"/>
  <c r="G67" i="2" s="1"/>
  <c r="G10" i="2"/>
  <c r="F27" i="2"/>
  <c r="G27" i="2" s="1"/>
  <c r="F30" i="2"/>
  <c r="G30" i="2" s="1"/>
  <c r="F48" i="2"/>
  <c r="G48" i="2" s="1"/>
  <c r="F62" i="2"/>
  <c r="G62" i="2" s="1"/>
  <c r="F11" i="2"/>
  <c r="G11" i="2" s="1"/>
  <c r="F14" i="2"/>
  <c r="G14" i="2" s="1"/>
  <c r="F25" i="2"/>
  <c r="G25" i="2"/>
  <c r="G33" i="2"/>
  <c r="F33" i="2"/>
  <c r="F51" i="2"/>
  <c r="G51" i="2" s="1"/>
  <c r="F54" i="2"/>
  <c r="G54" i="2" s="1"/>
  <c r="F60" i="2"/>
  <c r="G60" i="2" s="1"/>
  <c r="F65" i="2"/>
  <c r="G65" i="2" s="1"/>
  <c r="G68" i="2"/>
  <c r="F68" i="2"/>
  <c r="F20" i="2"/>
  <c r="G20" i="2" s="1"/>
  <c r="F31" i="2"/>
  <c r="G31" i="2"/>
  <c r="F37" i="2"/>
  <c r="G37" i="2" s="1"/>
  <c r="F40" i="2"/>
  <c r="G40" i="2" s="1"/>
  <c r="G42" i="2"/>
  <c r="G46" i="2"/>
  <c r="F46" i="2"/>
  <c r="F57" i="2"/>
  <c r="G57" i="2" s="1"/>
  <c r="F12" i="2"/>
  <c r="G12" i="2" s="1"/>
  <c r="G23" i="2"/>
  <c r="F23" i="2"/>
  <c r="F26" i="2"/>
  <c r="G26" i="2" s="1"/>
  <c r="F43" i="2"/>
  <c r="G43" i="2" s="1"/>
  <c r="F49" i="2"/>
  <c r="G49" i="2"/>
  <c r="F52" i="2"/>
  <c r="G52" i="2" s="1"/>
  <c r="F63" i="2"/>
  <c r="G63" i="2" s="1"/>
  <c r="F66" i="2"/>
  <c r="G66" i="2" s="1"/>
  <c r="F58" i="2"/>
  <c r="G58" i="2" s="1"/>
  <c r="G29" i="2"/>
  <c r="F29" i="2"/>
  <c r="F15" i="2"/>
  <c r="G15" i="2" s="1"/>
  <c r="F55" i="2"/>
  <c r="G55" i="2" s="1"/>
  <c r="G18" i="2"/>
  <c r="F18" i="2"/>
  <c r="F35" i="2"/>
  <c r="G35" i="2" s="1"/>
  <c r="F21" i="2"/>
  <c r="G21" i="2" s="1"/>
  <c r="F53" i="2"/>
  <c r="G53" i="2" s="1"/>
  <c r="F19" i="2"/>
  <c r="G19" i="2"/>
  <c r="F39" i="2"/>
  <c r="G39" i="2"/>
  <c r="F17" i="2"/>
  <c r="G17" i="2" s="1"/>
  <c r="G61" i="2"/>
  <c r="F10" i="2"/>
  <c r="F16" i="2"/>
  <c r="G16" i="2" s="1"/>
  <c r="F22" i="2"/>
  <c r="G22" i="2" s="1"/>
  <c r="F28" i="2"/>
  <c r="G28" i="2" s="1"/>
  <c r="F36" i="2"/>
  <c r="G36" i="2" s="1"/>
  <c r="F42" i="2"/>
  <c r="F50" i="2"/>
  <c r="G50" i="2" s="1"/>
  <c r="F56" i="2"/>
  <c r="G56" i="2" s="1"/>
  <c r="F64" i="2"/>
  <c r="G64" i="2" s="1"/>
</calcChain>
</file>

<file path=xl/sharedStrings.xml><?xml version="1.0" encoding="utf-8"?>
<sst xmlns="http://schemas.openxmlformats.org/spreadsheetml/2006/main" count="1536" uniqueCount="233">
  <si>
    <t>GANPATI PETROCHEMICALS</t>
  </si>
  <si>
    <t>Consigment Stockist of : HALDIA PETROCHEMICALS LTD.</t>
  </si>
  <si>
    <t>152,Sanjay Bldg. No. 6,Mittal Ind.Estate,Andheri Kurla Road,Marol,Andheri(East),MUMBAI-400 059.</t>
  </si>
  <si>
    <t>Tel. 28509801 / 49705324 / E- MAIL admin.ganpati@gmail.com</t>
  </si>
  <si>
    <t>Daman W.H.Add. :- House No. 4/A-7/2, Survey No. 747 &amp; 748, Village Kalaria,Kunta Road,Nani Daman,</t>
  </si>
  <si>
    <t>Daman - 396 210.  Mobile - 09377319643  &amp;  07016459508</t>
  </si>
  <si>
    <t xml:space="preserve">     Bhiwandi W.H.Add.:- Gala No. 925 &amp; 926, Dadoba Compound, Opp. Vishal Dying, Near Bhoir Easte,</t>
  </si>
  <si>
    <t xml:space="preserve"> Val Village, Anjur Road, Anjur Phata, Bhiwandi, Dist. Thane, Mobile - 9324038864 &amp; 9860242728</t>
  </si>
  <si>
    <t>HDPE, LLDPE &amp; PP PRICE W.E.F. DT. 01.08.25</t>
  </si>
  <si>
    <t xml:space="preserve"> </t>
  </si>
  <si>
    <t xml:space="preserve">DAMAN </t>
  </si>
  <si>
    <t>BHIWANDI</t>
  </si>
  <si>
    <t>HDPE</t>
  </si>
  <si>
    <t>CREDIT PRICE</t>
  </si>
  <si>
    <t xml:space="preserve">IM         M 6007L </t>
  </si>
  <si>
    <t>M 6007LU</t>
  </si>
  <si>
    <t xml:space="preserve">  M 5005 L</t>
  </si>
  <si>
    <t xml:space="preserve">  M 5002 L</t>
  </si>
  <si>
    <t xml:space="preserve">  M5018 L </t>
  </si>
  <si>
    <t>M5600S</t>
  </si>
  <si>
    <t>M5601S</t>
  </si>
  <si>
    <t xml:space="preserve">HD BM    B 6401 </t>
  </si>
  <si>
    <t>HD BM/FILM        E 5201S</t>
  </si>
  <si>
    <t>HD BM/FILM        E 5201</t>
  </si>
  <si>
    <t>MBM                   B 5500</t>
  </si>
  <si>
    <t>HM FILM     F 5600/5400</t>
  </si>
  <si>
    <t xml:space="preserve">RAF /  HD T 9 </t>
  </si>
  <si>
    <t xml:space="preserve"> HD T10 / T10S</t>
  </si>
  <si>
    <t>PIPE    P 5100 (P.E.-80)</t>
  </si>
  <si>
    <t>P5200 ( P.E. - 63 )</t>
  </si>
  <si>
    <t>PIPE    P 5300 (P.E.-100)</t>
  </si>
  <si>
    <t>PIPE P5200UV</t>
  </si>
  <si>
    <t>PP</t>
  </si>
  <si>
    <t>FILM                      F 110</t>
  </si>
  <si>
    <t>HPIM          M 110</t>
  </si>
  <si>
    <t>HPIM          M 103</t>
  </si>
  <si>
    <t>RAFFIA                 R 103</t>
  </si>
  <si>
    <t>HPIM  M108 / M125 / E125</t>
  </si>
  <si>
    <t>HPIM  M106</t>
  </si>
  <si>
    <t xml:space="preserve">HP PP   F135 </t>
  </si>
  <si>
    <t>PP F103</t>
  </si>
  <si>
    <t>PP CP/RCP</t>
  </si>
  <si>
    <t>PP CP   M 312 / M310S</t>
  </si>
  <si>
    <t>PP CP    M320</t>
  </si>
  <si>
    <t>PP CP    M330</t>
  </si>
  <si>
    <t>PP CP    M340</t>
  </si>
  <si>
    <t>PP CP    M365</t>
  </si>
  <si>
    <t xml:space="preserve">PP CP            M 304 </t>
  </si>
  <si>
    <t>PP CP    M 307 / M 315 /M 325</t>
  </si>
  <si>
    <t>PP  RCP               B 200</t>
  </si>
  <si>
    <t>TF                 T 103 / T 105N</t>
  </si>
  <si>
    <t>PP CP     M 310</t>
  </si>
  <si>
    <t>PP  RCP               M212S</t>
  </si>
  <si>
    <t>B202S</t>
  </si>
  <si>
    <t>LLDPE</t>
  </si>
  <si>
    <t>FILM                    71601D</t>
  </si>
  <si>
    <t>FILM      71601W / 71602 S/W</t>
  </si>
  <si>
    <t>ROTO      73005 T / 73204 T</t>
  </si>
  <si>
    <t>ROTO      73005 TU / 73204 TU</t>
  </si>
  <si>
    <t>FILM             71501 S</t>
  </si>
  <si>
    <t>EC          72307 E</t>
  </si>
  <si>
    <t>LLT-12</t>
  </si>
  <si>
    <t>GST would be applicable on adjustment of Cash Discount(for cash sale only) from Basic price. Presently the rate of GST is 18%.</t>
  </si>
  <si>
    <r>
      <t xml:space="preserve"> </t>
    </r>
    <r>
      <rPr>
        <sz val="11"/>
        <rFont val="Symbol"/>
        <family val="1"/>
        <charset val="2"/>
      </rPr>
      <t>·</t>
    </r>
    <r>
      <rPr>
        <b/>
        <sz val="11"/>
        <color indexed="10"/>
        <rFont val="Arial"/>
        <family val="2"/>
      </rPr>
      <t xml:space="preserve"> “ </t>
    </r>
    <r>
      <rPr>
        <b/>
        <i/>
        <sz val="11"/>
        <color indexed="10"/>
        <rFont val="Arial"/>
        <family val="2"/>
      </rPr>
      <t xml:space="preserve">These Products are not to be used for production of Single Use Plastic (SUP) Items in India which are </t>
    </r>
  </si>
  <si>
    <t xml:space="preserve">    Prohibited under Plastic Waste Management (PWM) Rules 2016, as amended from time to time”</t>
  </si>
  <si>
    <t>Transportation Charges from our Warehouse in Customers Account.</t>
  </si>
  <si>
    <t>Cash disc. For Ex-stock sales will be Rs. 1100/- per MT on HDPE, LLDPE, PP &amp; PPCP</t>
  </si>
  <si>
    <t>Non Prime (Z) Grade Rs. 800/MT less than the Prime Grade</t>
  </si>
  <si>
    <t xml:space="preserve"> PRICE MAY CHANGE WITHOUT ANY PRIOR NOTICE. PRICE PREVAILING AT THE TIME OF DISPATCH WILL APPLY.</t>
  </si>
  <si>
    <t>REGARDS</t>
  </si>
  <si>
    <t>MANOJ MENON - 8422804040</t>
  </si>
  <si>
    <t>EMAIL:manojmenon.ganpati@gmail.com</t>
  </si>
  <si>
    <t>GIRISH SHAH - 9320949656</t>
  </si>
  <si>
    <t>EMAIL:admin.ganpati@gmail.com</t>
  </si>
  <si>
    <t>Tel. 28509801 / 49705324  E- MAIL admin.ganpati@gmail.com</t>
  </si>
  <si>
    <t xml:space="preserve">HDPE / PP / LLDPE PRICES EX-HALDIA PETROCHEMICALS LTD. PLANT FOR  DAMAN </t>
  </si>
  <si>
    <t>Daman W.H. Add :-  House no. 4/A-7/2, Survey No. 747 &amp; 748, Village Kalaria,Kunta Road, Nani Daman, Daman - 396210, Mob.  9377319643</t>
  </si>
  <si>
    <t>GRADE</t>
  </si>
  <si>
    <t>BASIC</t>
  </si>
  <si>
    <t>LESS.</t>
  </si>
  <si>
    <t>ADD</t>
  </si>
  <si>
    <t>NET</t>
  </si>
  <si>
    <t>ADD  IGST</t>
  </si>
  <si>
    <t>CASH  AMT</t>
  </si>
  <si>
    <t>C.D.</t>
  </si>
  <si>
    <t>TRANSP</t>
  </si>
  <si>
    <t>PMT</t>
  </si>
  <si>
    <t xml:space="preserve">M 6007L  </t>
  </si>
  <si>
    <t>M 5005L</t>
  </si>
  <si>
    <t>M 5002L</t>
  </si>
  <si>
    <t>IM M 5018L/M 5025L/M5818</t>
  </si>
  <si>
    <t>HD BM  E 5201</t>
  </si>
  <si>
    <t>HD BM   E5201S</t>
  </si>
  <si>
    <t xml:space="preserve">HD BM   B 6401 </t>
  </si>
  <si>
    <t>MBM                    B 5500</t>
  </si>
  <si>
    <t>HD T9  POWDER</t>
  </si>
  <si>
    <t xml:space="preserve">RAF/MFIL HD T9 </t>
  </si>
  <si>
    <t>RAF  HD T10 / HD T10S</t>
  </si>
  <si>
    <t xml:space="preserve">PIPE P5200UV </t>
  </si>
  <si>
    <t>PIPE P5200(P.E-63)</t>
  </si>
  <si>
    <t>HD T9C</t>
  </si>
  <si>
    <t>HD OG(E)</t>
  </si>
  <si>
    <t>HD OG(M)</t>
  </si>
  <si>
    <t>HD OG(F)</t>
  </si>
  <si>
    <t>HD OG(B)</t>
  </si>
  <si>
    <t>HPIM                     M 103</t>
  </si>
  <si>
    <t>HPIM                     M 110</t>
  </si>
  <si>
    <t>TF        T 103  /  T 105N</t>
  </si>
  <si>
    <t>PP 3MI  &amp;  10MI POWDER</t>
  </si>
  <si>
    <t>PP              M 108 / M125 / E125</t>
  </si>
  <si>
    <t>PP              M106</t>
  </si>
  <si>
    <t xml:space="preserve">PP              F135 </t>
  </si>
  <si>
    <t>PP OG/
BR - 4/10/25/40/65</t>
  </si>
  <si>
    <t>PPCP  M 311T</t>
  </si>
  <si>
    <t>6 - 12 MFI Co-po powder</t>
  </si>
  <si>
    <t>PP CP    M 312</t>
  </si>
  <si>
    <t xml:space="preserve">PP CP     M 304 </t>
  </si>
  <si>
    <t>PP CP   M 307 / M 315 /M 325</t>
  </si>
  <si>
    <t>PP  RCP   B 200</t>
  </si>
  <si>
    <t xml:space="preserve">PP RCP              B202S           </t>
  </si>
  <si>
    <t xml:space="preserve">PP RCP              M212S     </t>
  </si>
  <si>
    <t>FILM           71601D</t>
  </si>
  <si>
    <t xml:space="preserve">FILM 71501S,71601W </t>
  </si>
  <si>
    <t>FILM      71602 S / W</t>
  </si>
  <si>
    <t>ROTO  73005 T/73204 T</t>
  </si>
  <si>
    <t>ROTO  73005 TU</t>
  </si>
  <si>
    <t xml:space="preserve">EC  72307 E </t>
  </si>
  <si>
    <t>LL 71501S POWDER</t>
  </si>
  <si>
    <t>LL OG(E)</t>
  </si>
  <si>
    <t>LL OG(M)</t>
  </si>
  <si>
    <t xml:space="preserve">POST SALES QUANTITY DISCOUNT AS APPLICABLE </t>
  </si>
  <si>
    <t>QTY. MT FOR HD / LL</t>
  </si>
  <si>
    <t>&gt;= 5</t>
  </si>
  <si>
    <t>&gt;= 10</t>
  </si>
  <si>
    <t>&gt;=30</t>
  </si>
  <si>
    <t>&gt;=60</t>
  </si>
  <si>
    <t>&gt;= 100</t>
  </si>
  <si>
    <t>&gt;= 200</t>
  </si>
  <si>
    <t>&gt;= 300</t>
  </si>
  <si>
    <t>&gt;= 400</t>
  </si>
  <si>
    <t>HDPE/LLDPE</t>
  </si>
  <si>
    <t>450/-</t>
  </si>
  <si>
    <t>550/-</t>
  </si>
  <si>
    <t>650/-</t>
  </si>
  <si>
    <t>750/-</t>
  </si>
  <si>
    <t>850/-</t>
  </si>
  <si>
    <t>950/-</t>
  </si>
  <si>
    <t>1050/-</t>
  </si>
  <si>
    <t>1150/-</t>
  </si>
  <si>
    <t>QTY. MT FOR  PP</t>
  </si>
  <si>
    <t xml:space="preserve">PP                    </t>
  </si>
  <si>
    <t>200/-</t>
  </si>
  <si>
    <t>300/-</t>
  </si>
  <si>
    <t>400/-</t>
  </si>
  <si>
    <t>500/-</t>
  </si>
  <si>
    <t>600/-</t>
  </si>
  <si>
    <t>700/-</t>
  </si>
  <si>
    <t>800/-</t>
  </si>
  <si>
    <r>
      <t>·</t>
    </r>
    <r>
      <rPr>
        <b/>
        <sz val="10"/>
        <color indexed="10"/>
        <rFont val="Times New Roman"/>
        <family val="1"/>
      </rPr>
      <t xml:space="preserve">       FOR CREDIT PURCHASE INTREST FREE CREDIT WILL BE 10 DAYS FROM THE DATE OF INVOICE. AN EPI </t>
    </r>
  </si>
  <si>
    <t xml:space="preserve">         RS. 75 / MT PER DAY FOR EX-PLANT</t>
  </si>
  <si>
    <r>
      <t>·</t>
    </r>
    <r>
      <rPr>
        <sz val="10"/>
        <rFont val="Times New Roman"/>
        <family val="1"/>
      </rPr>
      <t>          NON PRIME (Z) GRADE RS.800/MT LESS THAN THE BASIC PRIME GRADE.</t>
    </r>
  </si>
  <si>
    <r>
      <t>·</t>
    </r>
    <r>
      <rPr>
        <sz val="10"/>
        <rFont val="Times New Roman"/>
        <family val="1"/>
      </rPr>
      <t>          CHEQUE RETURN PENALTY RS.1000/-PER INSTRUMENT.</t>
    </r>
  </si>
  <si>
    <r>
      <t>·</t>
    </r>
    <r>
      <rPr>
        <sz val="10"/>
        <rFont val="Times New Roman"/>
        <family val="1"/>
      </rPr>
      <t>          UNLOADING &amp; VARAI CHARGES TO BE BORNE BY THE CUSTOMER.</t>
    </r>
  </si>
  <si>
    <r>
      <t>·</t>
    </r>
    <r>
      <rPr>
        <sz val="10"/>
        <rFont val="Times New Roman"/>
        <family val="1"/>
      </rPr>
      <t>          QUANTITY DISCOUNT WOULD  BE APPLICABLE ON COMBINATION OF HDPE AND LLDPE GRADES.</t>
    </r>
  </si>
  <si>
    <r>
      <rPr>
        <sz val="10"/>
        <rFont val="Symbol"/>
        <family val="1"/>
        <charset val="2"/>
      </rPr>
      <t>·</t>
    </r>
    <r>
      <rPr>
        <sz val="10"/>
        <rFont val="Arial"/>
        <family val="2"/>
      </rPr>
      <t>       PRICE MAY CHANGE WITHOUT ANY PRIOR NOTICE. PRICE PREVAILING AT THE TIME OF DISPATCH WILL APPLY.</t>
    </r>
  </si>
  <si>
    <r>
      <t xml:space="preserve">         </t>
    </r>
    <r>
      <rPr>
        <sz val="10"/>
        <rFont val="Symbol"/>
        <family val="1"/>
        <charset val="2"/>
      </rPr>
      <t>·</t>
    </r>
    <r>
      <rPr>
        <b/>
        <sz val="10"/>
        <rFont val="Arial"/>
        <family val="2"/>
      </rPr>
      <t xml:space="preserve">       TDS  if applicable to be deducted u/s 194Q. TDS dedcuted should be deposited in HPL's PAN no. –AAGCB2001F</t>
    </r>
  </si>
  <si>
    <r>
      <t xml:space="preserve">         </t>
    </r>
    <r>
      <rPr>
        <sz val="11"/>
        <rFont val="Symbol"/>
        <family val="1"/>
        <charset val="2"/>
      </rPr>
      <t>·</t>
    </r>
    <r>
      <rPr>
        <b/>
        <sz val="11"/>
        <color indexed="10"/>
        <rFont val="Arial"/>
        <family val="2"/>
      </rPr>
      <t xml:space="preserve">       “ </t>
    </r>
    <r>
      <rPr>
        <b/>
        <i/>
        <sz val="11"/>
        <color indexed="10"/>
        <rFont val="Arial"/>
        <family val="2"/>
      </rPr>
      <t xml:space="preserve">These Products are not to be used for production of Single Use Plastic (SUP) Items in India which are </t>
    </r>
  </si>
  <si>
    <t xml:space="preserve">                  Prohibited under Plastic Waste Management (PWM) Rules 2016, as amended from time to time”</t>
  </si>
  <si>
    <t>Tel. 28509801 / 49705324  / E- MAIL admin.ganpati@gmail.com</t>
  </si>
  <si>
    <t>HDPE / PP / LLDPE PRICES EX-HALDIA PETROCHEMICALS LTD. PLANT FOR  BHIWANDI</t>
  </si>
  <si>
    <t xml:space="preserve">M 6007L </t>
  </si>
  <si>
    <t>PP CP     M 304</t>
  </si>
  <si>
    <t>PP CP   M 307 / M 315 / M 325</t>
  </si>
  <si>
    <t>HDPE / PP / LLDPE PRICES EX-HALDIA PETROCHEMICALS LTD. PLANT FOR  MAHA(O.V)</t>
  </si>
  <si>
    <t>TOTAL</t>
  </si>
  <si>
    <t>AMT RS.</t>
  </si>
  <si>
    <t xml:space="preserve">         TRANS.CHARGES PMT.</t>
  </si>
  <si>
    <t>LOCATIONS</t>
  </si>
  <si>
    <t>FREIGHT</t>
  </si>
  <si>
    <t xml:space="preserve">            **T.D.</t>
  </si>
  <si>
    <t>RS/MT.</t>
  </si>
  <si>
    <t>AHMEDNAGAR-5</t>
  </si>
  <si>
    <t>THANE            -  5</t>
  </si>
  <si>
    <t>GRT.MUMBAI   -5</t>
  </si>
  <si>
    <t>IGATPURI        - 5</t>
  </si>
  <si>
    <t>KALYAN         -   5</t>
  </si>
  <si>
    <t>VASAI</t>
  </si>
  <si>
    <t>KHOPOLI         - 5</t>
  </si>
  <si>
    <t>LONAVALA    -   6</t>
  </si>
  <si>
    <t>MURBAD         - 5</t>
  </si>
  <si>
    <t>PUNE              -  5</t>
  </si>
  <si>
    <t>NAGHOTHANE-5</t>
  </si>
  <si>
    <t>NASIK             -  5</t>
  </si>
  <si>
    <t>SINNAR-5</t>
  </si>
  <si>
    <t>PANVEL</t>
  </si>
  <si>
    <t>PALGHAR</t>
  </si>
  <si>
    <t>ULHASNAGAR</t>
  </si>
  <si>
    <t>PP CP   M 307 / M 315 / M325</t>
  </si>
  <si>
    <t>HDPE / PP / LLDPE PRICES EX-HALDIA PETROCHEMICALS LTD. PLANT FOR  GUJRAT(S)</t>
  </si>
  <si>
    <t>VAPI       -   5</t>
  </si>
  <si>
    <t>SURAT  -   5</t>
  </si>
  <si>
    <t>UMERGAON - 5</t>
  </si>
  <si>
    <t>VALSAD   - 5</t>
  </si>
  <si>
    <t>NAVSARI</t>
  </si>
  <si>
    <t>*T.D.=TRANSIT DAYS</t>
  </si>
  <si>
    <t>POST SALES QUANTITY DISCOUNT AS APPLICABLE</t>
  </si>
  <si>
    <t>HDPE / PP / LLDPE PRICES EX-HALDIA PETROCHEMICALS LTD. PLANT FOR  MAHA(SOUTH)</t>
  </si>
  <si>
    <t>SANGLI    -  6</t>
  </si>
  <si>
    <t>SATARA  -    5</t>
  </si>
  <si>
    <t>KOLHAPUR-6</t>
  </si>
  <si>
    <t>WAI</t>
  </si>
  <si>
    <t>SOLAPUR  - 6</t>
  </si>
  <si>
    <t>HDPE / PP / LLDPE PRICES EX-HALDIA PETROCHEMICALS LTD. PLANT FOR  KHANDESH</t>
  </si>
  <si>
    <t>AURANGABAD-4</t>
  </si>
  <si>
    <t>DHULE -5</t>
  </si>
  <si>
    <t>JALGAON-4</t>
  </si>
  <si>
    <t>LATUR-5</t>
  </si>
  <si>
    <t>HDPE / PP / LLDPE PRICES EX-HALDIA PETROCHEMICALS LTD. PLANT FOR  SILVASSA</t>
  </si>
  <si>
    <t>HDPE / PP / LLDPE PRICES EX-HALDIA PETROCHEMICALS LTD. PLANT FOR  DADRA</t>
  </si>
  <si>
    <t>HDPE / PP / LLDPE PRICES EX-HALDIA PETROCHEMICALS LTD. PLANT FOR  MAHA(VIDH)</t>
  </si>
  <si>
    <t>NAGPUR-3</t>
  </si>
  <si>
    <t>AKOLA -4</t>
  </si>
  <si>
    <t>HDPE / PP / LLDPE PRICES EX-HALDIA PETROCHEMICALS LTD. PLANT FOR  GUJRAT€</t>
  </si>
  <si>
    <t>ANKLESHWAR</t>
  </si>
  <si>
    <t>AHMD.    -  5</t>
  </si>
  <si>
    <t>HALOL   -   5</t>
  </si>
  <si>
    <t>BARODA  - 5</t>
  </si>
  <si>
    <t>KALOL-M- 5</t>
  </si>
  <si>
    <t>BHARUCH -5</t>
  </si>
  <si>
    <t>ANAND -5</t>
  </si>
  <si>
    <t>HDPE / PP / LLDPE PRICES EX-HALDIA PETROCHEMICALS LTD. PLANT FOR  GUJRAT(W)</t>
  </si>
  <si>
    <t>RAJKOT   - 6</t>
  </si>
  <si>
    <t>BHAVNAGAR-6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</si>
</sst>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 * #,##0.00_ ;_ * \-#,##0.00_ ;_ * &quot;-&quot;??_ ;_ @_ "/>
    <numFmt numFmtId="164" formatCode="_(* #,##0.00_);_(* \(#,##0.00\);_(* &quot;-&quot;??_);_(@_)"/>
    <numFmt numFmtId="165" formatCode="_(* #,##0_);_(* \(#,##0\);_(* &quot;-&quot;_);_(@_)"/>
    <numFmt numFmtId="166" formatCode="0.0000%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color rgb="FFFF0000"/>
      <name val="Arial"/>
      <family val="2"/>
    </font>
    <font>
      <sz val="11"/>
      <name val="Symbol"/>
      <family val="1"/>
      <charset val="2"/>
    </font>
    <font>
      <b/>
      <sz val="11"/>
      <color indexed="10"/>
      <name val="Arial"/>
      <family val="2"/>
    </font>
    <font>
      <b/>
      <i/>
      <sz val="11"/>
      <color indexed="10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b/>
      <sz val="10"/>
      <color theme="1"/>
      <name val="Arial"/>
      <family val="2"/>
    </font>
    <font>
      <b/>
      <u/>
      <sz val="10"/>
      <name val="Arial"/>
      <family val="2"/>
    </font>
    <font>
      <b/>
      <sz val="10"/>
      <color rgb="FFFF0000"/>
      <name val="Symbol"/>
      <family val="1"/>
      <charset val="2"/>
    </font>
    <font>
      <b/>
      <sz val="10"/>
      <color indexed="10"/>
      <name val="Times New Roman"/>
      <family val="1"/>
    </font>
    <font>
      <sz val="10"/>
      <name val="Symbol"/>
      <family val="1"/>
      <charset val="2"/>
    </font>
    <font>
      <sz val="10"/>
      <name val="Times New Roman"/>
      <family val="1"/>
    </font>
    <font>
      <sz val="10"/>
      <color rgb="FFFF0000"/>
      <name val="Arial"/>
      <family val="2"/>
    </font>
    <font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</cellStyleXfs>
  <cellXfs count="86">
    <xf numFmtId="0" fontId="0" fillId="0" borderId="0" xfId="0"/>
    <xf numFmtId="0" fontId="5" fillId="0" borderId="3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3" fillId="0" borderId="3" xfId="0" applyFont="1" applyBorder="1" applyAlignment="1">
      <alignment horizontal="left"/>
    </xf>
    <xf numFmtId="0" fontId="5" fillId="2" borderId="3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left"/>
    </xf>
    <xf numFmtId="0" fontId="6" fillId="0" borderId="3" xfId="0" applyFont="1" applyFill="1" applyBorder="1" applyAlignment="1">
      <alignment horizontal="left"/>
    </xf>
    <xf numFmtId="43" fontId="6" fillId="0" borderId="3" xfId="1" applyFont="1" applyBorder="1"/>
    <xf numFmtId="164" fontId="0" fillId="0" borderId="0" xfId="0" applyNumberFormat="1"/>
    <xf numFmtId="43" fontId="6" fillId="0" borderId="3" xfId="1" applyFont="1" applyFill="1" applyBorder="1"/>
    <xf numFmtId="0" fontId="7" fillId="0" borderId="0" xfId="0" applyFont="1" applyFill="1" applyBorder="1" applyAlignment="1">
      <alignment horizontal="left"/>
    </xf>
    <xf numFmtId="0" fontId="7" fillId="0" borderId="3" xfId="0" applyFont="1" applyFill="1" applyBorder="1" applyAlignment="1">
      <alignment horizontal="left"/>
    </xf>
    <xf numFmtId="0" fontId="5" fillId="0" borderId="3" xfId="0" applyFont="1" applyFill="1" applyBorder="1" applyAlignment="1">
      <alignment horizontal="left"/>
    </xf>
    <xf numFmtId="0" fontId="5" fillId="0" borderId="0" xfId="0" applyFont="1"/>
    <xf numFmtId="0" fontId="4" fillId="0" borderId="0" xfId="0" applyFont="1"/>
    <xf numFmtId="0" fontId="4" fillId="0" borderId="0" xfId="0" applyFont="1" applyFill="1"/>
    <xf numFmtId="0" fontId="5" fillId="0" borderId="0" xfId="0" applyFont="1" applyFill="1"/>
    <xf numFmtId="0" fontId="8" fillId="0" borderId="0" xfId="0" applyFont="1" applyAlignment="1"/>
    <xf numFmtId="0" fontId="5" fillId="0" borderId="0" xfId="0" applyFont="1" applyFill="1" applyBorder="1"/>
    <xf numFmtId="165" fontId="5" fillId="0" borderId="0" xfId="1" applyNumberFormat="1" applyFont="1" applyBorder="1"/>
    <xf numFmtId="0" fontId="12" fillId="0" borderId="0" xfId="0" applyFont="1" applyAlignment="1"/>
    <xf numFmtId="0" fontId="3" fillId="0" borderId="0" xfId="0" applyFont="1"/>
    <xf numFmtId="0" fontId="14" fillId="0" borderId="0" xfId="2" applyFont="1" applyAlignment="1" applyProtection="1"/>
    <xf numFmtId="0" fontId="5" fillId="0" borderId="4" xfId="0" applyFont="1" applyBorder="1" applyAlignment="1">
      <alignment horizontal="center"/>
    </xf>
    <xf numFmtId="0" fontId="5" fillId="0" borderId="4" xfId="0" applyFont="1" applyBorder="1"/>
    <xf numFmtId="0" fontId="5" fillId="0" borderId="5" xfId="0" applyFont="1" applyBorder="1"/>
    <xf numFmtId="0" fontId="5" fillId="0" borderId="6" xfId="0" applyFont="1" applyBorder="1"/>
    <xf numFmtId="0" fontId="4" fillId="0" borderId="3" xfId="0" applyFont="1" applyBorder="1" applyAlignment="1">
      <alignment horizontal="left"/>
    </xf>
    <xf numFmtId="0" fontId="5" fillId="0" borderId="3" xfId="0" applyFont="1" applyBorder="1"/>
    <xf numFmtId="9" fontId="5" fillId="0" borderId="3" xfId="0" applyNumberFormat="1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43" fontId="5" fillId="0" borderId="3" xfId="1" applyFont="1" applyFill="1" applyBorder="1"/>
    <xf numFmtId="43" fontId="5" fillId="0" borderId="3" xfId="1" applyFont="1" applyBorder="1"/>
    <xf numFmtId="43" fontId="5" fillId="0" borderId="7" xfId="1" applyFont="1" applyBorder="1"/>
    <xf numFmtId="43" fontId="5" fillId="0" borderId="6" xfId="1" applyFont="1" applyBorder="1"/>
    <xf numFmtId="164" fontId="5" fillId="0" borderId="0" xfId="0" applyNumberFormat="1" applyFont="1"/>
    <xf numFmtId="0" fontId="4" fillId="0" borderId="3" xfId="0" applyFont="1" applyFill="1" applyBorder="1" applyAlignment="1">
      <alignment horizontal="left"/>
    </xf>
    <xf numFmtId="0" fontId="4" fillId="0" borderId="6" xfId="0" applyFont="1" applyBorder="1" applyAlignment="1"/>
    <xf numFmtId="43" fontId="5" fillId="0" borderId="0" xfId="1" applyFont="1" applyBorder="1"/>
    <xf numFmtId="0" fontId="5" fillId="0" borderId="3" xfId="0" applyFont="1" applyFill="1" applyBorder="1" applyAlignment="1"/>
    <xf numFmtId="43" fontId="5" fillId="0" borderId="3" xfId="1" applyFont="1" applyBorder="1" applyAlignment="1">
      <alignment horizontal="center"/>
    </xf>
    <xf numFmtId="43" fontId="4" fillId="0" borderId="3" xfId="1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16" fillId="0" borderId="0" xfId="0" applyFont="1" applyAlignment="1">
      <alignment horizontal="left" indent="3"/>
    </xf>
    <xf numFmtId="0" fontId="5" fillId="0" borderId="0" xfId="0" applyFont="1" applyAlignment="1">
      <alignment horizontal="left" indent="3"/>
    </xf>
    <xf numFmtId="0" fontId="18" fillId="0" borderId="0" xfId="0" applyFont="1" applyAlignment="1">
      <alignment horizontal="left" indent="3"/>
    </xf>
    <xf numFmtId="0" fontId="8" fillId="0" borderId="0" xfId="0" applyFont="1"/>
    <xf numFmtId="0" fontId="5" fillId="0" borderId="0" xfId="0" applyFont="1" applyAlignment="1">
      <alignment horizontal="left"/>
    </xf>
    <xf numFmtId="0" fontId="5" fillId="0" borderId="0" xfId="0" applyFont="1" applyBorder="1"/>
    <xf numFmtId="0" fontId="4" fillId="0" borderId="0" xfId="0" applyFont="1" applyBorder="1" applyAlignment="1"/>
    <xf numFmtId="43" fontId="5" fillId="0" borderId="8" xfId="1" applyFont="1" applyBorder="1"/>
    <xf numFmtId="0" fontId="20" fillId="0" borderId="0" xfId="0" applyFont="1" applyBorder="1" applyAlignment="1">
      <alignment horizontal="center"/>
    </xf>
    <xf numFmtId="0" fontId="4" fillId="0" borderId="0" xfId="0" applyFont="1" applyAlignment="1">
      <alignment horizontal="left"/>
    </xf>
    <xf numFmtId="166" fontId="5" fillId="0" borderId="0" xfId="0" applyNumberFormat="1" applyFont="1" applyBorder="1" applyAlignment="1">
      <alignment horizontal="center"/>
    </xf>
    <xf numFmtId="2" fontId="5" fillId="0" borderId="3" xfId="0" applyNumberFormat="1" applyFont="1" applyBorder="1"/>
    <xf numFmtId="0" fontId="5" fillId="0" borderId="3" xfId="0" applyFont="1" applyFill="1" applyBorder="1"/>
    <xf numFmtId="2" fontId="5" fillId="0" borderId="3" xfId="0" applyNumberFormat="1" applyFont="1" applyFill="1" applyBorder="1"/>
    <xf numFmtId="43" fontId="5" fillId="0" borderId="0" xfId="1" applyFont="1" applyBorder="1" applyAlignment="1">
      <alignment horizontal="left"/>
    </xf>
    <xf numFmtId="43" fontId="5" fillId="0" borderId="9" xfId="1" applyFont="1" applyBorder="1"/>
    <xf numFmtId="43" fontId="5" fillId="0" borderId="1" xfId="1" applyFont="1" applyBorder="1"/>
    <xf numFmtId="0" fontId="5" fillId="0" borderId="10" xfId="0" applyFont="1" applyBorder="1" applyAlignment="1">
      <alignment horizontal="center"/>
    </xf>
    <xf numFmtId="0" fontId="5" fillId="0" borderId="10" xfId="0" applyFont="1" applyBorder="1"/>
    <xf numFmtId="1" fontId="5" fillId="0" borderId="3" xfId="0" applyNumberFormat="1" applyFont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0" fontId="20" fillId="0" borderId="0" xfId="0" applyFont="1"/>
    <xf numFmtId="0" fontId="5" fillId="0" borderId="11" xfId="0" applyFont="1" applyBorder="1" applyAlignment="1">
      <alignment horizontal="center"/>
    </xf>
    <xf numFmtId="0" fontId="5" fillId="0" borderId="12" xfId="0" applyFont="1" applyBorder="1"/>
    <xf numFmtId="1" fontId="5" fillId="0" borderId="7" xfId="0" applyNumberFormat="1" applyFont="1" applyBorder="1" applyAlignment="1">
      <alignment horizontal="center"/>
    </xf>
    <xf numFmtId="1" fontId="5" fillId="0" borderId="7" xfId="0" applyNumberFormat="1" applyFont="1" applyFill="1" applyBorder="1" applyAlignment="1">
      <alignment horizontal="center"/>
    </xf>
    <xf numFmtId="1" fontId="5" fillId="0" borderId="6" xfId="0" applyNumberFormat="1" applyFont="1" applyFill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0" xfId="0" applyFont="1" applyFill="1" applyBorder="1"/>
    <xf numFmtId="0" fontId="5" fillId="0" borderId="7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21" fillId="0" borderId="0" xfId="0" applyFont="1" applyFill="1"/>
    <xf numFmtId="1" fontId="5" fillId="0" borderId="10" xfId="0" applyNumberFormat="1" applyFont="1" applyBorder="1" applyAlignment="1">
      <alignment horizontal="center"/>
    </xf>
    <xf numFmtId="1" fontId="5" fillId="0" borderId="3" xfId="0" applyNumberFormat="1" applyFont="1" applyFill="1" applyBorder="1" applyAlignment="1">
      <alignment horizontal="center"/>
    </xf>
    <xf numFmtId="0" fontId="5" fillId="0" borderId="13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MASTER%20FILE%2001.08.2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Downloads/15%20PE%20Price%20Circular%20w.e.f.%201st%20May%202025%20Domesti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D EX-STOCK"/>
      <sheetName val="PP EX-STOCK"/>
      <sheetName val="LL PRICELIST"/>
      <sheetName val="HD EX-WORKS"/>
      <sheetName val="PP EX-WORKS"/>
      <sheetName val="Freight list"/>
      <sheetName val="STOCK POINT"/>
      <sheetName val="DAMAN"/>
      <sheetName val="BHIWANDI"/>
      <sheetName val="MAH(O.V.)"/>
      <sheetName val="GUJARAT(S)"/>
      <sheetName val="MAHA(SOUTH)"/>
      <sheetName val="KHANDESH"/>
      <sheetName val="SILVASSA"/>
      <sheetName val="DADRA"/>
      <sheetName val="MAHA(VIDH)"/>
      <sheetName val="GUJARAT (E)"/>
      <sheetName val="GUJARAT(W)"/>
      <sheetName val="PRIMA"/>
      <sheetName val="JOLLY"/>
      <sheetName val="ASTRAL"/>
      <sheetName val="CREATIVE"/>
      <sheetName val="MANIKA"/>
      <sheetName val="SSF"/>
      <sheetName val="SIGNET"/>
      <sheetName val="NILKAMAL"/>
      <sheetName val="RECKITT"/>
      <sheetName val="PRIYADARSHNI"/>
      <sheetName val="SIGNET (INDORE)"/>
      <sheetName val="SIGNET (DHAR) "/>
      <sheetName val="RAJDEEP"/>
      <sheetName val="AVH"/>
      <sheetName val="OVERSEAS POLYMERS"/>
      <sheetName val="BUNGE INDIA"/>
      <sheetName val="GULF OIL"/>
      <sheetName val="EPL LTD"/>
      <sheetName val="BLVL"/>
      <sheetName val="KANPUR"/>
      <sheetName val="BADDI"/>
      <sheetName val="NPL ASSO"/>
      <sheetName val="PRINCE PIPES"/>
      <sheetName val="GREIF"/>
      <sheetName val="Sheet1"/>
    </sheetNames>
    <sheetDataSet>
      <sheetData sheetId="0">
        <row r="44">
          <cell r="B44">
            <v>98896</v>
          </cell>
        </row>
      </sheetData>
      <sheetData sheetId="1">
        <row r="41">
          <cell r="B41">
            <v>99374</v>
          </cell>
          <cell r="G41">
            <v>0</v>
          </cell>
        </row>
        <row r="48">
          <cell r="G48">
            <v>0</v>
          </cell>
        </row>
      </sheetData>
      <sheetData sheetId="2">
        <row r="48">
          <cell r="B48">
            <v>95635</v>
          </cell>
          <cell r="C48">
            <v>96635</v>
          </cell>
          <cell r="D48">
            <v>102725</v>
          </cell>
          <cell r="E48">
            <v>104725</v>
          </cell>
          <cell r="F48">
            <v>106425</v>
          </cell>
          <cell r="I48">
            <v>91635</v>
          </cell>
          <cell r="J48">
            <v>91635</v>
          </cell>
        </row>
        <row r="49">
          <cell r="B49">
            <v>97460</v>
          </cell>
          <cell r="C49">
            <v>98460</v>
          </cell>
          <cell r="D49">
            <v>104560</v>
          </cell>
          <cell r="E49">
            <v>106560</v>
          </cell>
          <cell r="F49">
            <v>108166</v>
          </cell>
          <cell r="I49">
            <v>93460</v>
          </cell>
          <cell r="J49">
            <v>93460</v>
          </cell>
        </row>
        <row r="50">
          <cell r="B50">
            <v>99124</v>
          </cell>
          <cell r="C50">
            <v>100124</v>
          </cell>
          <cell r="D50">
            <v>106224</v>
          </cell>
          <cell r="E50">
            <v>108224</v>
          </cell>
          <cell r="F50">
            <v>109904</v>
          </cell>
          <cell r="I50">
            <v>95124</v>
          </cell>
          <cell r="J50">
            <v>95124</v>
          </cell>
        </row>
        <row r="51">
          <cell r="B51">
            <v>96904</v>
          </cell>
          <cell r="C51">
            <v>97904</v>
          </cell>
          <cell r="D51">
            <v>103994</v>
          </cell>
          <cell r="E51">
            <v>105994</v>
          </cell>
          <cell r="F51">
            <v>107674</v>
          </cell>
          <cell r="I51">
            <v>92904</v>
          </cell>
          <cell r="J51">
            <v>92904</v>
          </cell>
        </row>
        <row r="53">
          <cell r="B53">
            <v>96295</v>
          </cell>
          <cell r="C53">
            <v>97295</v>
          </cell>
          <cell r="D53">
            <v>103385</v>
          </cell>
          <cell r="E53">
            <v>105385</v>
          </cell>
          <cell r="F53">
            <v>107075</v>
          </cell>
          <cell r="I53">
            <v>92295</v>
          </cell>
          <cell r="J53">
            <v>92295</v>
          </cell>
        </row>
        <row r="54">
          <cell r="B54">
            <v>95442</v>
          </cell>
          <cell r="C54">
            <v>96442</v>
          </cell>
          <cell r="D54">
            <v>102522</v>
          </cell>
          <cell r="E54">
            <v>104522</v>
          </cell>
          <cell r="F54">
            <v>106222</v>
          </cell>
          <cell r="I54">
            <v>91442</v>
          </cell>
          <cell r="J54">
            <v>91442</v>
          </cell>
        </row>
        <row r="55">
          <cell r="B55">
            <v>96281</v>
          </cell>
          <cell r="C55">
            <v>97281</v>
          </cell>
          <cell r="D55">
            <v>103371</v>
          </cell>
          <cell r="E55">
            <v>105371</v>
          </cell>
          <cell r="F55">
            <v>107061</v>
          </cell>
          <cell r="I55">
            <v>92281</v>
          </cell>
          <cell r="J55">
            <v>92281</v>
          </cell>
        </row>
        <row r="58">
          <cell r="B58">
            <v>96253</v>
          </cell>
          <cell r="C58">
            <v>97253</v>
          </cell>
          <cell r="D58">
            <v>103333</v>
          </cell>
          <cell r="E58">
            <v>105333</v>
          </cell>
          <cell r="F58">
            <v>107033</v>
          </cell>
          <cell r="I58">
            <v>92253</v>
          </cell>
          <cell r="J58">
            <v>92253</v>
          </cell>
        </row>
      </sheetData>
      <sheetData sheetId="3">
        <row r="48">
          <cell r="B48">
            <v>95578</v>
          </cell>
          <cell r="C48">
            <v>95528</v>
          </cell>
          <cell r="F48">
            <v>97278</v>
          </cell>
          <cell r="G48">
            <v>96028</v>
          </cell>
          <cell r="H48">
            <v>96631</v>
          </cell>
          <cell r="I48">
            <v>96038</v>
          </cell>
          <cell r="J48">
            <v>93336</v>
          </cell>
          <cell r="K48">
            <v>95336</v>
          </cell>
          <cell r="L48">
            <v>94728</v>
          </cell>
          <cell r="N48">
            <v>97358</v>
          </cell>
          <cell r="O48">
            <v>97358</v>
          </cell>
          <cell r="P48">
            <v>93628</v>
          </cell>
          <cell r="Q48">
            <v>96378</v>
          </cell>
          <cell r="R48">
            <v>95628</v>
          </cell>
          <cell r="S48">
            <v>97278</v>
          </cell>
          <cell r="T48">
            <v>96378</v>
          </cell>
          <cell r="W48">
            <v>93358</v>
          </cell>
          <cell r="X48">
            <v>91358</v>
          </cell>
          <cell r="Y48">
            <v>88078</v>
          </cell>
          <cell r="Z48">
            <v>91631</v>
          </cell>
          <cell r="AA48">
            <v>90528</v>
          </cell>
        </row>
        <row r="49">
          <cell r="B49">
            <v>97294</v>
          </cell>
          <cell r="C49">
            <v>96876</v>
          </cell>
          <cell r="E49">
            <v>97580</v>
          </cell>
          <cell r="F49">
            <v>98626</v>
          </cell>
          <cell r="H49">
            <v>98574</v>
          </cell>
          <cell r="I49">
            <v>97834</v>
          </cell>
          <cell r="J49">
            <v>95260</v>
          </cell>
          <cell r="K49">
            <v>97260</v>
          </cell>
          <cell r="L49">
            <v>96534</v>
          </cell>
          <cell r="N49">
            <v>98706</v>
          </cell>
          <cell r="O49">
            <v>98706</v>
          </cell>
          <cell r="P49">
            <v>95026</v>
          </cell>
          <cell r="Q49">
            <v>97776</v>
          </cell>
          <cell r="R49">
            <v>97026</v>
          </cell>
          <cell r="S49">
            <v>99201</v>
          </cell>
          <cell r="T49">
            <v>97776</v>
          </cell>
          <cell r="W49">
            <v>94706</v>
          </cell>
          <cell r="X49">
            <v>92706</v>
          </cell>
          <cell r="Y49">
            <v>89794</v>
          </cell>
          <cell r="Z49">
            <v>93574</v>
          </cell>
          <cell r="AA49">
            <v>91876</v>
          </cell>
        </row>
        <row r="50">
          <cell r="B50">
            <v>98977</v>
          </cell>
          <cell r="C50">
            <v>98798</v>
          </cell>
          <cell r="F50">
            <v>100548</v>
          </cell>
          <cell r="G50">
            <v>99298</v>
          </cell>
          <cell r="H50">
            <v>99897</v>
          </cell>
          <cell r="I50">
            <v>99457</v>
          </cell>
          <cell r="J50">
            <v>96327</v>
          </cell>
          <cell r="L50">
            <v>98257</v>
          </cell>
          <cell r="N50">
            <v>100931</v>
          </cell>
          <cell r="O50">
            <v>100931</v>
          </cell>
          <cell r="P50">
            <v>96848</v>
          </cell>
          <cell r="Q50">
            <v>99598</v>
          </cell>
          <cell r="R50">
            <v>98848</v>
          </cell>
          <cell r="S50">
            <v>100957</v>
          </cell>
          <cell r="T50">
            <v>99598</v>
          </cell>
          <cell r="W50">
            <v>96931</v>
          </cell>
          <cell r="X50">
            <v>94931</v>
          </cell>
          <cell r="Y50">
            <v>91477</v>
          </cell>
          <cell r="Z50">
            <v>94897</v>
          </cell>
          <cell r="AA50">
            <v>93798</v>
          </cell>
        </row>
        <row r="51">
          <cell r="B51">
            <v>96739</v>
          </cell>
          <cell r="C51">
            <v>96513</v>
          </cell>
          <cell r="F51">
            <v>98263</v>
          </cell>
          <cell r="G51">
            <v>97013</v>
          </cell>
          <cell r="H51">
            <v>97087</v>
          </cell>
          <cell r="I51">
            <v>96947</v>
          </cell>
          <cell r="J51">
            <v>94517</v>
          </cell>
          <cell r="K51">
            <v>96517</v>
          </cell>
          <cell r="L51">
            <v>95447</v>
          </cell>
          <cell r="N51">
            <v>98604</v>
          </cell>
          <cell r="O51">
            <v>98604</v>
          </cell>
          <cell r="P51">
            <v>94763</v>
          </cell>
          <cell r="Q51">
            <v>97513</v>
          </cell>
          <cell r="R51">
            <v>96763</v>
          </cell>
          <cell r="S51">
            <v>98641</v>
          </cell>
          <cell r="T51">
            <v>97513</v>
          </cell>
          <cell r="W51">
            <v>94604</v>
          </cell>
          <cell r="X51">
            <v>92604</v>
          </cell>
          <cell r="Y51">
            <v>89239</v>
          </cell>
          <cell r="Z51">
            <v>92087</v>
          </cell>
          <cell r="AA51">
            <v>91513</v>
          </cell>
        </row>
        <row r="53">
          <cell r="B53">
            <v>96291</v>
          </cell>
          <cell r="C53">
            <v>96211</v>
          </cell>
          <cell r="F53">
            <v>97961</v>
          </cell>
          <cell r="G53">
            <v>96711</v>
          </cell>
          <cell r="H53">
            <v>97609</v>
          </cell>
          <cell r="I53">
            <v>96691</v>
          </cell>
          <cell r="J53">
            <v>93994</v>
          </cell>
          <cell r="K53">
            <v>95994</v>
          </cell>
          <cell r="L53">
            <v>95381</v>
          </cell>
          <cell r="N53">
            <v>97311</v>
          </cell>
          <cell r="O53">
            <v>97311</v>
          </cell>
          <cell r="P53">
            <v>94219</v>
          </cell>
          <cell r="Q53">
            <v>96969</v>
          </cell>
          <cell r="R53">
            <v>96219</v>
          </cell>
          <cell r="S53">
            <v>97931</v>
          </cell>
          <cell r="T53">
            <v>96969</v>
          </cell>
          <cell r="W53">
            <v>93311</v>
          </cell>
          <cell r="X53">
            <v>91311</v>
          </cell>
          <cell r="Y53">
            <v>88791</v>
          </cell>
          <cell r="Z53">
            <v>92609</v>
          </cell>
          <cell r="AA53">
            <v>91211</v>
          </cell>
        </row>
        <row r="54">
          <cell r="B54">
            <v>95741</v>
          </cell>
          <cell r="C54">
            <v>95541</v>
          </cell>
          <cell r="F54">
            <v>97291</v>
          </cell>
          <cell r="G54">
            <v>96041</v>
          </cell>
          <cell r="H54">
            <v>97089</v>
          </cell>
          <cell r="I54">
            <v>95779</v>
          </cell>
          <cell r="J54">
            <v>93088</v>
          </cell>
          <cell r="K54">
            <v>95088</v>
          </cell>
          <cell r="L54">
            <v>94469</v>
          </cell>
          <cell r="N54">
            <v>97183</v>
          </cell>
          <cell r="O54">
            <v>97183</v>
          </cell>
          <cell r="P54">
            <v>93468</v>
          </cell>
          <cell r="Q54">
            <v>96218</v>
          </cell>
          <cell r="R54">
            <v>95468</v>
          </cell>
          <cell r="S54">
            <v>97019</v>
          </cell>
          <cell r="T54">
            <v>96218</v>
          </cell>
          <cell r="W54">
            <v>93183</v>
          </cell>
          <cell r="X54">
            <v>91183</v>
          </cell>
          <cell r="Y54">
            <v>88241</v>
          </cell>
          <cell r="Z54">
            <v>92089</v>
          </cell>
          <cell r="AA54">
            <v>90541</v>
          </cell>
        </row>
        <row r="55">
          <cell r="B55">
            <v>96203</v>
          </cell>
          <cell r="C55">
            <v>96333</v>
          </cell>
          <cell r="F55">
            <v>98083</v>
          </cell>
          <cell r="G55">
            <v>96833</v>
          </cell>
          <cell r="H55">
            <v>96557</v>
          </cell>
          <cell r="I55">
            <v>96623</v>
          </cell>
          <cell r="J55">
            <v>93936</v>
          </cell>
          <cell r="K55">
            <v>95936</v>
          </cell>
          <cell r="L55">
            <v>95313</v>
          </cell>
          <cell r="N55">
            <v>97621</v>
          </cell>
          <cell r="O55">
            <v>97621</v>
          </cell>
          <cell r="P55">
            <v>94150</v>
          </cell>
          <cell r="Q55">
            <v>96900</v>
          </cell>
          <cell r="R55">
            <v>96150</v>
          </cell>
          <cell r="S55">
            <v>97863</v>
          </cell>
          <cell r="T55">
            <v>96900</v>
          </cell>
          <cell r="W55">
            <v>93621</v>
          </cell>
          <cell r="X55">
            <v>91621</v>
          </cell>
          <cell r="Y55">
            <v>88703</v>
          </cell>
          <cell r="Z55">
            <v>91557</v>
          </cell>
          <cell r="AA55">
            <v>91333</v>
          </cell>
        </row>
        <row r="58">
          <cell r="B58">
            <v>96236</v>
          </cell>
          <cell r="C58">
            <v>96074</v>
          </cell>
          <cell r="F58">
            <v>97824</v>
          </cell>
          <cell r="G58">
            <v>96574</v>
          </cell>
          <cell r="H58">
            <v>96434</v>
          </cell>
          <cell r="I58">
            <v>96642</v>
          </cell>
          <cell r="J58">
            <v>93941</v>
          </cell>
          <cell r="K58">
            <v>95941</v>
          </cell>
          <cell r="L58">
            <v>95332</v>
          </cell>
          <cell r="N58">
            <v>97400</v>
          </cell>
          <cell r="O58">
            <v>97400</v>
          </cell>
          <cell r="P58">
            <v>94194</v>
          </cell>
          <cell r="Q58">
            <v>96944</v>
          </cell>
          <cell r="R58">
            <v>96194</v>
          </cell>
          <cell r="S58">
            <v>97882</v>
          </cell>
          <cell r="T58">
            <v>96944</v>
          </cell>
          <cell r="W58">
            <v>93400</v>
          </cell>
          <cell r="X58">
            <v>91400</v>
          </cell>
          <cell r="Y58">
            <v>88736</v>
          </cell>
          <cell r="Z58">
            <v>91434</v>
          </cell>
          <cell r="AA58">
            <v>91074</v>
          </cell>
        </row>
      </sheetData>
      <sheetData sheetId="4">
        <row r="40">
          <cell r="B40">
            <v>96056</v>
          </cell>
          <cell r="C40">
            <v>95576</v>
          </cell>
          <cell r="D40">
            <v>95556</v>
          </cell>
          <cell r="E40">
            <v>96576</v>
          </cell>
          <cell r="F40">
            <v>97076</v>
          </cell>
          <cell r="H40">
            <v>98756</v>
          </cell>
          <cell r="I40">
            <v>98266</v>
          </cell>
          <cell r="J40">
            <v>99866</v>
          </cell>
          <cell r="K40">
            <v>104337</v>
          </cell>
          <cell r="L40">
            <v>106357</v>
          </cell>
          <cell r="M40">
            <v>107337</v>
          </cell>
          <cell r="N40">
            <v>100866</v>
          </cell>
          <cell r="O40">
            <v>101366</v>
          </cell>
          <cell r="P40">
            <v>101366</v>
          </cell>
          <cell r="Q40">
            <v>103126</v>
          </cell>
          <cell r="R40">
            <v>104676</v>
          </cell>
          <cell r="S40">
            <v>102836</v>
          </cell>
          <cell r="T40">
            <v>102836</v>
          </cell>
          <cell r="U40">
            <v>103706</v>
          </cell>
          <cell r="V40">
            <v>101856</v>
          </cell>
          <cell r="W40">
            <v>92056</v>
          </cell>
          <cell r="Y40">
            <v>92056</v>
          </cell>
        </row>
        <row r="41">
          <cell r="B41">
            <v>97980</v>
          </cell>
          <cell r="C41">
            <v>97500</v>
          </cell>
          <cell r="D41">
            <v>97480</v>
          </cell>
          <cell r="E41">
            <v>98500</v>
          </cell>
          <cell r="F41">
            <v>99000</v>
          </cell>
          <cell r="H41">
            <v>100680</v>
          </cell>
          <cell r="I41">
            <v>100190</v>
          </cell>
          <cell r="J41">
            <v>101790</v>
          </cell>
          <cell r="K41">
            <v>106265</v>
          </cell>
          <cell r="L41">
            <v>108257</v>
          </cell>
          <cell r="M41">
            <v>109265</v>
          </cell>
          <cell r="N41">
            <v>102707</v>
          </cell>
          <cell r="O41">
            <v>103207</v>
          </cell>
          <cell r="P41">
            <v>103177</v>
          </cell>
          <cell r="Q41">
            <v>104957</v>
          </cell>
          <cell r="R41">
            <v>106507</v>
          </cell>
          <cell r="S41">
            <v>104657</v>
          </cell>
          <cell r="T41">
            <v>104707</v>
          </cell>
          <cell r="U41">
            <v>105630</v>
          </cell>
          <cell r="V41">
            <v>103780</v>
          </cell>
          <cell r="W41">
            <v>93980</v>
          </cell>
          <cell r="Y41">
            <v>93980</v>
          </cell>
        </row>
        <row r="42">
          <cell r="B42">
            <v>99742</v>
          </cell>
          <cell r="C42">
            <v>97581</v>
          </cell>
          <cell r="D42">
            <v>99242</v>
          </cell>
          <cell r="E42">
            <v>98581</v>
          </cell>
          <cell r="F42">
            <v>99081</v>
          </cell>
          <cell r="H42">
            <v>102442</v>
          </cell>
          <cell r="I42">
            <v>101952</v>
          </cell>
          <cell r="J42">
            <v>103552</v>
          </cell>
          <cell r="K42">
            <v>108022</v>
          </cell>
          <cell r="L42">
            <v>109830</v>
          </cell>
          <cell r="M42">
            <v>111022</v>
          </cell>
          <cell r="N42">
            <v>104330</v>
          </cell>
          <cell r="O42">
            <v>104830</v>
          </cell>
          <cell r="P42">
            <v>105030</v>
          </cell>
          <cell r="Q42">
            <v>106580</v>
          </cell>
          <cell r="R42">
            <v>108130</v>
          </cell>
          <cell r="S42">
            <v>106280</v>
          </cell>
          <cell r="T42">
            <v>106280</v>
          </cell>
          <cell r="U42">
            <v>107392</v>
          </cell>
          <cell r="V42">
            <v>105542</v>
          </cell>
          <cell r="X42">
            <v>95742</v>
          </cell>
          <cell r="Y42">
            <v>95742</v>
          </cell>
        </row>
        <row r="44">
          <cell r="B44">
            <v>96695</v>
          </cell>
          <cell r="C44">
            <v>96215</v>
          </cell>
          <cell r="D44">
            <v>96195</v>
          </cell>
          <cell r="E44">
            <v>97215</v>
          </cell>
          <cell r="F44">
            <v>97715</v>
          </cell>
          <cell r="H44">
            <v>99395</v>
          </cell>
          <cell r="I44">
            <v>98905</v>
          </cell>
          <cell r="J44">
            <v>100505</v>
          </cell>
          <cell r="K44">
            <v>104968</v>
          </cell>
          <cell r="L44">
            <v>106992</v>
          </cell>
          <cell r="M44">
            <v>107968</v>
          </cell>
          <cell r="N44">
            <v>101472</v>
          </cell>
          <cell r="O44">
            <v>101972</v>
          </cell>
          <cell r="P44">
            <v>102005</v>
          </cell>
          <cell r="Q44">
            <v>103765</v>
          </cell>
          <cell r="R44">
            <v>105315</v>
          </cell>
          <cell r="S44">
            <v>103475</v>
          </cell>
          <cell r="T44">
            <v>103475</v>
          </cell>
          <cell r="U44">
            <v>104345</v>
          </cell>
          <cell r="V44">
            <v>102495</v>
          </cell>
          <cell r="W44">
            <v>92695</v>
          </cell>
          <cell r="X44">
            <v>92695</v>
          </cell>
          <cell r="Y44">
            <v>92695</v>
          </cell>
        </row>
        <row r="45">
          <cell r="B45">
            <v>95803</v>
          </cell>
          <cell r="C45">
            <v>95323</v>
          </cell>
          <cell r="D45">
            <v>95303</v>
          </cell>
          <cell r="E45">
            <v>96323</v>
          </cell>
          <cell r="F45">
            <v>96823</v>
          </cell>
          <cell r="H45">
            <v>98503</v>
          </cell>
          <cell r="I45">
            <v>98013</v>
          </cell>
          <cell r="J45">
            <v>99613</v>
          </cell>
          <cell r="K45">
            <v>104081</v>
          </cell>
          <cell r="L45">
            <v>106072</v>
          </cell>
          <cell r="M45">
            <v>107081</v>
          </cell>
          <cell r="N45">
            <v>100613</v>
          </cell>
          <cell r="O45">
            <v>101113</v>
          </cell>
          <cell r="P45">
            <v>101113</v>
          </cell>
          <cell r="Q45">
            <v>102822</v>
          </cell>
          <cell r="R45">
            <v>104423</v>
          </cell>
          <cell r="S45">
            <v>102522</v>
          </cell>
          <cell r="T45">
            <v>102583</v>
          </cell>
          <cell r="U45">
            <v>103453</v>
          </cell>
          <cell r="V45">
            <v>101603</v>
          </cell>
          <cell r="X45">
            <v>91803</v>
          </cell>
          <cell r="Y45">
            <v>91803</v>
          </cell>
        </row>
        <row r="47">
          <cell r="B47">
            <v>96666</v>
          </cell>
          <cell r="C47">
            <v>96186</v>
          </cell>
          <cell r="D47">
            <v>96166</v>
          </cell>
          <cell r="E47">
            <v>97186</v>
          </cell>
          <cell r="F47">
            <v>97686</v>
          </cell>
          <cell r="H47">
            <v>99366</v>
          </cell>
          <cell r="I47">
            <v>98876</v>
          </cell>
          <cell r="J47">
            <v>100476</v>
          </cell>
          <cell r="K47">
            <v>104807</v>
          </cell>
          <cell r="L47">
            <v>106827</v>
          </cell>
          <cell r="M47">
            <v>107807</v>
          </cell>
          <cell r="N47">
            <v>101476</v>
          </cell>
          <cell r="O47">
            <v>101976</v>
          </cell>
          <cell r="P47">
            <v>101976</v>
          </cell>
          <cell r="Q47">
            <v>103736</v>
          </cell>
          <cell r="R47">
            <v>105286</v>
          </cell>
          <cell r="S47">
            <v>103446</v>
          </cell>
          <cell r="T47">
            <v>103446</v>
          </cell>
          <cell r="U47">
            <v>104316</v>
          </cell>
          <cell r="V47">
            <v>102466</v>
          </cell>
          <cell r="W47">
            <v>92666</v>
          </cell>
          <cell r="X47">
            <v>92666</v>
          </cell>
          <cell r="Y47">
            <v>92666</v>
          </cell>
        </row>
      </sheetData>
      <sheetData sheetId="5">
        <row r="163">
          <cell r="F163">
            <v>3368</v>
          </cell>
        </row>
        <row r="165">
          <cell r="F165">
            <v>3463</v>
          </cell>
        </row>
        <row r="166">
          <cell r="F166">
            <v>3373</v>
          </cell>
        </row>
        <row r="167">
          <cell r="F167">
            <v>3368</v>
          </cell>
        </row>
        <row r="168">
          <cell r="F168">
            <v>3768</v>
          </cell>
        </row>
        <row r="175">
          <cell r="F175">
            <v>3423</v>
          </cell>
        </row>
        <row r="181">
          <cell r="F181">
            <v>3598</v>
          </cell>
        </row>
        <row r="188">
          <cell r="F188">
            <v>3568</v>
          </cell>
        </row>
        <row r="192">
          <cell r="F192">
            <v>3852</v>
          </cell>
        </row>
        <row r="198">
          <cell r="F198">
            <v>3368</v>
          </cell>
        </row>
        <row r="204">
          <cell r="F204">
            <v>3478</v>
          </cell>
        </row>
        <row r="205">
          <cell r="F205">
            <v>2918</v>
          </cell>
        </row>
        <row r="207">
          <cell r="F207">
            <v>3498</v>
          </cell>
        </row>
        <row r="208">
          <cell r="F208">
            <v>3118</v>
          </cell>
        </row>
        <row r="209">
          <cell r="F209">
            <v>3168</v>
          </cell>
        </row>
        <row r="210">
          <cell r="F210">
            <v>3018</v>
          </cell>
        </row>
        <row r="212">
          <cell r="F212">
            <v>3518</v>
          </cell>
        </row>
        <row r="213">
          <cell r="F213">
            <v>3918</v>
          </cell>
        </row>
        <row r="214">
          <cell r="F214">
            <v>3858</v>
          </cell>
        </row>
        <row r="215">
          <cell r="F215">
            <v>3748</v>
          </cell>
        </row>
        <row r="216">
          <cell r="F216">
            <v>3618</v>
          </cell>
        </row>
        <row r="218">
          <cell r="F218">
            <v>3818</v>
          </cell>
        </row>
        <row r="219">
          <cell r="F219">
            <v>3818</v>
          </cell>
        </row>
        <row r="220">
          <cell r="F220">
            <v>4040</v>
          </cell>
        </row>
        <row r="221">
          <cell r="F221">
            <v>2917</v>
          </cell>
        </row>
        <row r="224">
          <cell r="F224">
            <v>3718</v>
          </cell>
        </row>
        <row r="225">
          <cell r="F225">
            <v>3968</v>
          </cell>
        </row>
        <row r="227">
          <cell r="F227">
            <v>3598</v>
          </cell>
        </row>
        <row r="228">
          <cell r="F228">
            <v>3868</v>
          </cell>
        </row>
        <row r="229">
          <cell r="F229">
            <v>3968</v>
          </cell>
        </row>
        <row r="230">
          <cell r="F230">
            <v>3198</v>
          </cell>
        </row>
        <row r="231">
          <cell r="F231">
            <v>3818</v>
          </cell>
        </row>
        <row r="232">
          <cell r="F232">
            <v>3718</v>
          </cell>
        </row>
        <row r="233">
          <cell r="F233">
            <v>3518</v>
          </cell>
        </row>
        <row r="234">
          <cell r="F234">
            <v>3618</v>
          </cell>
        </row>
        <row r="235">
          <cell r="F235">
            <v>4090</v>
          </cell>
        </row>
        <row r="255">
          <cell r="F255">
            <v>2618</v>
          </cell>
        </row>
        <row r="256">
          <cell r="F256">
            <v>2233</v>
          </cell>
        </row>
        <row r="421">
          <cell r="F421">
            <v>3163</v>
          </cell>
        </row>
        <row r="422">
          <cell r="F422">
            <v>3309</v>
          </cell>
        </row>
        <row r="423">
          <cell r="F423">
            <v>3309</v>
          </cell>
        </row>
        <row r="424">
          <cell r="F424">
            <v>3309</v>
          </cell>
        </row>
        <row r="425">
          <cell r="F425">
            <v>3334</v>
          </cell>
        </row>
        <row r="426">
          <cell r="F426">
            <v>3334</v>
          </cell>
        </row>
        <row r="429">
          <cell r="F429">
            <v>3334</v>
          </cell>
        </row>
      </sheetData>
      <sheetData sheetId="6">
        <row r="9">
          <cell r="A9" t="str">
            <v>HDPE, LLDPE &amp; PP PRICE W.E.F. DT. 01.08.25</v>
          </cell>
        </row>
      </sheetData>
      <sheetData sheetId="7">
        <row r="10">
          <cell r="B10">
            <v>94194</v>
          </cell>
        </row>
        <row r="11">
          <cell r="B11">
            <v>96194</v>
          </cell>
        </row>
        <row r="13">
          <cell r="B13">
            <v>96944</v>
          </cell>
        </row>
        <row r="16">
          <cell r="B16">
            <v>96236</v>
          </cell>
        </row>
        <row r="17">
          <cell r="B17">
            <v>97824</v>
          </cell>
        </row>
        <row r="18">
          <cell r="B18">
            <v>96574</v>
          </cell>
        </row>
        <row r="19">
          <cell r="B19">
            <v>96074</v>
          </cell>
        </row>
        <row r="20">
          <cell r="B20">
            <v>97882</v>
          </cell>
        </row>
        <row r="21">
          <cell r="B21">
            <v>96434</v>
          </cell>
        </row>
        <row r="22">
          <cell r="B22">
            <v>94400</v>
          </cell>
        </row>
        <row r="23">
          <cell r="B23">
            <v>97400</v>
          </cell>
        </row>
        <row r="24">
          <cell r="B24">
            <v>97400</v>
          </cell>
        </row>
        <row r="25">
          <cell r="B25">
            <v>95941</v>
          </cell>
        </row>
        <row r="26">
          <cell r="B26">
            <v>95332</v>
          </cell>
        </row>
        <row r="27">
          <cell r="B27">
            <v>96642</v>
          </cell>
        </row>
        <row r="28">
          <cell r="B28">
            <v>93941</v>
          </cell>
        </row>
        <row r="29">
          <cell r="B29">
            <v>93400</v>
          </cell>
        </row>
        <row r="30">
          <cell r="B30">
            <v>91400</v>
          </cell>
        </row>
        <row r="31">
          <cell r="B31">
            <v>88736</v>
          </cell>
        </row>
        <row r="32">
          <cell r="B32">
            <v>91434</v>
          </cell>
        </row>
        <row r="33">
          <cell r="B33">
            <v>91074</v>
          </cell>
        </row>
        <row r="35">
          <cell r="B35">
            <v>98876</v>
          </cell>
        </row>
        <row r="36">
          <cell r="B36">
            <v>97186</v>
          </cell>
        </row>
        <row r="37">
          <cell r="B37">
            <v>96666</v>
          </cell>
        </row>
        <row r="38">
          <cell r="B38">
            <v>99366</v>
          </cell>
        </row>
        <row r="39">
          <cell r="B39">
            <v>97686</v>
          </cell>
        </row>
        <row r="41">
          <cell r="B41">
            <v>96166</v>
          </cell>
        </row>
        <row r="42">
          <cell r="B42">
            <v>96186</v>
          </cell>
        </row>
        <row r="43">
          <cell r="B43">
            <v>100476</v>
          </cell>
        </row>
        <row r="44">
          <cell r="B44">
            <v>92666</v>
          </cell>
        </row>
        <row r="46">
          <cell r="B46">
            <v>105286</v>
          </cell>
        </row>
        <row r="48">
          <cell r="B48">
            <v>103736</v>
          </cell>
        </row>
        <row r="49">
          <cell r="B49">
            <v>101976</v>
          </cell>
        </row>
        <row r="54">
          <cell r="B54">
            <v>101976</v>
          </cell>
        </row>
        <row r="55">
          <cell r="B55">
            <v>101476</v>
          </cell>
        </row>
        <row r="56">
          <cell r="B56">
            <v>104807</v>
          </cell>
        </row>
        <row r="57">
          <cell r="B57">
            <v>107807</v>
          </cell>
        </row>
        <row r="58">
          <cell r="B58">
            <v>106827</v>
          </cell>
        </row>
        <row r="60">
          <cell r="B60">
            <v>97253</v>
          </cell>
        </row>
        <row r="61">
          <cell r="B61">
            <v>96253</v>
          </cell>
        </row>
        <row r="62">
          <cell r="B62">
            <v>96253</v>
          </cell>
        </row>
        <row r="63">
          <cell r="B63">
            <v>103333</v>
          </cell>
        </row>
        <row r="64">
          <cell r="B64">
            <v>105333</v>
          </cell>
        </row>
        <row r="65">
          <cell r="B65">
            <v>107033</v>
          </cell>
        </row>
        <row r="66">
          <cell r="B66">
            <v>90753</v>
          </cell>
        </row>
        <row r="67">
          <cell r="B67">
            <v>92253</v>
          </cell>
        </row>
        <row r="68">
          <cell r="B68">
            <v>92253</v>
          </cell>
        </row>
      </sheetData>
      <sheetData sheetId="8">
        <row r="9">
          <cell r="B9">
            <v>93628</v>
          </cell>
        </row>
        <row r="10">
          <cell r="B10">
            <v>95628</v>
          </cell>
        </row>
        <row r="12">
          <cell r="B12">
            <v>96378</v>
          </cell>
        </row>
        <row r="15">
          <cell r="B15">
            <v>95578</v>
          </cell>
        </row>
        <row r="16">
          <cell r="B16">
            <v>97278</v>
          </cell>
        </row>
        <row r="17">
          <cell r="B17">
            <v>96028</v>
          </cell>
        </row>
        <row r="18">
          <cell r="B18">
            <v>95528</v>
          </cell>
        </row>
        <row r="19">
          <cell r="B19">
            <v>97278</v>
          </cell>
        </row>
        <row r="20">
          <cell r="B20">
            <v>96631</v>
          </cell>
        </row>
        <row r="21">
          <cell r="B21">
            <v>94358</v>
          </cell>
        </row>
        <row r="22">
          <cell r="B22">
            <v>97358</v>
          </cell>
        </row>
        <row r="23">
          <cell r="B23">
            <v>97358</v>
          </cell>
        </row>
        <row r="24">
          <cell r="B24">
            <v>95336</v>
          </cell>
        </row>
        <row r="25">
          <cell r="B25">
            <v>94728</v>
          </cell>
        </row>
        <row r="26">
          <cell r="B26">
            <v>96038</v>
          </cell>
        </row>
        <row r="27">
          <cell r="B27">
            <v>93336</v>
          </cell>
        </row>
        <row r="28">
          <cell r="B28">
            <v>93358</v>
          </cell>
        </row>
        <row r="29">
          <cell r="B29">
            <v>91358</v>
          </cell>
        </row>
        <row r="30">
          <cell r="B30">
            <v>88078</v>
          </cell>
        </row>
        <row r="31">
          <cell r="B31">
            <v>91631</v>
          </cell>
        </row>
        <row r="32">
          <cell r="B32">
            <v>90528</v>
          </cell>
        </row>
        <row r="34">
          <cell r="B34">
            <v>98266</v>
          </cell>
        </row>
        <row r="35">
          <cell r="B35">
            <v>96576</v>
          </cell>
        </row>
        <row r="36">
          <cell r="B36">
            <v>96056</v>
          </cell>
        </row>
        <row r="37">
          <cell r="B37">
            <v>98756</v>
          </cell>
        </row>
        <row r="38">
          <cell r="B38">
            <v>97076</v>
          </cell>
        </row>
        <row r="40">
          <cell r="B40">
            <v>95556</v>
          </cell>
        </row>
        <row r="41">
          <cell r="B41">
            <v>95576</v>
          </cell>
        </row>
        <row r="42">
          <cell r="B42">
            <v>99866</v>
          </cell>
        </row>
        <row r="43">
          <cell r="B43">
            <v>92056</v>
          </cell>
        </row>
        <row r="45">
          <cell r="B45">
            <v>104676</v>
          </cell>
        </row>
        <row r="47">
          <cell r="B47">
            <v>103126</v>
          </cell>
        </row>
        <row r="48">
          <cell r="B48">
            <v>101366</v>
          </cell>
        </row>
        <row r="53">
          <cell r="B53">
            <v>101366</v>
          </cell>
        </row>
        <row r="54">
          <cell r="B54">
            <v>100866</v>
          </cell>
        </row>
        <row r="55">
          <cell r="B55">
            <v>104337</v>
          </cell>
        </row>
        <row r="56">
          <cell r="B56">
            <v>107337</v>
          </cell>
        </row>
        <row r="57">
          <cell r="B57">
            <v>106357</v>
          </cell>
        </row>
        <row r="59">
          <cell r="B59">
            <v>96635</v>
          </cell>
        </row>
        <row r="60">
          <cell r="B60">
            <v>95635</v>
          </cell>
        </row>
        <row r="61">
          <cell r="B61">
            <v>95635</v>
          </cell>
        </row>
        <row r="62">
          <cell r="B62">
            <v>102725</v>
          </cell>
        </row>
        <row r="63">
          <cell r="B63">
            <v>104725</v>
          </cell>
        </row>
        <row r="64">
          <cell r="B64">
            <v>106425</v>
          </cell>
        </row>
        <row r="65">
          <cell r="B65">
            <v>90135</v>
          </cell>
        </row>
        <row r="66">
          <cell r="B66">
            <v>91635</v>
          </cell>
        </row>
        <row r="67">
          <cell r="B67">
            <v>91635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1"/>
      <sheetName val="Table 2"/>
      <sheetName val="Table 3"/>
      <sheetName val="Table 4"/>
      <sheetName val="Table 5"/>
      <sheetName val="Table 6"/>
    </sheetNames>
    <sheetDataSet>
      <sheetData sheetId="0" refreshError="1"/>
      <sheetData sheetId="1" refreshError="1">
        <row r="46">
          <cell r="U46">
            <v>93878</v>
          </cell>
          <cell r="V46">
            <v>93878</v>
          </cell>
        </row>
        <row r="47">
          <cell r="U47">
            <v>95276</v>
          </cell>
          <cell r="V47">
            <v>95276</v>
          </cell>
        </row>
        <row r="48">
          <cell r="U48">
            <v>97098</v>
          </cell>
          <cell r="V48">
            <v>97098</v>
          </cell>
        </row>
        <row r="49">
          <cell r="U49">
            <v>95013</v>
          </cell>
          <cell r="V49">
            <v>95013</v>
          </cell>
        </row>
        <row r="51">
          <cell r="U51">
            <v>94469</v>
          </cell>
          <cell r="V51">
            <v>94469</v>
          </cell>
        </row>
        <row r="52">
          <cell r="U52">
            <v>93724</v>
          </cell>
          <cell r="V52">
            <v>93724</v>
          </cell>
        </row>
        <row r="56">
          <cell r="U56">
            <v>94444</v>
          </cell>
          <cell r="V56">
            <v>94444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mukesh.ganpati@gmail.com" TargetMode="External"/><Relationship Id="rId1" Type="http://schemas.openxmlformats.org/officeDocument/2006/relationships/hyperlink" Target="mailto:mukesh.ganpati@gmail.com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hyperlink" Target="mailto:mukesh.ganpati@gmail.com" TargetMode="External"/><Relationship Id="rId1" Type="http://schemas.openxmlformats.org/officeDocument/2006/relationships/hyperlink" Target="mailto:mukesh.ganpati@gmail.com" TargetMode="Externa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hyperlink" Target="mailto:mukesh.ganpati@gmail.com" TargetMode="External"/><Relationship Id="rId1" Type="http://schemas.openxmlformats.org/officeDocument/2006/relationships/hyperlink" Target="mailto:mukesh.ganpati@gmail.com" TargetMode="Externa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hyperlink" Target="mailto:mukesh.ganpati@gmail.com" TargetMode="External"/><Relationship Id="rId1" Type="http://schemas.openxmlformats.org/officeDocument/2006/relationships/hyperlink" Target="mailto:mukesh.ganpati@gmail.com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mailto:mukesh.ganpati@gmail.com" TargetMode="External"/><Relationship Id="rId1" Type="http://schemas.openxmlformats.org/officeDocument/2006/relationships/hyperlink" Target="mailto:mukesh.ganpati@gmail.com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hyperlink" Target="mailto:mukesh.ganpati@gmail.com" TargetMode="External"/><Relationship Id="rId1" Type="http://schemas.openxmlformats.org/officeDocument/2006/relationships/hyperlink" Target="mailto:mukesh.ganpati@gmail.com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hyperlink" Target="mailto:mukesh.ganpati@gmail.com" TargetMode="External"/><Relationship Id="rId1" Type="http://schemas.openxmlformats.org/officeDocument/2006/relationships/hyperlink" Target="mailto:mukesh.ganpati@gmail.com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hyperlink" Target="mailto:mukesh.ganpati@gmail.com" TargetMode="External"/><Relationship Id="rId1" Type="http://schemas.openxmlformats.org/officeDocument/2006/relationships/hyperlink" Target="mailto:mukesh.ganpati@gmail.com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hyperlink" Target="mailto:mukesh.ganpati@gmail.com" TargetMode="External"/><Relationship Id="rId1" Type="http://schemas.openxmlformats.org/officeDocument/2006/relationships/hyperlink" Target="mailto:mukesh.ganpati@gmail.com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hyperlink" Target="mailto:mukesh.ganpati@gmail.com" TargetMode="External"/><Relationship Id="rId1" Type="http://schemas.openxmlformats.org/officeDocument/2006/relationships/hyperlink" Target="mailto:mukesh.ganpati@gmail.com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hyperlink" Target="mailto:mukesh.ganpati@gmail.com" TargetMode="External"/><Relationship Id="rId1" Type="http://schemas.openxmlformats.org/officeDocument/2006/relationships/hyperlink" Target="mailto:mukesh.ganpati@gmail.com" TargetMode="Externa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hyperlink" Target="mailto:mukesh.ganpati@gmail.com" TargetMode="External"/><Relationship Id="rId1" Type="http://schemas.openxmlformats.org/officeDocument/2006/relationships/hyperlink" Target="mailto:mukesh.ganpati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1"/>
  <sheetViews>
    <sheetView tabSelected="1" topLeftCell="A34" workbookViewId="0">
      <selection activeCell="D64" sqref="D64"/>
    </sheetView>
  </sheetViews>
  <sheetFormatPr defaultRowHeight="15" x14ac:dyDescent="0.25"/>
  <cols>
    <col min="1" max="1" width="10.42578125" customWidth="1"/>
    <col min="2" max="2" width="35.140625" customWidth="1"/>
    <col min="3" max="3" width="17.85546875" customWidth="1"/>
    <col min="4" max="4" width="32.7109375" customWidth="1"/>
    <col min="5" max="5" width="22.28515625" customWidth="1"/>
  </cols>
  <sheetData>
    <row r="1" spans="1:5" ht="18" x14ac:dyDescent="0.25">
      <c r="A1" s="81" t="s">
        <v>0</v>
      </c>
      <c r="B1" s="81"/>
      <c r="C1" s="81"/>
      <c r="D1" s="81"/>
      <c r="E1" s="81"/>
    </row>
    <row r="2" spans="1:5" ht="15.75" x14ac:dyDescent="0.25">
      <c r="A2" s="82" t="s">
        <v>1</v>
      </c>
      <c r="B2" s="82"/>
      <c r="C2" s="82"/>
      <c r="D2" s="82"/>
      <c r="E2" s="82"/>
    </row>
    <row r="3" spans="1:5" x14ac:dyDescent="0.25">
      <c r="A3" s="83" t="s">
        <v>2</v>
      </c>
      <c r="B3" s="83"/>
      <c r="C3" s="83"/>
      <c r="D3" s="83"/>
      <c r="E3" s="83"/>
    </row>
    <row r="4" spans="1:5" x14ac:dyDescent="0.25">
      <c r="A4" s="80" t="s">
        <v>3</v>
      </c>
      <c r="B4" s="80"/>
      <c r="C4" s="80"/>
      <c r="D4" s="80"/>
      <c r="E4" s="80"/>
    </row>
    <row r="5" spans="1:5" x14ac:dyDescent="0.25">
      <c r="A5" s="79" t="s">
        <v>4</v>
      </c>
      <c r="B5" s="79"/>
      <c r="C5" s="79"/>
      <c r="D5" s="79"/>
      <c r="E5" s="79"/>
    </row>
    <row r="6" spans="1:5" x14ac:dyDescent="0.25">
      <c r="A6" s="80" t="s">
        <v>5</v>
      </c>
      <c r="B6" s="80"/>
      <c r="C6" s="80"/>
      <c r="D6" s="80"/>
      <c r="E6" s="80"/>
    </row>
    <row r="7" spans="1:5" x14ac:dyDescent="0.25">
      <c r="A7" s="79" t="s">
        <v>6</v>
      </c>
      <c r="B7" s="79"/>
      <c r="C7" s="79"/>
      <c r="D7" s="79"/>
      <c r="E7" s="79"/>
    </row>
    <row r="8" spans="1:5" x14ac:dyDescent="0.25">
      <c r="A8" s="80" t="s">
        <v>7</v>
      </c>
      <c r="B8" s="80"/>
      <c r="C8" s="80"/>
      <c r="D8" s="80"/>
      <c r="E8" s="80"/>
    </row>
    <row r="9" spans="1:5" x14ac:dyDescent="0.25">
      <c r="A9" s="79" t="s">
        <v>8</v>
      </c>
      <c r="B9" s="79"/>
      <c r="C9" s="79"/>
      <c r="D9" s="79"/>
      <c r="E9" s="79"/>
    </row>
    <row r="10" spans="1:5" x14ac:dyDescent="0.25">
      <c r="B10" s="1" t="s">
        <v>9</v>
      </c>
      <c r="C10" s="1" t="s">
        <v>10</v>
      </c>
      <c r="D10" s="1" t="s">
        <v>11</v>
      </c>
    </row>
    <row r="11" spans="1:5" ht="15.75" x14ac:dyDescent="0.25">
      <c r="A11" s="2"/>
      <c r="B11" s="3" t="s">
        <v>12</v>
      </c>
      <c r="C11" s="4" t="s">
        <v>13</v>
      </c>
      <c r="D11" s="4" t="s">
        <v>13</v>
      </c>
    </row>
    <row r="12" spans="1:5" x14ac:dyDescent="0.25">
      <c r="A12" s="5"/>
      <c r="B12" s="6" t="s">
        <v>14</v>
      </c>
      <c r="C12" s="7">
        <v>97028</v>
      </c>
      <c r="D12" s="7">
        <v>96946</v>
      </c>
      <c r="E12" s="8"/>
    </row>
    <row r="13" spans="1:5" x14ac:dyDescent="0.25">
      <c r="A13" s="5"/>
      <c r="B13" s="6" t="s">
        <v>15</v>
      </c>
      <c r="C13" s="7">
        <v>99028</v>
      </c>
      <c r="D13" s="7">
        <v>98946</v>
      </c>
      <c r="E13" s="8"/>
    </row>
    <row r="14" spans="1:5" x14ac:dyDescent="0.25">
      <c r="A14" s="5"/>
      <c r="B14" s="6" t="s">
        <v>16</v>
      </c>
      <c r="C14" s="7">
        <v>99778</v>
      </c>
      <c r="D14" s="7">
        <v>99696</v>
      </c>
      <c r="E14" s="8"/>
    </row>
    <row r="15" spans="1:5" x14ac:dyDescent="0.25">
      <c r="A15" s="5"/>
      <c r="B15" s="6" t="s">
        <v>17</v>
      </c>
      <c r="C15" s="7">
        <v>99778</v>
      </c>
      <c r="D15" s="7">
        <v>99696</v>
      </c>
      <c r="E15" s="8"/>
    </row>
    <row r="16" spans="1:5" x14ac:dyDescent="0.25">
      <c r="A16" s="5"/>
      <c r="B16" s="6" t="s">
        <v>18</v>
      </c>
      <c r="C16" s="7">
        <v>99070</v>
      </c>
      <c r="D16" s="7">
        <v>98896</v>
      </c>
      <c r="E16" s="8"/>
    </row>
    <row r="17" spans="1:5" x14ac:dyDescent="0.25">
      <c r="A17" s="5"/>
      <c r="B17" s="6" t="s">
        <v>19</v>
      </c>
      <c r="C17" s="7">
        <v>97278</v>
      </c>
      <c r="D17" s="7">
        <v>97196</v>
      </c>
      <c r="E17" s="8"/>
    </row>
    <row r="18" spans="1:5" x14ac:dyDescent="0.25">
      <c r="A18" s="5"/>
      <c r="B18" s="6" t="s">
        <v>20</v>
      </c>
      <c r="C18" s="7">
        <v>97278</v>
      </c>
      <c r="D18" s="7">
        <v>97196</v>
      </c>
    </row>
    <row r="19" spans="1:5" x14ac:dyDescent="0.25">
      <c r="A19" s="5"/>
      <c r="B19" s="6" t="s">
        <v>21</v>
      </c>
      <c r="C19" s="7">
        <v>98908</v>
      </c>
      <c r="D19" s="7">
        <v>98846</v>
      </c>
      <c r="E19" s="8"/>
    </row>
    <row r="20" spans="1:5" x14ac:dyDescent="0.25">
      <c r="A20" s="5"/>
      <c r="B20" s="6" t="s">
        <v>22</v>
      </c>
      <c r="C20" s="7">
        <v>99408</v>
      </c>
      <c r="D20" s="7">
        <v>99346</v>
      </c>
      <c r="E20" s="8"/>
    </row>
    <row r="21" spans="1:5" x14ac:dyDescent="0.25">
      <c r="A21" s="5"/>
      <c r="B21" s="6" t="s">
        <v>23</v>
      </c>
      <c r="C21" s="7">
        <v>100658</v>
      </c>
      <c r="D21" s="7">
        <v>100596</v>
      </c>
      <c r="E21" s="8"/>
    </row>
    <row r="22" spans="1:5" x14ac:dyDescent="0.25">
      <c r="A22" s="5"/>
      <c r="B22" s="6" t="s">
        <v>24</v>
      </c>
      <c r="C22" s="7">
        <v>100716</v>
      </c>
      <c r="D22" s="7">
        <v>100596</v>
      </c>
      <c r="E22" s="8"/>
    </row>
    <row r="23" spans="1:5" x14ac:dyDescent="0.25">
      <c r="A23" s="5"/>
      <c r="B23" s="6" t="s">
        <v>25</v>
      </c>
      <c r="C23" s="7">
        <v>99268</v>
      </c>
      <c r="D23" s="7">
        <v>99949</v>
      </c>
    </row>
    <row r="24" spans="1:5" x14ac:dyDescent="0.25">
      <c r="A24" s="5"/>
      <c r="B24" s="6" t="s">
        <v>26</v>
      </c>
      <c r="C24" s="7">
        <v>100234</v>
      </c>
      <c r="D24" s="7">
        <v>100676</v>
      </c>
      <c r="E24" s="8"/>
    </row>
    <row r="25" spans="1:5" x14ac:dyDescent="0.25">
      <c r="A25" s="5"/>
      <c r="B25" s="6" t="s">
        <v>27</v>
      </c>
      <c r="C25" s="7">
        <v>100234</v>
      </c>
      <c r="D25" s="7">
        <v>100676</v>
      </c>
      <c r="E25" s="8"/>
    </row>
    <row r="26" spans="1:5" x14ac:dyDescent="0.25">
      <c r="A26" s="5"/>
      <c r="B26" s="6" t="s">
        <v>28</v>
      </c>
      <c r="C26" s="7">
        <v>98166</v>
      </c>
      <c r="D26" s="7">
        <v>98046</v>
      </c>
      <c r="E26" s="8"/>
    </row>
    <row r="27" spans="1:5" x14ac:dyDescent="0.25">
      <c r="A27" s="5"/>
      <c r="B27" s="6" t="s">
        <v>29</v>
      </c>
      <c r="C27" s="9">
        <v>96775</v>
      </c>
      <c r="D27" s="7">
        <v>96654</v>
      </c>
    </row>
    <row r="28" spans="1:5" x14ac:dyDescent="0.25">
      <c r="A28" s="10"/>
      <c r="B28" s="6" t="s">
        <v>30</v>
      </c>
      <c r="C28" s="7">
        <v>99476</v>
      </c>
      <c r="D28" s="7">
        <v>99356</v>
      </c>
    </row>
    <row r="29" spans="1:5" x14ac:dyDescent="0.25">
      <c r="A29" s="5"/>
      <c r="B29" s="6" t="s">
        <v>31</v>
      </c>
      <c r="C29" s="7">
        <v>98775</v>
      </c>
      <c r="D29" s="7">
        <v>98654</v>
      </c>
    </row>
    <row r="30" spans="1:5" x14ac:dyDescent="0.25">
      <c r="A30" s="5"/>
      <c r="B30" s="11" t="s">
        <v>32</v>
      </c>
      <c r="C30" s="7"/>
      <c r="D30" s="7"/>
    </row>
    <row r="31" spans="1:5" x14ac:dyDescent="0.25">
      <c r="A31" s="5"/>
      <c r="B31" s="6" t="s">
        <v>33</v>
      </c>
      <c r="C31" s="7">
        <v>101710</v>
      </c>
      <c r="D31" s="7">
        <v>101584</v>
      </c>
    </row>
    <row r="32" spans="1:5" x14ac:dyDescent="0.25">
      <c r="A32" s="5"/>
      <c r="B32" s="6" t="s">
        <v>34</v>
      </c>
      <c r="C32" s="7">
        <v>99500</v>
      </c>
      <c r="D32" s="7">
        <v>99374</v>
      </c>
    </row>
    <row r="33" spans="1:5" x14ac:dyDescent="0.25">
      <c r="A33" s="5"/>
      <c r="B33" s="6" t="s">
        <v>35</v>
      </c>
      <c r="C33" s="7">
        <v>100020</v>
      </c>
      <c r="D33" s="7">
        <v>99894</v>
      </c>
    </row>
    <row r="34" spans="1:5" x14ac:dyDescent="0.25">
      <c r="A34" s="5"/>
      <c r="B34" s="6" t="s">
        <v>36</v>
      </c>
      <c r="C34" s="7">
        <v>100520</v>
      </c>
      <c r="D34" s="7">
        <v>100394</v>
      </c>
    </row>
    <row r="35" spans="1:5" x14ac:dyDescent="0.25">
      <c r="A35" s="5"/>
      <c r="B35" s="6" t="s">
        <v>37</v>
      </c>
      <c r="C35" s="7">
        <v>99000</v>
      </c>
      <c r="D35" s="7">
        <v>98874</v>
      </c>
    </row>
    <row r="36" spans="1:5" x14ac:dyDescent="0.25">
      <c r="A36" s="5"/>
      <c r="B36" s="6" t="s">
        <v>38</v>
      </c>
      <c r="C36" s="7">
        <v>99020</v>
      </c>
      <c r="D36" s="7">
        <v>98894</v>
      </c>
    </row>
    <row r="37" spans="1:5" x14ac:dyDescent="0.25">
      <c r="A37" s="5"/>
      <c r="B37" s="6" t="s">
        <v>39</v>
      </c>
      <c r="C37" s="7">
        <v>103310</v>
      </c>
      <c r="D37" s="7">
        <v>103184</v>
      </c>
    </row>
    <row r="38" spans="1:5" x14ac:dyDescent="0.25">
      <c r="A38" s="10"/>
      <c r="B38" s="6" t="s">
        <v>40</v>
      </c>
      <c r="C38" s="7">
        <f>'[1]PP EX-STOCK'!G48</f>
        <v>0</v>
      </c>
      <c r="D38" s="7">
        <f>'[1]PP EX-STOCK'!G41</f>
        <v>0</v>
      </c>
      <c r="E38" s="8"/>
    </row>
    <row r="39" spans="1:5" x14ac:dyDescent="0.25">
      <c r="A39" s="10"/>
      <c r="B39" s="11" t="s">
        <v>41</v>
      </c>
      <c r="C39" s="7"/>
      <c r="D39" s="7"/>
      <c r="E39" s="8"/>
    </row>
    <row r="40" spans="1:5" x14ac:dyDescent="0.25">
      <c r="A40" s="10"/>
      <c r="B40" s="6" t="s">
        <v>42</v>
      </c>
      <c r="C40" s="7">
        <v>104810</v>
      </c>
      <c r="D40" s="7">
        <v>104684</v>
      </c>
      <c r="E40" s="8"/>
    </row>
    <row r="41" spans="1:5" x14ac:dyDescent="0.25">
      <c r="A41" s="10"/>
      <c r="B41" s="12" t="s">
        <v>43</v>
      </c>
      <c r="C41" s="7">
        <v>105300</v>
      </c>
      <c r="D41" s="7">
        <v>105174</v>
      </c>
      <c r="E41" s="8"/>
    </row>
    <row r="42" spans="1:5" x14ac:dyDescent="0.25">
      <c r="A42" s="10"/>
      <c r="B42" s="12" t="s">
        <v>44</v>
      </c>
      <c r="C42" s="7">
        <v>107150</v>
      </c>
      <c r="D42" s="7">
        <v>107024</v>
      </c>
      <c r="E42" s="8"/>
    </row>
    <row r="43" spans="1:5" x14ac:dyDescent="0.25">
      <c r="A43" s="5"/>
      <c r="B43" s="12" t="s">
        <v>45</v>
      </c>
      <c r="C43" s="7">
        <v>106280</v>
      </c>
      <c r="D43" s="7">
        <v>106154</v>
      </c>
    </row>
    <row r="44" spans="1:5" x14ac:dyDescent="0.25">
      <c r="A44" s="5"/>
      <c r="B44" s="12" t="s">
        <v>46</v>
      </c>
      <c r="C44" s="7">
        <v>106280</v>
      </c>
      <c r="D44" s="7">
        <v>106154</v>
      </c>
    </row>
    <row r="45" spans="1:5" x14ac:dyDescent="0.25">
      <c r="A45" s="5"/>
      <c r="B45" s="6" t="s">
        <v>47</v>
      </c>
      <c r="C45" s="7">
        <v>104810</v>
      </c>
      <c r="D45" s="7">
        <v>104684</v>
      </c>
    </row>
    <row r="46" spans="1:5" x14ac:dyDescent="0.25">
      <c r="A46" s="5"/>
      <c r="B46" s="6" t="s">
        <v>48</v>
      </c>
      <c r="C46" s="7">
        <v>104310</v>
      </c>
      <c r="D46" s="7">
        <v>104184</v>
      </c>
    </row>
    <row r="47" spans="1:5" x14ac:dyDescent="0.25">
      <c r="A47" s="5"/>
      <c r="B47" s="6" t="s">
        <v>49</v>
      </c>
      <c r="C47" s="7">
        <v>107641</v>
      </c>
      <c r="D47" s="7">
        <v>107655</v>
      </c>
    </row>
    <row r="48" spans="1:5" x14ac:dyDescent="0.25">
      <c r="A48" s="5"/>
      <c r="B48" s="6" t="s">
        <v>50</v>
      </c>
      <c r="C48" s="9">
        <v>102200</v>
      </c>
      <c r="D48" s="7">
        <v>102074</v>
      </c>
    </row>
    <row r="49" spans="1:5" x14ac:dyDescent="0.25">
      <c r="A49" s="5"/>
      <c r="B49" s="6" t="s">
        <v>51</v>
      </c>
      <c r="C49" s="7">
        <v>106570</v>
      </c>
      <c r="D49" s="7">
        <v>106444</v>
      </c>
    </row>
    <row r="50" spans="1:5" x14ac:dyDescent="0.25">
      <c r="A50" s="10"/>
      <c r="B50" s="6" t="s">
        <v>52</v>
      </c>
      <c r="C50" s="7">
        <v>109661</v>
      </c>
      <c r="D50" s="7">
        <v>109675</v>
      </c>
    </row>
    <row r="51" spans="1:5" x14ac:dyDescent="0.25">
      <c r="A51" s="5"/>
      <c r="B51" s="6" t="s">
        <v>53</v>
      </c>
      <c r="C51" s="9">
        <v>110641</v>
      </c>
      <c r="D51" s="7">
        <v>110655</v>
      </c>
    </row>
    <row r="52" spans="1:5" x14ac:dyDescent="0.25">
      <c r="A52" s="5"/>
      <c r="B52" s="11" t="s">
        <v>54</v>
      </c>
      <c r="C52" s="7"/>
      <c r="D52" s="7"/>
    </row>
    <row r="53" spans="1:5" x14ac:dyDescent="0.25">
      <c r="A53" s="5"/>
      <c r="B53" s="6" t="s">
        <v>55</v>
      </c>
      <c r="C53" s="7">
        <v>100087</v>
      </c>
      <c r="D53" s="7">
        <v>99953</v>
      </c>
    </row>
    <row r="54" spans="1:5" x14ac:dyDescent="0.25">
      <c r="A54" s="5"/>
      <c r="B54" s="6" t="s">
        <v>56</v>
      </c>
      <c r="C54" s="7">
        <v>99087</v>
      </c>
      <c r="D54" s="7">
        <v>98953</v>
      </c>
    </row>
    <row r="55" spans="1:5" x14ac:dyDescent="0.25">
      <c r="A55" s="5"/>
      <c r="B55" s="6" t="s">
        <v>57</v>
      </c>
      <c r="C55" s="7">
        <v>106167</v>
      </c>
      <c r="D55" s="7">
        <v>106043</v>
      </c>
    </row>
    <row r="56" spans="1:5" x14ac:dyDescent="0.25">
      <c r="A56" s="5"/>
      <c r="B56" s="6" t="s">
        <v>58</v>
      </c>
      <c r="C56" s="7">
        <v>108167</v>
      </c>
      <c r="D56" s="7">
        <v>108043</v>
      </c>
    </row>
    <row r="57" spans="1:5" x14ac:dyDescent="0.25">
      <c r="A57" s="13"/>
      <c r="B57" s="6" t="s">
        <v>59</v>
      </c>
      <c r="C57" s="7">
        <v>99087</v>
      </c>
      <c r="D57" s="7">
        <v>98953</v>
      </c>
    </row>
    <row r="58" spans="1:5" x14ac:dyDescent="0.25">
      <c r="A58" s="14"/>
      <c r="B58" s="6" t="s">
        <v>60</v>
      </c>
      <c r="C58" s="7">
        <v>109867</v>
      </c>
      <c r="D58" s="7">
        <v>109743</v>
      </c>
      <c r="E58" s="13"/>
    </row>
    <row r="59" spans="1:5" x14ac:dyDescent="0.25">
      <c r="A59" s="15"/>
      <c r="B59" s="6" t="s">
        <v>61</v>
      </c>
      <c r="C59" s="7">
        <v>109367</v>
      </c>
      <c r="D59" s="7">
        <v>109243</v>
      </c>
      <c r="E59" s="16"/>
    </row>
    <row r="60" spans="1:5" x14ac:dyDescent="0.25">
      <c r="A60" s="14" t="s">
        <v>62</v>
      </c>
      <c r="B60" s="13"/>
      <c r="C60" s="13"/>
      <c r="D60" s="13"/>
      <c r="E60" s="13"/>
    </row>
    <row r="61" spans="1:5" x14ac:dyDescent="0.25">
      <c r="A61" s="17" t="s">
        <v>63</v>
      </c>
      <c r="B61" s="13"/>
      <c r="C61" s="13"/>
      <c r="D61" s="13"/>
      <c r="E61" s="13"/>
    </row>
    <row r="62" spans="1:5" x14ac:dyDescent="0.25">
      <c r="A62" s="17" t="s">
        <v>64</v>
      </c>
      <c r="B62" s="16"/>
      <c r="C62" s="16"/>
      <c r="D62" s="16"/>
      <c r="E62" s="13"/>
    </row>
    <row r="63" spans="1:5" x14ac:dyDescent="0.25">
      <c r="A63" s="13" t="s">
        <v>65</v>
      </c>
      <c r="B63" s="13"/>
      <c r="C63" s="13"/>
      <c r="D63" s="13"/>
      <c r="E63" s="13"/>
    </row>
    <row r="64" spans="1:5" x14ac:dyDescent="0.25">
      <c r="A64" s="18" t="s">
        <v>66</v>
      </c>
      <c r="B64" s="13"/>
      <c r="C64" s="13"/>
      <c r="D64" s="13"/>
      <c r="E64" s="13"/>
    </row>
    <row r="65" spans="1:5" x14ac:dyDescent="0.25">
      <c r="A65" s="18" t="s">
        <v>67</v>
      </c>
      <c r="B65" s="16"/>
      <c r="C65" s="13"/>
      <c r="D65" s="13"/>
      <c r="E65" s="19"/>
    </row>
    <row r="66" spans="1:5" x14ac:dyDescent="0.25">
      <c r="A66" s="20" t="s">
        <v>68</v>
      </c>
      <c r="B66" s="16"/>
      <c r="C66" s="13"/>
      <c r="D66" s="13"/>
      <c r="E66" s="13"/>
    </row>
    <row r="67" spans="1:5" ht="15.75" x14ac:dyDescent="0.25">
      <c r="A67" s="21" t="s">
        <v>69</v>
      </c>
      <c r="B67" s="16"/>
      <c r="C67" s="19"/>
      <c r="D67" s="19"/>
      <c r="E67" s="13"/>
    </row>
    <row r="68" spans="1:5" ht="15.75" x14ac:dyDescent="0.25">
      <c r="A68" s="21" t="s">
        <v>70</v>
      </c>
      <c r="B68" s="16"/>
      <c r="C68" s="13"/>
      <c r="D68" s="13"/>
      <c r="E68" s="13"/>
    </row>
    <row r="69" spans="1:5" x14ac:dyDescent="0.25">
      <c r="A69" s="22" t="s">
        <v>71</v>
      </c>
      <c r="B69" s="13"/>
      <c r="C69" s="13"/>
      <c r="D69" s="13"/>
    </row>
    <row r="70" spans="1:5" ht="15.75" x14ac:dyDescent="0.25">
      <c r="A70" s="21" t="s">
        <v>72</v>
      </c>
      <c r="B70" s="13"/>
      <c r="C70" s="13"/>
      <c r="D70" s="13"/>
    </row>
    <row r="71" spans="1:5" x14ac:dyDescent="0.25">
      <c r="A71" s="22" t="s">
        <v>73</v>
      </c>
      <c r="B71" s="13"/>
      <c r="E71" s="19"/>
    </row>
  </sheetData>
  <mergeCells count="9">
    <mergeCell ref="A7:E7"/>
    <mergeCell ref="A8:E8"/>
    <mergeCell ref="A9:E9"/>
    <mergeCell ref="A1:E1"/>
    <mergeCell ref="A2:E2"/>
    <mergeCell ref="A3:E3"/>
    <mergeCell ref="A4:E4"/>
    <mergeCell ref="A5:E5"/>
    <mergeCell ref="A6:E6"/>
  </mergeCells>
  <hyperlinks>
    <hyperlink ref="A69" r:id="rId1" display="mukesh.ganpati@gmail.com"/>
    <hyperlink ref="A71" r:id="rId2" display="mukesh.ganpati@gmail.com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7"/>
  <sheetViews>
    <sheetView workbookViewId="0">
      <selection activeCell="D16" sqref="D16"/>
    </sheetView>
  </sheetViews>
  <sheetFormatPr defaultRowHeight="15" x14ac:dyDescent="0.25"/>
  <cols>
    <col min="1" max="1" width="28.140625" customWidth="1"/>
    <col min="2" max="2" width="13" customWidth="1"/>
    <col min="3" max="3" width="11.140625" customWidth="1"/>
    <col min="4" max="4" width="16" customWidth="1"/>
    <col min="5" max="5" width="11.85546875" customWidth="1"/>
    <col min="6" max="6" width="9.85546875" customWidth="1"/>
    <col min="7" max="7" width="11.140625" customWidth="1"/>
    <col min="8" max="8" width="8.85546875" customWidth="1"/>
    <col min="9" max="9" width="9" customWidth="1"/>
  </cols>
  <sheetData>
    <row r="1" spans="1:9" x14ac:dyDescent="0.25">
      <c r="A1" s="84" t="s">
        <v>0</v>
      </c>
      <c r="B1" s="84"/>
      <c r="C1" s="84"/>
      <c r="D1" s="84"/>
      <c r="E1" s="84"/>
      <c r="F1" s="84"/>
      <c r="G1" s="84"/>
      <c r="H1" s="84"/>
      <c r="I1" s="84"/>
    </row>
    <row r="2" spans="1:9" x14ac:dyDescent="0.25">
      <c r="A2" s="83" t="s">
        <v>1</v>
      </c>
      <c r="B2" s="83"/>
      <c r="C2" s="83"/>
      <c r="D2" s="83"/>
      <c r="E2" s="83"/>
      <c r="F2" s="83"/>
      <c r="G2" s="83"/>
      <c r="H2" s="83"/>
      <c r="I2" s="83"/>
    </row>
    <row r="3" spans="1:9" x14ac:dyDescent="0.25">
      <c r="A3" s="83" t="s">
        <v>2</v>
      </c>
      <c r="B3" s="83"/>
      <c r="C3" s="83"/>
      <c r="D3" s="83"/>
      <c r="E3" s="83"/>
      <c r="F3" s="83"/>
      <c r="G3" s="83"/>
      <c r="H3" s="83"/>
      <c r="I3" s="83"/>
    </row>
    <row r="4" spans="1:9" x14ac:dyDescent="0.25">
      <c r="A4" s="85" t="s">
        <v>168</v>
      </c>
      <c r="B4" s="85"/>
      <c r="C4" s="85"/>
      <c r="D4" s="85"/>
      <c r="E4" s="85"/>
      <c r="F4" s="85"/>
      <c r="G4" s="85"/>
      <c r="H4" s="85"/>
      <c r="I4" s="85"/>
    </row>
    <row r="5" spans="1:9" x14ac:dyDescent="0.25">
      <c r="A5" s="85" t="s">
        <v>219</v>
      </c>
      <c r="B5" s="85"/>
      <c r="C5" s="85"/>
      <c r="D5" s="85"/>
      <c r="E5" s="85"/>
      <c r="F5" s="85"/>
      <c r="G5" s="85"/>
      <c r="H5" s="85"/>
      <c r="I5" s="48"/>
    </row>
    <row r="6" spans="1:9" x14ac:dyDescent="0.25">
      <c r="A6" s="83" t="str">
        <f>+'[1]STOCK POINT'!A9:I9</f>
        <v>HDPE, LLDPE &amp; PP PRICE W.E.F. DT. 01.08.25</v>
      </c>
      <c r="B6" s="83"/>
      <c r="C6" s="83"/>
      <c r="D6" s="83"/>
      <c r="E6" s="83"/>
      <c r="F6" s="83"/>
      <c r="G6" s="83"/>
      <c r="H6" s="83"/>
      <c r="I6" s="83"/>
    </row>
    <row r="7" spans="1:9" x14ac:dyDescent="0.25">
      <c r="A7" s="1" t="s">
        <v>77</v>
      </c>
      <c r="B7" s="1" t="s">
        <v>78</v>
      </c>
      <c r="C7" s="1" t="s">
        <v>79</v>
      </c>
      <c r="D7" s="30" t="s">
        <v>174</v>
      </c>
      <c r="E7" s="31"/>
      <c r="F7" s="13"/>
      <c r="G7" s="53"/>
      <c r="H7" s="13"/>
      <c r="I7" s="13"/>
    </row>
    <row r="8" spans="1:9" x14ac:dyDescent="0.25">
      <c r="A8" s="27" t="s">
        <v>12</v>
      </c>
      <c r="B8" s="28"/>
      <c r="C8" s="1" t="s">
        <v>84</v>
      </c>
      <c r="D8" s="30" t="s">
        <v>175</v>
      </c>
      <c r="E8" s="31"/>
      <c r="F8" s="2"/>
      <c r="G8" s="14"/>
      <c r="H8" s="13"/>
      <c r="I8" s="13"/>
    </row>
    <row r="9" spans="1:9" x14ac:dyDescent="0.25">
      <c r="A9" s="12" t="s">
        <v>87</v>
      </c>
      <c r="B9" s="32">
        <f>+'[1]HD EX-WORKS'!P50</f>
        <v>96848</v>
      </c>
      <c r="C9" s="33">
        <v>1100</v>
      </c>
      <c r="D9" s="33">
        <f t="shared" ref="D9:D32" si="0">+B9-C9</f>
        <v>95748</v>
      </c>
      <c r="E9" s="53" t="s">
        <v>176</v>
      </c>
      <c r="F9" s="48"/>
      <c r="G9" s="13"/>
      <c r="H9" s="13"/>
      <c r="I9" s="13"/>
    </row>
    <row r="10" spans="1:9" x14ac:dyDescent="0.25">
      <c r="A10" s="12" t="s">
        <v>15</v>
      </c>
      <c r="B10" s="32">
        <f>+'[1]HD EX-WORKS'!R50</f>
        <v>98848</v>
      </c>
      <c r="C10" s="33">
        <v>1100</v>
      </c>
      <c r="D10" s="33">
        <f t="shared" si="0"/>
        <v>97748</v>
      </c>
      <c r="E10" s="35"/>
      <c r="F10" s="39"/>
      <c r="G10" s="14"/>
      <c r="H10" s="13"/>
      <c r="I10" s="13"/>
    </row>
    <row r="11" spans="1:9" x14ac:dyDescent="0.25">
      <c r="A11" s="12" t="s">
        <v>88</v>
      </c>
      <c r="B11" s="32">
        <f>+'[1]HD EX-WORKS'!Q50</f>
        <v>99598</v>
      </c>
      <c r="C11" s="33">
        <v>1100</v>
      </c>
      <c r="D11" s="33">
        <f>+B11-C11</f>
        <v>98498</v>
      </c>
      <c r="E11" s="59"/>
      <c r="F11" s="39"/>
      <c r="G11" s="14"/>
      <c r="H11" s="13"/>
      <c r="I11" s="13"/>
    </row>
    <row r="12" spans="1:9" x14ac:dyDescent="0.25">
      <c r="A12" s="12" t="s">
        <v>89</v>
      </c>
      <c r="B12" s="32">
        <f>+'[1]HD EX-WORKS'!T50</f>
        <v>99598</v>
      </c>
      <c r="C12" s="33">
        <v>1100</v>
      </c>
      <c r="D12" s="33">
        <f t="shared" si="0"/>
        <v>98498</v>
      </c>
      <c r="E12" s="59"/>
      <c r="F12" s="39"/>
      <c r="G12" s="14"/>
      <c r="H12" s="13"/>
      <c r="I12" s="13"/>
    </row>
    <row r="13" spans="1:9" x14ac:dyDescent="0.25">
      <c r="A13" s="12" t="s">
        <v>19</v>
      </c>
      <c r="B13" s="32">
        <f>+'[2]Table 2'!$U$48</f>
        <v>97098</v>
      </c>
      <c r="C13" s="33">
        <v>1100</v>
      </c>
      <c r="D13" s="33">
        <f>+B13-C13</f>
        <v>95998</v>
      </c>
      <c r="E13" s="60"/>
      <c r="F13" s="39"/>
      <c r="G13" s="14"/>
      <c r="H13" s="13"/>
      <c r="I13" s="13"/>
    </row>
    <row r="14" spans="1:9" x14ac:dyDescent="0.25">
      <c r="A14" s="12" t="s">
        <v>20</v>
      </c>
      <c r="B14" s="32">
        <f>+'[2]Table 2'!$V$48</f>
        <v>97098</v>
      </c>
      <c r="C14" s="33">
        <v>1100</v>
      </c>
      <c r="D14" s="33">
        <f>+B14-C14</f>
        <v>95998</v>
      </c>
      <c r="E14" s="60"/>
      <c r="F14" s="39"/>
      <c r="G14" s="14"/>
      <c r="H14" s="13"/>
      <c r="I14" s="13"/>
    </row>
    <row r="15" spans="1:9" x14ac:dyDescent="0.25">
      <c r="A15" s="12" t="s">
        <v>90</v>
      </c>
      <c r="B15" s="32">
        <f>+'[1]HD EX-WORKS'!B50</f>
        <v>98977</v>
      </c>
      <c r="C15" s="33">
        <v>1100</v>
      </c>
      <c r="D15" s="33">
        <f t="shared" si="0"/>
        <v>97877</v>
      </c>
      <c r="E15" s="66" t="s">
        <v>177</v>
      </c>
      <c r="F15" s="30" t="s">
        <v>178</v>
      </c>
      <c r="G15" s="31"/>
      <c r="H15" s="13"/>
      <c r="I15" s="13"/>
    </row>
    <row r="16" spans="1:9" x14ac:dyDescent="0.25">
      <c r="A16" s="12" t="s">
        <v>91</v>
      </c>
      <c r="B16" s="32">
        <f>+'[1]HD EX-WORKS'!F50</f>
        <v>100548</v>
      </c>
      <c r="C16" s="33">
        <v>1100</v>
      </c>
      <c r="D16" s="33">
        <f t="shared" si="0"/>
        <v>99448</v>
      </c>
      <c r="E16" s="62" t="s">
        <v>179</v>
      </c>
      <c r="F16" s="30" t="s">
        <v>180</v>
      </c>
      <c r="G16" s="31"/>
      <c r="H16" s="13"/>
      <c r="I16" s="13"/>
    </row>
    <row r="17" spans="1:9" x14ac:dyDescent="0.25">
      <c r="A17" s="12" t="s">
        <v>92</v>
      </c>
      <c r="B17" s="32">
        <f>+'[1]HD EX-WORKS'!G50</f>
        <v>99298</v>
      </c>
      <c r="C17" s="33">
        <v>1100</v>
      </c>
      <c r="D17" s="33">
        <f t="shared" si="0"/>
        <v>98198</v>
      </c>
      <c r="E17" s="62"/>
      <c r="F17" s="67"/>
      <c r="G17" s="26"/>
      <c r="H17" s="13"/>
      <c r="I17" s="13"/>
    </row>
    <row r="18" spans="1:9" x14ac:dyDescent="0.25">
      <c r="A18" s="12" t="s">
        <v>93</v>
      </c>
      <c r="B18" s="33">
        <f>+'[1]HD EX-WORKS'!C50</f>
        <v>98798</v>
      </c>
      <c r="C18" s="33">
        <v>1100</v>
      </c>
      <c r="D18" s="33">
        <f t="shared" si="0"/>
        <v>97698</v>
      </c>
      <c r="E18" s="62"/>
      <c r="F18" s="67"/>
      <c r="G18" s="26"/>
      <c r="H18" s="13"/>
      <c r="I18" s="13"/>
    </row>
    <row r="19" spans="1:9" x14ac:dyDescent="0.25">
      <c r="A19" s="12" t="s">
        <v>94</v>
      </c>
      <c r="B19" s="33">
        <f>+'[1]HD EX-WORKS'!S50</f>
        <v>100957</v>
      </c>
      <c r="C19" s="33">
        <v>1100</v>
      </c>
      <c r="D19" s="33">
        <f t="shared" si="0"/>
        <v>99857</v>
      </c>
      <c r="E19" s="62" t="s">
        <v>220</v>
      </c>
      <c r="F19" s="68">
        <f>+'[1]Freight list'!F256</f>
        <v>2233</v>
      </c>
      <c r="G19" s="31"/>
      <c r="H19" s="13"/>
      <c r="I19" s="13"/>
    </row>
    <row r="20" spans="1:9" x14ac:dyDescent="0.25">
      <c r="A20" s="12" t="s">
        <v>25</v>
      </c>
      <c r="B20" s="33">
        <f>+'[1]HD EX-WORKS'!H50</f>
        <v>99897</v>
      </c>
      <c r="C20" s="33">
        <v>1100</v>
      </c>
      <c r="D20" s="33">
        <f t="shared" si="0"/>
        <v>98797</v>
      </c>
      <c r="E20" s="62" t="s">
        <v>221</v>
      </c>
      <c r="F20" s="68">
        <f>+'[1]Freight list'!F255</f>
        <v>2618</v>
      </c>
      <c r="G20" s="31"/>
      <c r="H20" s="13"/>
      <c r="I20" s="13"/>
    </row>
    <row r="21" spans="1:9" x14ac:dyDescent="0.25">
      <c r="A21" s="12" t="s">
        <v>95</v>
      </c>
      <c r="B21" s="33">
        <f>B22-3000</f>
        <v>97931</v>
      </c>
      <c r="C21" s="33">
        <v>1100</v>
      </c>
      <c r="D21" s="33">
        <f t="shared" si="0"/>
        <v>96831</v>
      </c>
      <c r="E21" s="62"/>
      <c r="F21" s="30"/>
      <c r="G21" s="31"/>
      <c r="H21" s="13"/>
      <c r="I21" s="13"/>
    </row>
    <row r="22" spans="1:9" x14ac:dyDescent="0.25">
      <c r="A22" s="12" t="s">
        <v>96</v>
      </c>
      <c r="B22" s="33">
        <f>+'[1]HD EX-WORKS'!N50</f>
        <v>100931</v>
      </c>
      <c r="C22" s="33">
        <v>1100</v>
      </c>
      <c r="D22" s="33">
        <f t="shared" si="0"/>
        <v>99831</v>
      </c>
      <c r="E22" s="62"/>
      <c r="F22" s="73"/>
      <c r="G22" s="64"/>
      <c r="H22" s="36"/>
      <c r="I22" s="13"/>
    </row>
    <row r="23" spans="1:9" x14ac:dyDescent="0.25">
      <c r="A23" s="12" t="s">
        <v>97</v>
      </c>
      <c r="B23" s="33">
        <f>+'[1]HD EX-WORKS'!O50</f>
        <v>100931</v>
      </c>
      <c r="C23" s="33">
        <v>1100</v>
      </c>
      <c r="D23" s="33">
        <f t="shared" si="0"/>
        <v>99831</v>
      </c>
      <c r="E23" s="62"/>
      <c r="F23" s="64"/>
      <c r="G23" s="64"/>
      <c r="H23" s="13"/>
      <c r="I23" s="13"/>
    </row>
    <row r="24" spans="1:9" x14ac:dyDescent="0.25">
      <c r="A24" s="12" t="s">
        <v>98</v>
      </c>
      <c r="B24" s="32">
        <v>75568</v>
      </c>
      <c r="C24" s="33">
        <v>1100</v>
      </c>
      <c r="D24" s="33">
        <f t="shared" si="0"/>
        <v>74468</v>
      </c>
      <c r="E24" s="62"/>
      <c r="F24" s="30"/>
      <c r="G24" s="31"/>
      <c r="H24" s="13"/>
      <c r="I24" s="13"/>
    </row>
    <row r="25" spans="1:9" x14ac:dyDescent="0.25">
      <c r="A25" s="12" t="s">
        <v>28</v>
      </c>
      <c r="B25" s="33">
        <f>+'[1]HD EX-WORKS'!L50</f>
        <v>98257</v>
      </c>
      <c r="C25" s="33">
        <v>1100</v>
      </c>
      <c r="D25" s="33">
        <f t="shared" si="0"/>
        <v>97157</v>
      </c>
      <c r="E25" s="62"/>
      <c r="F25" s="30"/>
      <c r="G25" s="31"/>
      <c r="H25" s="13"/>
      <c r="I25" s="13"/>
    </row>
    <row r="26" spans="1:9" x14ac:dyDescent="0.25">
      <c r="A26" s="12" t="s">
        <v>30</v>
      </c>
      <c r="B26" s="33">
        <f>+'[1]HD EX-WORKS'!I50</f>
        <v>99457</v>
      </c>
      <c r="C26" s="33">
        <v>1100</v>
      </c>
      <c r="D26" s="33">
        <f t="shared" si="0"/>
        <v>98357</v>
      </c>
      <c r="E26" s="62"/>
      <c r="F26" s="30"/>
      <c r="G26" s="31"/>
      <c r="H26" s="13"/>
      <c r="I26" s="13"/>
    </row>
    <row r="27" spans="1:9" x14ac:dyDescent="0.25">
      <c r="A27" s="12" t="s">
        <v>99</v>
      </c>
      <c r="B27" s="33">
        <f>+'[1]HD EX-WORKS'!J50</f>
        <v>96327</v>
      </c>
      <c r="C27" s="33">
        <v>1100</v>
      </c>
      <c r="D27" s="33">
        <f t="shared" si="0"/>
        <v>95227</v>
      </c>
      <c r="E27" s="62"/>
      <c r="F27" s="71"/>
      <c r="G27" s="31"/>
      <c r="H27" s="13"/>
      <c r="I27" s="13"/>
    </row>
    <row r="28" spans="1:9" x14ac:dyDescent="0.25">
      <c r="A28" s="12" t="s">
        <v>100</v>
      </c>
      <c r="B28" s="33">
        <f>+'[1]HD EX-WORKS'!W50</f>
        <v>96931</v>
      </c>
      <c r="C28" s="33">
        <v>1100</v>
      </c>
      <c r="D28" s="33">
        <f t="shared" si="0"/>
        <v>95831</v>
      </c>
      <c r="E28" s="62"/>
      <c r="F28" s="67"/>
      <c r="G28" s="26"/>
      <c r="H28" s="13"/>
      <c r="I28" s="13"/>
    </row>
    <row r="29" spans="1:9" x14ac:dyDescent="0.25">
      <c r="A29" s="12" t="s">
        <v>101</v>
      </c>
      <c r="B29" s="33">
        <f>+'[1]HD EX-WORKS'!X50</f>
        <v>94931</v>
      </c>
      <c r="C29" s="33">
        <v>1100</v>
      </c>
      <c r="D29" s="33">
        <f t="shared" si="0"/>
        <v>93831</v>
      </c>
      <c r="E29" s="62"/>
      <c r="F29" s="67"/>
      <c r="G29" s="26"/>
      <c r="H29" s="13"/>
      <c r="I29" s="13"/>
    </row>
    <row r="30" spans="1:9" x14ac:dyDescent="0.25">
      <c r="A30" s="12" t="s">
        <v>102</v>
      </c>
      <c r="B30" s="33">
        <f>+'[1]HD EX-WORKS'!Y50</f>
        <v>91477</v>
      </c>
      <c r="C30" s="33">
        <v>1100</v>
      </c>
      <c r="D30" s="33">
        <f t="shared" si="0"/>
        <v>90377</v>
      </c>
      <c r="E30" s="62"/>
      <c r="F30" s="67"/>
      <c r="G30" s="26"/>
      <c r="H30" s="13"/>
      <c r="I30" s="13"/>
    </row>
    <row r="31" spans="1:9" x14ac:dyDescent="0.25">
      <c r="A31" s="12" t="s">
        <v>103</v>
      </c>
      <c r="B31" s="33">
        <f>+'[1]HD EX-WORKS'!Z50</f>
        <v>94897</v>
      </c>
      <c r="C31" s="33">
        <v>1100</v>
      </c>
      <c r="D31" s="33">
        <f t="shared" si="0"/>
        <v>93797</v>
      </c>
      <c r="E31" s="62"/>
      <c r="F31" s="67"/>
      <c r="G31" s="26"/>
      <c r="H31" s="13"/>
      <c r="I31" s="13"/>
    </row>
    <row r="32" spans="1:9" x14ac:dyDescent="0.25">
      <c r="A32" s="12" t="s">
        <v>104</v>
      </c>
      <c r="B32" s="33">
        <f>+'[1]HD EX-WORKS'!AA50</f>
        <v>93798</v>
      </c>
      <c r="C32" s="33">
        <v>1100</v>
      </c>
      <c r="D32" s="33">
        <f t="shared" si="0"/>
        <v>92698</v>
      </c>
      <c r="E32" s="62"/>
      <c r="F32" s="67"/>
      <c r="G32" s="26"/>
      <c r="H32" s="13"/>
      <c r="I32" s="13"/>
    </row>
    <row r="33" spans="1:9" x14ac:dyDescent="0.25">
      <c r="A33" s="37" t="s">
        <v>32</v>
      </c>
      <c r="B33" s="33"/>
      <c r="C33" s="33"/>
      <c r="D33" s="28"/>
      <c r="E33" s="62"/>
      <c r="F33" s="67"/>
      <c r="G33" s="26"/>
      <c r="H33" s="13"/>
      <c r="I33" s="13"/>
    </row>
    <row r="34" spans="1:9" x14ac:dyDescent="0.25">
      <c r="A34" s="12" t="s">
        <v>33</v>
      </c>
      <c r="B34" s="33">
        <f>+'[1]PP EX-WORKS'!I42</f>
        <v>101952</v>
      </c>
      <c r="C34" s="33">
        <v>1100</v>
      </c>
      <c r="D34" s="33">
        <f t="shared" ref="D34:D43" si="1">+B34-C34</f>
        <v>100852</v>
      </c>
      <c r="E34" s="58" t="s">
        <v>204</v>
      </c>
      <c r="F34" s="13"/>
      <c r="G34" s="13"/>
      <c r="H34" s="13"/>
      <c r="I34" s="13"/>
    </row>
    <row r="35" spans="1:9" x14ac:dyDescent="0.25">
      <c r="A35" s="12" t="s">
        <v>105</v>
      </c>
      <c r="B35" s="33">
        <f>+'[1]PP EX-WORKS'!E42</f>
        <v>98581</v>
      </c>
      <c r="C35" s="33">
        <v>1100</v>
      </c>
      <c r="D35" s="33">
        <f t="shared" si="1"/>
        <v>97481</v>
      </c>
      <c r="E35" s="35"/>
      <c r="F35" s="39"/>
      <c r="G35" s="13"/>
      <c r="H35" s="13"/>
      <c r="I35" s="13"/>
    </row>
    <row r="36" spans="1:9" x14ac:dyDescent="0.25">
      <c r="A36" s="12" t="s">
        <v>106</v>
      </c>
      <c r="B36" s="33">
        <f>+'[1]PP EX-WORKS'!B42</f>
        <v>99742</v>
      </c>
      <c r="C36" s="33">
        <v>1100</v>
      </c>
      <c r="D36" s="33">
        <f t="shared" si="1"/>
        <v>98642</v>
      </c>
      <c r="E36" s="35"/>
      <c r="F36" s="39"/>
      <c r="G36" s="13"/>
      <c r="H36" s="13"/>
      <c r="I36" s="13"/>
    </row>
    <row r="37" spans="1:9" x14ac:dyDescent="0.25">
      <c r="A37" s="12" t="s">
        <v>107</v>
      </c>
      <c r="B37" s="33">
        <f>+'[1]PP EX-WORKS'!H42</f>
        <v>102442</v>
      </c>
      <c r="C37" s="33">
        <v>1100</v>
      </c>
      <c r="D37" s="33">
        <f t="shared" si="1"/>
        <v>101342</v>
      </c>
      <c r="E37" s="35"/>
      <c r="F37" s="39"/>
      <c r="G37" s="13"/>
      <c r="H37" s="13"/>
      <c r="I37" s="13"/>
    </row>
    <row r="38" spans="1:9" x14ac:dyDescent="0.25">
      <c r="A38" s="12" t="s">
        <v>36</v>
      </c>
      <c r="B38" s="33">
        <f>+'[1]PP EX-WORKS'!F42</f>
        <v>99081</v>
      </c>
      <c r="C38" s="33">
        <v>1100</v>
      </c>
      <c r="D38" s="33">
        <f t="shared" si="1"/>
        <v>97981</v>
      </c>
      <c r="E38" s="35"/>
      <c r="F38" s="39"/>
      <c r="G38" s="13"/>
      <c r="H38" s="13"/>
      <c r="I38" s="13"/>
    </row>
    <row r="39" spans="1:9" x14ac:dyDescent="0.25">
      <c r="A39" s="12" t="s">
        <v>108</v>
      </c>
      <c r="B39" s="33">
        <f>+'[1]PP EX-WORKS'!X42</f>
        <v>95742</v>
      </c>
      <c r="C39" s="33">
        <v>1100</v>
      </c>
      <c r="D39" s="33">
        <f t="shared" si="1"/>
        <v>94642</v>
      </c>
      <c r="E39" s="35"/>
      <c r="F39" s="39"/>
      <c r="G39" s="13"/>
      <c r="H39" s="13"/>
      <c r="I39" s="13"/>
    </row>
    <row r="40" spans="1:9" x14ac:dyDescent="0.25">
      <c r="A40" s="12" t="s">
        <v>109</v>
      </c>
      <c r="B40" s="33">
        <f>+'[1]PP EX-WORKS'!D42</f>
        <v>99242</v>
      </c>
      <c r="C40" s="33">
        <v>1100</v>
      </c>
      <c r="D40" s="33">
        <f t="shared" si="1"/>
        <v>98142</v>
      </c>
      <c r="E40" s="35"/>
      <c r="F40" s="39"/>
      <c r="G40" s="13"/>
      <c r="H40" s="13"/>
      <c r="I40" s="13"/>
    </row>
    <row r="41" spans="1:9" x14ac:dyDescent="0.25">
      <c r="A41" s="12" t="s">
        <v>110</v>
      </c>
      <c r="B41" s="33">
        <f>+'[1]PP EX-WORKS'!C42</f>
        <v>97581</v>
      </c>
      <c r="C41" s="33">
        <v>1100</v>
      </c>
      <c r="D41" s="33">
        <f t="shared" si="1"/>
        <v>96481</v>
      </c>
      <c r="E41" s="35"/>
      <c r="F41" s="39"/>
      <c r="G41" s="13"/>
      <c r="H41" s="13"/>
      <c r="I41" s="13"/>
    </row>
    <row r="42" spans="1:9" x14ac:dyDescent="0.25">
      <c r="A42" s="12" t="s">
        <v>111</v>
      </c>
      <c r="B42" s="33">
        <f>+'[1]PP EX-WORKS'!J42</f>
        <v>103552</v>
      </c>
      <c r="C42" s="33">
        <v>1100</v>
      </c>
      <c r="D42" s="33">
        <f t="shared" si="1"/>
        <v>102452</v>
      </c>
      <c r="E42" s="35"/>
      <c r="F42" s="39"/>
      <c r="G42" s="13"/>
      <c r="H42" s="13"/>
      <c r="I42" s="13"/>
    </row>
    <row r="43" spans="1:9" x14ac:dyDescent="0.25">
      <c r="A43" s="12" t="s">
        <v>112</v>
      </c>
      <c r="B43" s="33">
        <f>+'[1]PP EX-WORKS'!Y42</f>
        <v>95742</v>
      </c>
      <c r="C43" s="33">
        <v>1100</v>
      </c>
      <c r="D43" s="33">
        <f t="shared" si="1"/>
        <v>94642</v>
      </c>
      <c r="E43" s="35"/>
      <c r="F43" s="39"/>
      <c r="G43" s="13"/>
      <c r="H43" s="13"/>
      <c r="I43" s="13"/>
    </row>
    <row r="44" spans="1:9" x14ac:dyDescent="0.25">
      <c r="A44" s="37" t="s">
        <v>41</v>
      </c>
      <c r="B44" s="33"/>
      <c r="C44" s="33"/>
      <c r="D44" s="34"/>
      <c r="E44" s="35"/>
      <c r="F44" s="39"/>
      <c r="G44" s="13"/>
      <c r="H44" s="13"/>
      <c r="I44" s="13"/>
    </row>
    <row r="45" spans="1:9" x14ac:dyDescent="0.25">
      <c r="A45" s="12" t="s">
        <v>113</v>
      </c>
      <c r="B45" s="33">
        <f>+'[1]PP EX-WORKS'!R42</f>
        <v>108130</v>
      </c>
      <c r="C45" s="33">
        <v>1100</v>
      </c>
      <c r="D45" s="33">
        <f t="shared" ref="D45:D57" si="2">+B45-C45</f>
        <v>107030</v>
      </c>
      <c r="E45" s="35"/>
      <c r="F45" s="39"/>
      <c r="G45" s="13"/>
      <c r="H45" s="13"/>
      <c r="I45" s="13"/>
    </row>
    <row r="46" spans="1:9" x14ac:dyDescent="0.25">
      <c r="A46" s="12" t="s">
        <v>114</v>
      </c>
      <c r="B46" s="33">
        <f>+'[1]PP EX-WORKS'!P42-6000</f>
        <v>99030</v>
      </c>
      <c r="C46" s="33">
        <v>1100</v>
      </c>
      <c r="D46" s="33">
        <f t="shared" si="2"/>
        <v>97930</v>
      </c>
      <c r="E46" s="35"/>
      <c r="F46" s="39"/>
      <c r="G46" s="13"/>
      <c r="H46" s="13"/>
      <c r="I46" s="13"/>
    </row>
    <row r="47" spans="1:9" x14ac:dyDescent="0.25">
      <c r="A47" s="12" t="s">
        <v>51</v>
      </c>
      <c r="B47" s="33">
        <f>+'[1]PP EX-WORKS'!Q42</f>
        <v>106580</v>
      </c>
      <c r="C47" s="33">
        <v>1100</v>
      </c>
      <c r="D47" s="33">
        <f t="shared" si="2"/>
        <v>105480</v>
      </c>
      <c r="E47" s="35"/>
      <c r="F47" s="39"/>
      <c r="G47" s="13"/>
      <c r="H47" s="13"/>
      <c r="I47" s="13"/>
    </row>
    <row r="48" spans="1:9" x14ac:dyDescent="0.25">
      <c r="A48" s="12" t="s">
        <v>115</v>
      </c>
      <c r="B48" s="33">
        <f>+'[1]PP EX-WORKS'!P42</f>
        <v>105030</v>
      </c>
      <c r="C48" s="33">
        <v>1100</v>
      </c>
      <c r="D48" s="33">
        <f t="shared" si="2"/>
        <v>103930</v>
      </c>
      <c r="E48" s="35"/>
      <c r="F48" s="39"/>
      <c r="G48" s="13"/>
      <c r="H48" s="13"/>
      <c r="I48" s="13"/>
    </row>
    <row r="49" spans="1:9" x14ac:dyDescent="0.25">
      <c r="A49" s="12" t="s">
        <v>43</v>
      </c>
      <c r="B49" s="33">
        <f>+'[1]PP EX-WORKS'!V42</f>
        <v>105542</v>
      </c>
      <c r="C49" s="33">
        <v>1100</v>
      </c>
      <c r="D49" s="33">
        <f>+B49-C49</f>
        <v>104442</v>
      </c>
      <c r="E49" s="35"/>
      <c r="F49" s="39"/>
      <c r="G49" s="13"/>
      <c r="H49" s="13"/>
      <c r="I49" s="13"/>
    </row>
    <row r="50" spans="1:9" x14ac:dyDescent="0.25">
      <c r="A50" s="12" t="s">
        <v>44</v>
      </c>
      <c r="B50" s="33">
        <f>+'[1]PP EX-WORKS'!U42</f>
        <v>107392</v>
      </c>
      <c r="C50" s="33">
        <v>1100</v>
      </c>
      <c r="D50" s="33">
        <f>+B50-C50</f>
        <v>106292</v>
      </c>
      <c r="E50" s="35"/>
      <c r="F50" s="39"/>
      <c r="G50" s="13"/>
      <c r="H50" s="13"/>
      <c r="I50" s="13"/>
    </row>
    <row r="51" spans="1:9" x14ac:dyDescent="0.25">
      <c r="A51" s="12" t="s">
        <v>45</v>
      </c>
      <c r="B51" s="33">
        <f>+'[1]PP EX-WORKS'!S42</f>
        <v>106280</v>
      </c>
      <c r="C51" s="33">
        <v>1100</v>
      </c>
      <c r="D51" s="33">
        <f>+B51-C51</f>
        <v>105180</v>
      </c>
      <c r="E51" s="35"/>
      <c r="F51" s="39"/>
      <c r="G51" s="13"/>
      <c r="H51" s="13"/>
      <c r="I51" s="13"/>
    </row>
    <row r="52" spans="1:9" x14ac:dyDescent="0.25">
      <c r="A52" s="12" t="s">
        <v>46</v>
      </c>
      <c r="B52" s="33">
        <f>+'[1]PP EX-WORKS'!T42</f>
        <v>106280</v>
      </c>
      <c r="C52" s="33">
        <v>1100</v>
      </c>
      <c r="D52" s="33">
        <f>+B52-C52</f>
        <v>105180</v>
      </c>
      <c r="E52" s="35"/>
      <c r="F52" s="39"/>
      <c r="G52" s="13"/>
      <c r="H52" s="13"/>
      <c r="I52" s="13"/>
    </row>
    <row r="53" spans="1:9" x14ac:dyDescent="0.25">
      <c r="A53" s="12" t="s">
        <v>116</v>
      </c>
      <c r="B53" s="33">
        <f>+'[1]PP EX-WORKS'!O42</f>
        <v>104830</v>
      </c>
      <c r="C53" s="33">
        <v>1100</v>
      </c>
      <c r="D53" s="33">
        <f>+B53-C53</f>
        <v>103730</v>
      </c>
      <c r="E53" s="35"/>
      <c r="F53" s="39"/>
      <c r="G53" s="13"/>
      <c r="H53" s="13"/>
      <c r="I53" s="13"/>
    </row>
    <row r="54" spans="1:9" x14ac:dyDescent="0.25">
      <c r="A54" s="12" t="s">
        <v>172</v>
      </c>
      <c r="B54" s="32">
        <f>+'[1]PP EX-WORKS'!N42</f>
        <v>104330</v>
      </c>
      <c r="C54" s="33">
        <v>1100</v>
      </c>
      <c r="D54" s="33">
        <f t="shared" si="2"/>
        <v>103230</v>
      </c>
      <c r="E54" s="35"/>
      <c r="F54" s="39"/>
      <c r="G54" s="13"/>
      <c r="H54" s="13"/>
      <c r="I54" s="13"/>
    </row>
    <row r="55" spans="1:9" x14ac:dyDescent="0.25">
      <c r="A55" s="12" t="s">
        <v>118</v>
      </c>
      <c r="B55" s="33">
        <f>+'[1]PP EX-WORKS'!K42</f>
        <v>108022</v>
      </c>
      <c r="C55" s="33">
        <v>1100</v>
      </c>
      <c r="D55" s="33">
        <f t="shared" si="2"/>
        <v>106922</v>
      </c>
      <c r="E55" s="35"/>
      <c r="F55" s="39"/>
      <c r="G55" s="13"/>
      <c r="H55" s="13"/>
      <c r="I55" s="13"/>
    </row>
    <row r="56" spans="1:9" x14ac:dyDescent="0.25">
      <c r="A56" s="12" t="s">
        <v>119</v>
      </c>
      <c r="B56" s="33">
        <f>+'[1]PP EX-WORKS'!M42</f>
        <v>111022</v>
      </c>
      <c r="C56" s="33">
        <v>1100</v>
      </c>
      <c r="D56" s="33">
        <f t="shared" si="2"/>
        <v>109922</v>
      </c>
      <c r="E56" s="35"/>
      <c r="F56" s="39"/>
      <c r="G56" s="13"/>
      <c r="H56" s="13"/>
      <c r="I56" s="13"/>
    </row>
    <row r="57" spans="1:9" x14ac:dyDescent="0.25">
      <c r="A57" s="40" t="s">
        <v>120</v>
      </c>
      <c r="B57" s="33">
        <f>+'[1]PP EX-WORKS'!L42</f>
        <v>109830</v>
      </c>
      <c r="C57" s="33">
        <v>1100</v>
      </c>
      <c r="D57" s="33">
        <f t="shared" si="2"/>
        <v>108730</v>
      </c>
      <c r="E57" s="35"/>
      <c r="F57" s="39"/>
      <c r="G57" s="13"/>
      <c r="H57" s="13"/>
      <c r="I57" s="13"/>
    </row>
    <row r="58" spans="1:9" x14ac:dyDescent="0.25">
      <c r="A58" s="37" t="s">
        <v>54</v>
      </c>
      <c r="B58" s="33"/>
      <c r="C58" s="33"/>
      <c r="D58" s="34"/>
      <c r="E58" s="35"/>
      <c r="F58" s="39"/>
      <c r="G58" s="13"/>
      <c r="H58" s="13"/>
      <c r="I58" s="13"/>
    </row>
    <row r="59" spans="1:9" x14ac:dyDescent="0.25">
      <c r="A59" s="12" t="s">
        <v>121</v>
      </c>
      <c r="B59" s="33">
        <f>+'[1]LL PRICELIST'!C50</f>
        <v>100124</v>
      </c>
      <c r="C59" s="33">
        <v>1100</v>
      </c>
      <c r="D59" s="33">
        <f t="shared" ref="D59:D67" si="3">+B59-C59</f>
        <v>99024</v>
      </c>
      <c r="E59" s="35"/>
      <c r="F59" s="39"/>
      <c r="G59" s="13"/>
      <c r="H59" s="13"/>
      <c r="I59" s="13"/>
    </row>
    <row r="60" spans="1:9" x14ac:dyDescent="0.25">
      <c r="A60" s="12" t="s">
        <v>122</v>
      </c>
      <c r="B60" s="33">
        <f>+'[1]LL PRICELIST'!B50</f>
        <v>99124</v>
      </c>
      <c r="C60" s="33">
        <v>1100</v>
      </c>
      <c r="D60" s="33">
        <f t="shared" si="3"/>
        <v>98024</v>
      </c>
      <c r="E60" s="35"/>
      <c r="F60" s="39"/>
      <c r="G60" s="13"/>
      <c r="H60" s="13"/>
      <c r="I60" s="13"/>
    </row>
    <row r="61" spans="1:9" x14ac:dyDescent="0.25">
      <c r="A61" s="12" t="s">
        <v>123</v>
      </c>
      <c r="B61" s="33">
        <f>+'[1]LL PRICELIST'!B50</f>
        <v>99124</v>
      </c>
      <c r="C61" s="33">
        <v>1100</v>
      </c>
      <c r="D61" s="33">
        <f t="shared" si="3"/>
        <v>98024</v>
      </c>
      <c r="E61" s="35"/>
      <c r="F61" s="39"/>
      <c r="G61" s="13"/>
      <c r="H61" s="13"/>
      <c r="I61" s="13"/>
    </row>
    <row r="62" spans="1:9" x14ac:dyDescent="0.25">
      <c r="A62" s="12" t="s">
        <v>124</v>
      </c>
      <c r="B62" s="33">
        <f>+'[1]LL PRICELIST'!D50</f>
        <v>106224</v>
      </c>
      <c r="C62" s="33">
        <v>1100</v>
      </c>
      <c r="D62" s="33">
        <f t="shared" si="3"/>
        <v>105124</v>
      </c>
      <c r="E62" s="35"/>
      <c r="F62" s="39"/>
      <c r="G62" s="13"/>
      <c r="H62" s="13"/>
      <c r="I62" s="13"/>
    </row>
    <row r="63" spans="1:9" x14ac:dyDescent="0.25">
      <c r="A63" s="12" t="s">
        <v>125</v>
      </c>
      <c r="B63" s="33">
        <f>+'[1]LL PRICELIST'!E50</f>
        <v>108224</v>
      </c>
      <c r="C63" s="33">
        <v>1100</v>
      </c>
      <c r="D63" s="33">
        <f t="shared" si="3"/>
        <v>107124</v>
      </c>
      <c r="E63" s="35"/>
      <c r="F63" s="39"/>
      <c r="G63" s="13"/>
      <c r="H63" s="13"/>
      <c r="I63" s="13"/>
    </row>
    <row r="64" spans="1:9" x14ac:dyDescent="0.25">
      <c r="A64" s="12" t="s">
        <v>126</v>
      </c>
      <c r="B64" s="33">
        <f>+'[1]LL PRICELIST'!F50</f>
        <v>109904</v>
      </c>
      <c r="C64" s="33">
        <v>1100</v>
      </c>
      <c r="D64" s="33">
        <f t="shared" si="3"/>
        <v>108804</v>
      </c>
      <c r="E64" s="35"/>
      <c r="F64" s="39"/>
      <c r="G64" s="13"/>
      <c r="H64" s="36"/>
      <c r="I64" s="13"/>
    </row>
    <row r="65" spans="1:9" x14ac:dyDescent="0.25">
      <c r="A65" s="12" t="s">
        <v>127</v>
      </c>
      <c r="B65" s="33">
        <f>B60-5500</f>
        <v>93624</v>
      </c>
      <c r="C65" s="33">
        <v>1100</v>
      </c>
      <c r="D65" s="33">
        <f t="shared" si="3"/>
        <v>92524</v>
      </c>
      <c r="E65" s="35"/>
      <c r="F65" s="39"/>
      <c r="G65" s="13"/>
      <c r="H65" s="13"/>
      <c r="I65" s="13"/>
    </row>
    <row r="66" spans="1:9" x14ac:dyDescent="0.25">
      <c r="A66" s="12" t="s">
        <v>128</v>
      </c>
      <c r="B66" s="33">
        <f>+'[1]LL PRICELIST'!I50</f>
        <v>95124</v>
      </c>
      <c r="C66" s="33">
        <v>1100</v>
      </c>
      <c r="D66" s="33">
        <f t="shared" si="3"/>
        <v>94024</v>
      </c>
      <c r="E66" s="35"/>
      <c r="F66" s="39"/>
      <c r="G66" s="13"/>
      <c r="H66" s="13"/>
      <c r="I66" s="13"/>
    </row>
    <row r="67" spans="1:9" x14ac:dyDescent="0.25">
      <c r="A67" s="12" t="s">
        <v>129</v>
      </c>
      <c r="B67" s="33">
        <f>+'[1]LL PRICELIST'!J50</f>
        <v>95124</v>
      </c>
      <c r="C67" s="33">
        <v>1100</v>
      </c>
      <c r="D67" s="33">
        <f t="shared" si="3"/>
        <v>94024</v>
      </c>
      <c r="E67" s="35"/>
      <c r="F67" s="39"/>
      <c r="G67" s="13"/>
      <c r="H67" s="13"/>
      <c r="I67" s="13"/>
    </row>
    <row r="68" spans="1:9" x14ac:dyDescent="0.25">
      <c r="A68" s="37" t="s">
        <v>130</v>
      </c>
      <c r="B68" s="33"/>
      <c r="C68" s="33"/>
      <c r="D68" s="33"/>
      <c r="E68" s="33"/>
      <c r="F68" s="33"/>
      <c r="G68" s="33"/>
      <c r="H68" s="33"/>
      <c r="I68" s="33"/>
    </row>
    <row r="69" spans="1:9" x14ac:dyDescent="0.25">
      <c r="A69" s="12" t="s">
        <v>131</v>
      </c>
      <c r="B69" s="41" t="s">
        <v>132</v>
      </c>
      <c r="C69" s="41" t="s">
        <v>133</v>
      </c>
      <c r="D69" s="41" t="s">
        <v>134</v>
      </c>
      <c r="E69" s="41" t="s">
        <v>135</v>
      </c>
      <c r="F69" s="41" t="s">
        <v>136</v>
      </c>
      <c r="G69" s="41" t="s">
        <v>137</v>
      </c>
      <c r="H69" s="41" t="s">
        <v>138</v>
      </c>
      <c r="I69" s="41" t="s">
        <v>139</v>
      </c>
    </row>
    <row r="70" spans="1:9" x14ac:dyDescent="0.25">
      <c r="A70" s="37" t="s">
        <v>140</v>
      </c>
      <c r="B70" s="42" t="s">
        <v>141</v>
      </c>
      <c r="C70" s="42" t="s">
        <v>142</v>
      </c>
      <c r="D70" s="42" t="s">
        <v>143</v>
      </c>
      <c r="E70" s="42" t="s">
        <v>144</v>
      </c>
      <c r="F70" s="42" t="s">
        <v>145</v>
      </c>
      <c r="G70" s="42" t="s">
        <v>146</v>
      </c>
      <c r="H70" s="42" t="s">
        <v>147</v>
      </c>
      <c r="I70" s="43" t="s">
        <v>148</v>
      </c>
    </row>
    <row r="71" spans="1:9" x14ac:dyDescent="0.25">
      <c r="A71" s="12" t="s">
        <v>149</v>
      </c>
      <c r="B71" s="41" t="s">
        <v>132</v>
      </c>
      <c r="C71" s="41" t="s">
        <v>133</v>
      </c>
      <c r="D71" s="41" t="s">
        <v>134</v>
      </c>
      <c r="E71" s="41" t="s">
        <v>135</v>
      </c>
      <c r="F71" s="41" t="s">
        <v>136</v>
      </c>
      <c r="G71" s="41" t="s">
        <v>137</v>
      </c>
      <c r="H71" s="41" t="s">
        <v>138</v>
      </c>
      <c r="I71" s="41" t="s">
        <v>139</v>
      </c>
    </row>
    <row r="72" spans="1:9" x14ac:dyDescent="0.25">
      <c r="A72" s="12" t="s">
        <v>150</v>
      </c>
      <c r="B72" s="41" t="s">
        <v>151</v>
      </c>
      <c r="C72" s="41" t="s">
        <v>152</v>
      </c>
      <c r="D72" s="41" t="s">
        <v>153</v>
      </c>
      <c r="E72" s="41" t="s">
        <v>154</v>
      </c>
      <c r="F72" s="41" t="s">
        <v>155</v>
      </c>
      <c r="G72" s="41" t="s">
        <v>156</v>
      </c>
      <c r="H72" s="41" t="s">
        <v>144</v>
      </c>
      <c r="I72" s="1" t="s">
        <v>157</v>
      </c>
    </row>
    <row r="73" spans="1:9" x14ac:dyDescent="0.25">
      <c r="A73" s="44" t="s">
        <v>158</v>
      </c>
      <c r="B73" s="52"/>
      <c r="C73" s="52"/>
      <c r="D73" s="52"/>
      <c r="E73" s="52"/>
      <c r="F73" s="52"/>
      <c r="G73" s="52"/>
      <c r="H73" s="52"/>
      <c r="I73" s="52"/>
    </row>
    <row r="74" spans="1:9" x14ac:dyDescent="0.25">
      <c r="A74" s="45" t="s">
        <v>159</v>
      </c>
      <c r="B74" s="2"/>
      <c r="C74" s="2"/>
      <c r="D74" s="2"/>
      <c r="E74" s="2"/>
      <c r="F74" s="2"/>
      <c r="G74" s="2"/>
      <c r="H74" s="2"/>
      <c r="I74" s="13"/>
    </row>
    <row r="75" spans="1:9" x14ac:dyDescent="0.25">
      <c r="A75" s="46" t="s">
        <v>160</v>
      </c>
      <c r="B75" s="13"/>
      <c r="C75" s="19"/>
      <c r="D75" s="19"/>
      <c r="E75" s="19"/>
      <c r="F75" s="19"/>
      <c r="G75" s="19"/>
      <c r="H75" s="13"/>
      <c r="I75" s="13"/>
    </row>
    <row r="76" spans="1:9" x14ac:dyDescent="0.25">
      <c r="A76" s="46" t="s">
        <v>161</v>
      </c>
      <c r="B76" s="39"/>
      <c r="C76" s="39"/>
      <c r="D76" s="39"/>
      <c r="E76" s="39"/>
      <c r="F76" s="39"/>
      <c r="G76" s="39"/>
      <c r="H76" s="39"/>
      <c r="I76" s="13"/>
    </row>
    <row r="77" spans="1:9" x14ac:dyDescent="0.25">
      <c r="A77" s="46" t="s">
        <v>162</v>
      </c>
      <c r="B77" s="13"/>
      <c r="C77" s="13"/>
      <c r="D77" s="13"/>
      <c r="E77" s="13"/>
      <c r="F77" s="13"/>
      <c r="G77" s="13"/>
      <c r="H77" s="13"/>
      <c r="I77" s="13"/>
    </row>
    <row r="78" spans="1:9" x14ac:dyDescent="0.25">
      <c r="A78" s="46" t="s">
        <v>163</v>
      </c>
      <c r="B78" s="13"/>
      <c r="C78" s="13"/>
      <c r="D78" s="13"/>
      <c r="E78" s="13"/>
      <c r="F78" s="13"/>
      <c r="G78" s="13"/>
      <c r="H78" s="13"/>
      <c r="I78" s="13"/>
    </row>
    <row r="79" spans="1:9" x14ac:dyDescent="0.25">
      <c r="A79" s="45" t="s">
        <v>164</v>
      </c>
      <c r="B79" s="13"/>
      <c r="C79" s="13"/>
      <c r="D79" s="13"/>
      <c r="E79" s="13"/>
      <c r="F79" s="13"/>
      <c r="G79" s="13"/>
      <c r="H79" s="13"/>
      <c r="I79" s="13"/>
    </row>
    <row r="80" spans="1:9" x14ac:dyDescent="0.25">
      <c r="A80" s="15" t="s">
        <v>165</v>
      </c>
      <c r="B80" s="16"/>
      <c r="C80" s="16"/>
      <c r="D80" s="16"/>
      <c r="E80" s="16"/>
      <c r="F80" s="16"/>
      <c r="G80" s="16"/>
      <c r="H80" s="16"/>
      <c r="I80" s="13"/>
    </row>
    <row r="81" spans="1:9" x14ac:dyDescent="0.25">
      <c r="A81" s="17" t="s">
        <v>166</v>
      </c>
      <c r="B81" s="13"/>
      <c r="C81" s="13"/>
      <c r="D81" s="13"/>
      <c r="E81" s="13"/>
      <c r="F81" s="13"/>
      <c r="G81" s="13"/>
      <c r="H81" s="13"/>
      <c r="I81" s="13"/>
    </row>
    <row r="82" spans="1:9" x14ac:dyDescent="0.25">
      <c r="A82" s="17" t="s">
        <v>167</v>
      </c>
      <c r="B82" s="13"/>
      <c r="C82" s="13"/>
      <c r="D82" s="13"/>
      <c r="E82" s="13"/>
      <c r="F82" s="13"/>
      <c r="G82" s="13"/>
      <c r="H82" s="13"/>
      <c r="I82" s="13"/>
    </row>
    <row r="83" spans="1:9" ht="15.75" x14ac:dyDescent="0.25">
      <c r="A83" s="21" t="s">
        <v>69</v>
      </c>
      <c r="B83" s="14"/>
      <c r="C83" s="14"/>
      <c r="D83" s="13"/>
      <c r="E83" s="13"/>
      <c r="F83" s="13"/>
      <c r="G83" s="13"/>
      <c r="H83" s="13"/>
      <c r="I83" s="13"/>
    </row>
    <row r="84" spans="1:9" ht="15.75" x14ac:dyDescent="0.25">
      <c r="A84" s="21" t="s">
        <v>70</v>
      </c>
      <c r="B84" s="14"/>
      <c r="C84" s="13"/>
      <c r="D84" s="13"/>
      <c r="E84" s="13"/>
      <c r="F84" s="13"/>
      <c r="G84" s="13"/>
      <c r="H84" s="13"/>
      <c r="I84" s="13"/>
    </row>
    <row r="85" spans="1:9" x14ac:dyDescent="0.25">
      <c r="A85" s="22" t="s">
        <v>71</v>
      </c>
      <c r="B85" s="13"/>
      <c r="C85" s="13"/>
      <c r="D85" s="13"/>
      <c r="E85" s="13"/>
      <c r="F85" s="13"/>
      <c r="G85" s="13"/>
      <c r="H85" s="13"/>
      <c r="I85" s="13"/>
    </row>
    <row r="86" spans="1:9" ht="15.75" x14ac:dyDescent="0.25">
      <c r="A86" s="21" t="s">
        <v>72</v>
      </c>
      <c r="B86" s="14"/>
      <c r="C86" s="13"/>
      <c r="D86" s="13"/>
      <c r="E86" s="13"/>
      <c r="F86" s="13"/>
      <c r="G86" s="13"/>
      <c r="H86" s="13"/>
      <c r="I86" s="13"/>
    </row>
    <row r="87" spans="1:9" x14ac:dyDescent="0.25">
      <c r="A87" s="22" t="s">
        <v>73</v>
      </c>
      <c r="B87" s="14"/>
      <c r="C87" s="13"/>
      <c r="D87" s="13"/>
      <c r="E87" s="13"/>
      <c r="F87" s="13"/>
      <c r="G87" s="13"/>
      <c r="H87" s="13"/>
      <c r="I87" s="13"/>
    </row>
  </sheetData>
  <mergeCells count="6">
    <mergeCell ref="A6:I6"/>
    <mergeCell ref="A1:I1"/>
    <mergeCell ref="A2:I2"/>
    <mergeCell ref="A3:I3"/>
    <mergeCell ref="A4:I4"/>
    <mergeCell ref="A5:H5"/>
  </mergeCells>
  <hyperlinks>
    <hyperlink ref="A85" r:id="rId1" display="mukesh.ganpati@gmail.com"/>
    <hyperlink ref="A87" r:id="rId2" display="mukesh.ganpati@gmail.com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8"/>
  <sheetViews>
    <sheetView workbookViewId="0">
      <selection activeCell="E19" sqref="E19"/>
    </sheetView>
  </sheetViews>
  <sheetFormatPr defaultRowHeight="15" x14ac:dyDescent="0.25"/>
  <cols>
    <col min="1" max="1" width="28.140625" customWidth="1"/>
    <col min="2" max="2" width="13" customWidth="1"/>
    <col min="3" max="3" width="11.140625" customWidth="1"/>
    <col min="4" max="4" width="12.85546875" customWidth="1"/>
    <col min="5" max="5" width="17.28515625" customWidth="1"/>
    <col min="6" max="6" width="9.7109375" customWidth="1"/>
    <col min="7" max="7" width="9" customWidth="1"/>
    <col min="8" max="8" width="27.28515625" customWidth="1"/>
  </cols>
  <sheetData>
    <row r="1" spans="1:9" x14ac:dyDescent="0.25">
      <c r="A1" s="84" t="s">
        <v>0</v>
      </c>
      <c r="B1" s="84"/>
      <c r="C1" s="84"/>
      <c r="D1" s="84"/>
      <c r="E1" s="84"/>
      <c r="F1" s="84"/>
      <c r="G1" s="84"/>
      <c r="H1" s="84"/>
      <c r="I1" s="84"/>
    </row>
    <row r="2" spans="1:9" x14ac:dyDescent="0.25">
      <c r="A2" s="83" t="s">
        <v>1</v>
      </c>
      <c r="B2" s="83"/>
      <c r="C2" s="83"/>
      <c r="D2" s="83"/>
      <c r="E2" s="83"/>
      <c r="F2" s="83"/>
      <c r="G2" s="83"/>
      <c r="H2" s="83"/>
      <c r="I2" s="83"/>
    </row>
    <row r="3" spans="1:9" x14ac:dyDescent="0.25">
      <c r="A3" s="83" t="s">
        <v>2</v>
      </c>
      <c r="B3" s="83"/>
      <c r="C3" s="83"/>
      <c r="D3" s="83"/>
      <c r="E3" s="83"/>
      <c r="F3" s="83"/>
      <c r="G3" s="83"/>
      <c r="H3" s="83"/>
      <c r="I3" s="83"/>
    </row>
    <row r="4" spans="1:9" x14ac:dyDescent="0.25">
      <c r="A4" s="85" t="s">
        <v>168</v>
      </c>
      <c r="B4" s="85"/>
      <c r="C4" s="85"/>
      <c r="D4" s="85"/>
      <c r="E4" s="85"/>
      <c r="F4" s="85"/>
      <c r="G4" s="85"/>
      <c r="H4" s="85"/>
      <c r="I4" s="85"/>
    </row>
    <row r="5" spans="1:9" x14ac:dyDescent="0.25">
      <c r="A5" s="85" t="s">
        <v>222</v>
      </c>
      <c r="B5" s="85"/>
      <c r="C5" s="85"/>
      <c r="D5" s="85"/>
      <c r="E5" s="85"/>
      <c r="F5" s="85"/>
      <c r="G5" s="85"/>
      <c r="H5" s="85"/>
      <c r="I5" s="74"/>
    </row>
    <row r="6" spans="1:9" x14ac:dyDescent="0.25">
      <c r="A6" s="85" t="s">
        <v>76</v>
      </c>
      <c r="B6" s="85"/>
      <c r="C6" s="85"/>
      <c r="D6" s="85"/>
      <c r="E6" s="85"/>
      <c r="F6" s="85"/>
      <c r="G6" s="85"/>
      <c r="H6" s="85"/>
      <c r="I6" s="74"/>
    </row>
    <row r="7" spans="1:9" x14ac:dyDescent="0.25">
      <c r="A7" s="83" t="str">
        <f>+'[1]STOCK POINT'!A9:I9</f>
        <v>HDPE, LLDPE &amp; PP PRICE W.E.F. DT. 01.08.25</v>
      </c>
      <c r="B7" s="83"/>
      <c r="C7" s="83"/>
      <c r="D7" s="83"/>
      <c r="E7" s="83"/>
      <c r="F7" s="83"/>
      <c r="G7" s="83"/>
      <c r="H7" s="83"/>
      <c r="I7" s="83"/>
    </row>
    <row r="8" spans="1:9" x14ac:dyDescent="0.25">
      <c r="A8" s="1" t="s">
        <v>77</v>
      </c>
      <c r="B8" s="1" t="s">
        <v>78</v>
      </c>
      <c r="C8" s="1" t="s">
        <v>79</v>
      </c>
      <c r="D8" s="30" t="s">
        <v>174</v>
      </c>
      <c r="E8" s="31"/>
      <c r="F8" s="13"/>
      <c r="G8" s="53"/>
      <c r="H8" s="13"/>
      <c r="I8" s="13"/>
    </row>
    <row r="9" spans="1:9" ht="18" x14ac:dyDescent="0.25">
      <c r="A9" s="27" t="s">
        <v>12</v>
      </c>
      <c r="B9" s="28"/>
      <c r="C9" s="1" t="s">
        <v>84</v>
      </c>
      <c r="D9" s="30" t="s">
        <v>175</v>
      </c>
      <c r="E9" s="31"/>
      <c r="F9" s="2"/>
      <c r="G9" s="14"/>
      <c r="H9" s="13"/>
      <c r="I9" s="75"/>
    </row>
    <row r="10" spans="1:9" x14ac:dyDescent="0.25">
      <c r="A10" s="12" t="s">
        <v>87</v>
      </c>
      <c r="B10" s="32">
        <f>+'[1]HD EX-WORKS'!P53</f>
        <v>94219</v>
      </c>
      <c r="C10" s="33">
        <v>1100</v>
      </c>
      <c r="D10" s="33">
        <f>+B10-C10</f>
        <v>93119</v>
      </c>
      <c r="E10" s="53" t="s">
        <v>176</v>
      </c>
      <c r="F10" s="48"/>
      <c r="G10" s="13"/>
      <c r="H10" s="13"/>
      <c r="I10" s="13"/>
    </row>
    <row r="11" spans="1:9" x14ac:dyDescent="0.25">
      <c r="A11" s="12" t="s">
        <v>15</v>
      </c>
      <c r="B11" s="32">
        <f>+'[1]HD EX-WORKS'!R53</f>
        <v>96219</v>
      </c>
      <c r="C11" s="33">
        <v>1100</v>
      </c>
      <c r="D11" s="33">
        <f t="shared" ref="D11:D33" si="0">+B11-C11</f>
        <v>95119</v>
      </c>
      <c r="E11" s="35"/>
      <c r="F11" s="39"/>
      <c r="G11" s="14"/>
      <c r="H11" s="13"/>
      <c r="I11" s="13"/>
    </row>
    <row r="12" spans="1:9" x14ac:dyDescent="0.25">
      <c r="A12" s="12" t="s">
        <v>88</v>
      </c>
      <c r="B12" s="32">
        <f>+'[1]HD EX-WORKS'!Q53</f>
        <v>96969</v>
      </c>
      <c r="C12" s="33">
        <v>1100</v>
      </c>
      <c r="D12" s="33">
        <f>+B12-C12</f>
        <v>95869</v>
      </c>
      <c r="E12" s="59"/>
      <c r="F12" s="39"/>
      <c r="G12" s="14"/>
      <c r="H12" s="13"/>
      <c r="I12" s="13"/>
    </row>
    <row r="13" spans="1:9" x14ac:dyDescent="0.25">
      <c r="A13" s="12" t="s">
        <v>89</v>
      </c>
      <c r="B13" s="32">
        <f>+'[1]HD EX-WORKS'!T53</f>
        <v>96969</v>
      </c>
      <c r="C13" s="33">
        <v>1100</v>
      </c>
      <c r="D13" s="33">
        <f t="shared" si="0"/>
        <v>95869</v>
      </c>
      <c r="E13" s="59"/>
      <c r="F13" s="39"/>
      <c r="G13" s="14"/>
      <c r="H13" s="13"/>
      <c r="I13" s="13"/>
    </row>
    <row r="14" spans="1:9" x14ac:dyDescent="0.25">
      <c r="A14" s="12" t="s">
        <v>19</v>
      </c>
      <c r="B14" s="32">
        <f>+'[2]Table 2'!$U$51</f>
        <v>94469</v>
      </c>
      <c r="C14" s="33">
        <v>1100</v>
      </c>
      <c r="D14" s="33">
        <f>+B14-C14</f>
        <v>93369</v>
      </c>
      <c r="E14" s="60"/>
      <c r="F14" s="39"/>
      <c r="G14" s="14"/>
      <c r="H14" s="13"/>
      <c r="I14" s="13"/>
    </row>
    <row r="15" spans="1:9" x14ac:dyDescent="0.25">
      <c r="A15" s="12" t="s">
        <v>20</v>
      </c>
      <c r="B15" s="32">
        <f>+'[2]Table 2'!$V$51</f>
        <v>94469</v>
      </c>
      <c r="C15" s="33">
        <v>1100</v>
      </c>
      <c r="D15" s="33">
        <f>+B15-C15</f>
        <v>93369</v>
      </c>
      <c r="E15" s="60"/>
      <c r="F15" s="39"/>
      <c r="G15" s="14"/>
      <c r="H15" s="13"/>
      <c r="I15" s="13"/>
    </row>
    <row r="16" spans="1:9" x14ac:dyDescent="0.25">
      <c r="A16" s="12" t="s">
        <v>90</v>
      </c>
      <c r="B16" s="32">
        <f>+'[1]HD EX-WORKS'!B53</f>
        <v>96291</v>
      </c>
      <c r="C16" s="33">
        <v>1100</v>
      </c>
      <c r="D16" s="33">
        <f t="shared" si="0"/>
        <v>95191</v>
      </c>
      <c r="E16" s="61" t="s">
        <v>177</v>
      </c>
      <c r="F16" s="1" t="s">
        <v>178</v>
      </c>
      <c r="G16" s="31"/>
      <c r="H16" s="13"/>
      <c r="I16" s="13"/>
    </row>
    <row r="17" spans="1:9" x14ac:dyDescent="0.25">
      <c r="A17" s="12" t="s">
        <v>91</v>
      </c>
      <c r="B17" s="32">
        <f>+'[1]HD EX-WORKS'!F53</f>
        <v>97961</v>
      </c>
      <c r="C17" s="33">
        <v>1100</v>
      </c>
      <c r="D17" s="33">
        <f t="shared" si="0"/>
        <v>96861</v>
      </c>
      <c r="E17" s="62" t="s">
        <v>179</v>
      </c>
      <c r="F17" s="1" t="s">
        <v>180</v>
      </c>
      <c r="G17" s="31"/>
      <c r="H17" s="13"/>
      <c r="I17" s="13"/>
    </row>
    <row r="18" spans="1:9" x14ac:dyDescent="0.25">
      <c r="A18" s="12" t="s">
        <v>92</v>
      </c>
      <c r="B18" s="32">
        <f>+'[1]HD EX-WORKS'!G53</f>
        <v>96711</v>
      </c>
      <c r="C18" s="33">
        <v>1100</v>
      </c>
      <c r="D18" s="33">
        <f t="shared" si="0"/>
        <v>95611</v>
      </c>
      <c r="E18" s="62"/>
      <c r="F18" s="62"/>
      <c r="G18" s="26"/>
      <c r="H18" s="13"/>
      <c r="I18" s="13"/>
    </row>
    <row r="19" spans="1:9" x14ac:dyDescent="0.25">
      <c r="A19" s="12" t="s">
        <v>93</v>
      </c>
      <c r="B19" s="33">
        <f>+'[1]HD EX-WORKS'!C53</f>
        <v>96211</v>
      </c>
      <c r="C19" s="33">
        <v>1100</v>
      </c>
      <c r="D19" s="33">
        <f t="shared" si="0"/>
        <v>95111</v>
      </c>
      <c r="E19" s="62" t="s">
        <v>223</v>
      </c>
      <c r="F19" s="76">
        <f>+'[1]Freight list'!F166</f>
        <v>3373</v>
      </c>
      <c r="G19" s="26"/>
      <c r="H19" s="13"/>
      <c r="I19" s="13"/>
    </row>
    <row r="20" spans="1:9" x14ac:dyDescent="0.25">
      <c r="A20" s="12" t="s">
        <v>94</v>
      </c>
      <c r="B20" s="33">
        <f>+'[1]HD EX-WORKS'!S53</f>
        <v>97931</v>
      </c>
      <c r="C20" s="33">
        <v>1100</v>
      </c>
      <c r="D20" s="33">
        <f t="shared" si="0"/>
        <v>96831</v>
      </c>
      <c r="E20" s="62" t="s">
        <v>224</v>
      </c>
      <c r="F20" s="63">
        <f>+'[1]Freight list'!F163</f>
        <v>3368</v>
      </c>
      <c r="G20" s="31"/>
      <c r="H20" s="13"/>
      <c r="I20" s="13"/>
    </row>
    <row r="21" spans="1:9" x14ac:dyDescent="0.25">
      <c r="A21" s="12" t="s">
        <v>25</v>
      </c>
      <c r="B21" s="33">
        <f>+'[1]HD EX-WORKS'!H53</f>
        <v>97609</v>
      </c>
      <c r="C21" s="33">
        <v>1100</v>
      </c>
      <c r="D21" s="33">
        <f t="shared" si="0"/>
        <v>96509</v>
      </c>
      <c r="E21" s="62" t="s">
        <v>225</v>
      </c>
      <c r="F21" s="63">
        <f>+'[1]Freight list'!F175</f>
        <v>3423</v>
      </c>
      <c r="G21" s="31"/>
      <c r="H21" s="13"/>
      <c r="I21" s="13"/>
    </row>
    <row r="22" spans="1:9" x14ac:dyDescent="0.25">
      <c r="A22" s="12" t="s">
        <v>95</v>
      </c>
      <c r="B22" s="33">
        <f>B23-3000</f>
        <v>94311</v>
      </c>
      <c r="C22" s="33">
        <v>1100</v>
      </c>
      <c r="D22" s="33">
        <f t="shared" si="0"/>
        <v>93211</v>
      </c>
      <c r="E22" s="62" t="s">
        <v>226</v>
      </c>
      <c r="F22" s="63">
        <f>+'[1]Freight list'!F198</f>
        <v>3368</v>
      </c>
      <c r="G22" s="31"/>
      <c r="H22" s="13"/>
      <c r="I22" s="13"/>
    </row>
    <row r="23" spans="1:9" x14ac:dyDescent="0.25">
      <c r="A23" s="12" t="s">
        <v>96</v>
      </c>
      <c r="B23" s="33">
        <f>+'[1]HD EX-WORKS'!N53</f>
        <v>97311</v>
      </c>
      <c r="C23" s="33">
        <v>1100</v>
      </c>
      <c r="D23" s="33">
        <f t="shared" si="0"/>
        <v>96211</v>
      </c>
      <c r="E23" s="62" t="s">
        <v>227</v>
      </c>
      <c r="F23" s="77">
        <f>+'[1]Freight list'!F181</f>
        <v>3598</v>
      </c>
      <c r="G23" s="64"/>
      <c r="H23" s="13"/>
      <c r="I23" s="13"/>
    </row>
    <row r="24" spans="1:9" x14ac:dyDescent="0.25">
      <c r="A24" s="12" t="s">
        <v>97</v>
      </c>
      <c r="B24" s="33">
        <f>+'[1]HD EX-WORKS'!O53</f>
        <v>97311</v>
      </c>
      <c r="C24" s="33">
        <v>1100</v>
      </c>
      <c r="D24" s="33">
        <f t="shared" si="0"/>
        <v>96211</v>
      </c>
      <c r="E24" s="62"/>
      <c r="F24" s="78"/>
      <c r="G24" s="64"/>
      <c r="H24" s="13"/>
      <c r="I24" s="13"/>
    </row>
    <row r="25" spans="1:9" x14ac:dyDescent="0.25">
      <c r="A25" s="12" t="s">
        <v>98</v>
      </c>
      <c r="B25" s="32">
        <f>+'[1]HD EX-WORKS'!K53</f>
        <v>95994</v>
      </c>
      <c r="C25" s="33">
        <v>1100</v>
      </c>
      <c r="D25" s="33">
        <f t="shared" si="0"/>
        <v>94894</v>
      </c>
      <c r="E25" s="62"/>
      <c r="F25" s="1"/>
      <c r="G25" s="31"/>
      <c r="H25" s="13"/>
      <c r="I25" s="13"/>
    </row>
    <row r="26" spans="1:9" x14ac:dyDescent="0.25">
      <c r="A26" s="12" t="s">
        <v>28</v>
      </c>
      <c r="B26" s="33">
        <f>+'[1]HD EX-WORKS'!L53</f>
        <v>95381</v>
      </c>
      <c r="C26" s="33">
        <v>1100</v>
      </c>
      <c r="D26" s="33">
        <f t="shared" si="0"/>
        <v>94281</v>
      </c>
      <c r="E26" s="62" t="s">
        <v>228</v>
      </c>
      <c r="F26" s="63">
        <f>+'[1]Freight list'!F167</f>
        <v>3368</v>
      </c>
      <c r="G26" s="31"/>
      <c r="H26" s="13"/>
      <c r="I26" s="13"/>
    </row>
    <row r="27" spans="1:9" x14ac:dyDescent="0.25">
      <c r="A27" s="12" t="s">
        <v>30</v>
      </c>
      <c r="B27" s="33">
        <f>+'[1]HD EX-WORKS'!I53</f>
        <v>96691</v>
      </c>
      <c r="C27" s="33">
        <v>1100</v>
      </c>
      <c r="D27" s="33">
        <f t="shared" si="0"/>
        <v>95591</v>
      </c>
      <c r="E27" s="62" t="s">
        <v>229</v>
      </c>
      <c r="F27" s="63">
        <f>+'[1]Freight list'!F165</f>
        <v>3463</v>
      </c>
      <c r="G27" s="31"/>
      <c r="H27" s="13"/>
      <c r="I27" s="13"/>
    </row>
    <row r="28" spans="1:9" x14ac:dyDescent="0.25">
      <c r="A28" s="12" t="s">
        <v>99</v>
      </c>
      <c r="B28" s="33">
        <f>+'[1]HD EX-WORKS'!J53</f>
        <v>93994</v>
      </c>
      <c r="C28" s="33">
        <v>1100</v>
      </c>
      <c r="D28" s="33">
        <f t="shared" si="0"/>
        <v>92894</v>
      </c>
      <c r="E28" s="62"/>
      <c r="F28" s="61"/>
      <c r="G28" s="31"/>
      <c r="H28" s="13"/>
      <c r="I28" s="13"/>
    </row>
    <row r="29" spans="1:9" x14ac:dyDescent="0.25">
      <c r="A29" s="12" t="s">
        <v>100</v>
      </c>
      <c r="B29" s="33">
        <f>+'[1]HD EX-WORKS'!W53</f>
        <v>93311</v>
      </c>
      <c r="C29" s="33">
        <v>1100</v>
      </c>
      <c r="D29" s="33">
        <f t="shared" si="0"/>
        <v>92211</v>
      </c>
      <c r="E29" s="62"/>
      <c r="F29" s="62"/>
      <c r="G29" s="26"/>
      <c r="H29" s="13"/>
      <c r="I29" s="13"/>
    </row>
    <row r="30" spans="1:9" x14ac:dyDescent="0.25">
      <c r="A30" s="12" t="s">
        <v>101</v>
      </c>
      <c r="B30" s="33">
        <f>+'[1]HD EX-WORKS'!X53</f>
        <v>91311</v>
      </c>
      <c r="C30" s="33">
        <v>1100</v>
      </c>
      <c r="D30" s="33">
        <f t="shared" si="0"/>
        <v>90211</v>
      </c>
      <c r="E30" s="62"/>
      <c r="F30" s="62"/>
      <c r="G30" s="26"/>
      <c r="H30" s="13"/>
      <c r="I30" s="13"/>
    </row>
    <row r="31" spans="1:9" x14ac:dyDescent="0.25">
      <c r="A31" s="12" t="s">
        <v>102</v>
      </c>
      <c r="B31" s="33">
        <f>+'[1]HD EX-WORKS'!Y53</f>
        <v>88791</v>
      </c>
      <c r="C31" s="33">
        <v>1100</v>
      </c>
      <c r="D31" s="33">
        <f t="shared" si="0"/>
        <v>87691</v>
      </c>
      <c r="E31" s="62"/>
      <c r="F31" s="62"/>
      <c r="G31" s="26"/>
      <c r="H31" s="13"/>
      <c r="I31" s="13"/>
    </row>
    <row r="32" spans="1:9" x14ac:dyDescent="0.25">
      <c r="A32" s="12" t="s">
        <v>103</v>
      </c>
      <c r="B32" s="33">
        <f>+'[1]HD EX-WORKS'!Z53</f>
        <v>92609</v>
      </c>
      <c r="C32" s="33">
        <v>1100</v>
      </c>
      <c r="D32" s="33">
        <f t="shared" si="0"/>
        <v>91509</v>
      </c>
      <c r="E32" s="62"/>
      <c r="F32" s="62"/>
      <c r="G32" s="26"/>
      <c r="H32" s="13"/>
      <c r="I32" s="13"/>
    </row>
    <row r="33" spans="1:9" x14ac:dyDescent="0.25">
      <c r="A33" s="12" t="s">
        <v>104</v>
      </c>
      <c r="B33" s="33">
        <f>+'[1]HD EX-WORKS'!AA53</f>
        <v>91211</v>
      </c>
      <c r="C33" s="33">
        <v>1100</v>
      </c>
      <c r="D33" s="33">
        <f t="shared" si="0"/>
        <v>90111</v>
      </c>
      <c r="E33" s="62"/>
      <c r="F33" s="62"/>
      <c r="G33" s="26"/>
      <c r="H33" s="13"/>
      <c r="I33" s="13"/>
    </row>
    <row r="34" spans="1:9" x14ac:dyDescent="0.25">
      <c r="A34" s="37" t="s">
        <v>32</v>
      </c>
      <c r="B34" s="33"/>
      <c r="C34" s="33"/>
      <c r="D34" s="28"/>
      <c r="E34" s="62"/>
      <c r="F34" s="62"/>
      <c r="G34" s="26"/>
      <c r="H34" s="13"/>
      <c r="I34" s="13"/>
    </row>
    <row r="35" spans="1:9" x14ac:dyDescent="0.25">
      <c r="A35" s="12" t="s">
        <v>33</v>
      </c>
      <c r="B35" s="33">
        <f>+'[1]PP EX-WORKS'!I44</f>
        <v>98905</v>
      </c>
      <c r="C35" s="33">
        <v>1100</v>
      </c>
      <c r="D35" s="33">
        <f t="shared" ref="D35:D44" si="1">+B35-C35</f>
        <v>97805</v>
      </c>
      <c r="E35" s="58" t="s">
        <v>204</v>
      </c>
      <c r="F35" s="13"/>
      <c r="G35" s="13"/>
      <c r="H35" s="13"/>
      <c r="I35" s="13"/>
    </row>
    <row r="36" spans="1:9" x14ac:dyDescent="0.25">
      <c r="A36" s="12" t="s">
        <v>105</v>
      </c>
      <c r="B36" s="33">
        <f>+'[1]PP EX-WORKS'!E44</f>
        <v>97215</v>
      </c>
      <c r="C36" s="33">
        <v>1100</v>
      </c>
      <c r="D36" s="33">
        <f t="shared" si="1"/>
        <v>96115</v>
      </c>
      <c r="E36" s="35"/>
      <c r="F36" s="39"/>
      <c r="G36" s="13"/>
      <c r="H36" s="13"/>
      <c r="I36" s="13"/>
    </row>
    <row r="37" spans="1:9" x14ac:dyDescent="0.25">
      <c r="A37" s="12" t="s">
        <v>106</v>
      </c>
      <c r="B37" s="33">
        <f>+'[1]PP EX-WORKS'!B44</f>
        <v>96695</v>
      </c>
      <c r="C37" s="33">
        <v>1100</v>
      </c>
      <c r="D37" s="33">
        <f t="shared" si="1"/>
        <v>95595</v>
      </c>
      <c r="E37" s="35"/>
      <c r="F37" s="39"/>
      <c r="G37" s="13"/>
      <c r="H37" s="13"/>
      <c r="I37" s="13"/>
    </row>
    <row r="38" spans="1:9" x14ac:dyDescent="0.25">
      <c r="A38" s="12" t="s">
        <v>107</v>
      </c>
      <c r="B38" s="33">
        <f>+'[1]PP EX-WORKS'!H44</f>
        <v>99395</v>
      </c>
      <c r="C38" s="33">
        <v>1100</v>
      </c>
      <c r="D38" s="33">
        <f t="shared" si="1"/>
        <v>98295</v>
      </c>
      <c r="E38" s="35"/>
      <c r="F38" s="39"/>
      <c r="G38" s="13"/>
      <c r="H38" s="13"/>
      <c r="I38" s="13"/>
    </row>
    <row r="39" spans="1:9" x14ac:dyDescent="0.25">
      <c r="A39" s="12" t="s">
        <v>36</v>
      </c>
      <c r="B39" s="32">
        <f>+'[1]PP EX-WORKS'!F44</f>
        <v>97715</v>
      </c>
      <c r="C39" s="33">
        <v>1100</v>
      </c>
      <c r="D39" s="33">
        <f t="shared" si="1"/>
        <v>96615</v>
      </c>
      <c r="E39" s="35"/>
      <c r="F39" s="39"/>
      <c r="G39" s="13"/>
      <c r="H39" s="13"/>
      <c r="I39" s="13"/>
    </row>
    <row r="40" spans="1:9" x14ac:dyDescent="0.25">
      <c r="A40" s="12" t="s">
        <v>108</v>
      </c>
      <c r="B40" s="33">
        <f>+'[1]PP EX-WORKS'!X44</f>
        <v>92695</v>
      </c>
      <c r="C40" s="33">
        <v>1100</v>
      </c>
      <c r="D40" s="33">
        <f t="shared" si="1"/>
        <v>91595</v>
      </c>
      <c r="E40" s="35"/>
      <c r="F40" s="39"/>
      <c r="G40" s="13"/>
      <c r="H40" s="13"/>
      <c r="I40" s="13"/>
    </row>
    <row r="41" spans="1:9" x14ac:dyDescent="0.25">
      <c r="A41" s="12" t="s">
        <v>109</v>
      </c>
      <c r="B41" s="33">
        <f>+'[1]PP EX-WORKS'!D44</f>
        <v>96195</v>
      </c>
      <c r="C41" s="33">
        <v>1100</v>
      </c>
      <c r="D41" s="33">
        <f t="shared" si="1"/>
        <v>95095</v>
      </c>
      <c r="E41" s="35"/>
      <c r="F41" s="39"/>
      <c r="G41" s="13"/>
      <c r="H41" s="13"/>
      <c r="I41" s="13"/>
    </row>
    <row r="42" spans="1:9" x14ac:dyDescent="0.25">
      <c r="A42" s="12" t="s">
        <v>110</v>
      </c>
      <c r="B42" s="33">
        <f>+'[1]PP EX-WORKS'!C44</f>
        <v>96215</v>
      </c>
      <c r="C42" s="33">
        <v>1100</v>
      </c>
      <c r="D42" s="33">
        <f t="shared" si="1"/>
        <v>95115</v>
      </c>
      <c r="E42" s="35"/>
      <c r="F42" s="39"/>
      <c r="G42" s="13"/>
      <c r="H42" s="13"/>
      <c r="I42" s="13"/>
    </row>
    <row r="43" spans="1:9" x14ac:dyDescent="0.25">
      <c r="A43" s="12" t="s">
        <v>111</v>
      </c>
      <c r="B43" s="33">
        <f>+'[1]PP EX-WORKS'!J44</f>
        <v>100505</v>
      </c>
      <c r="C43" s="33">
        <v>1100</v>
      </c>
      <c r="D43" s="33">
        <f t="shared" si="1"/>
        <v>99405</v>
      </c>
      <c r="E43" s="35"/>
      <c r="F43" s="39"/>
      <c r="G43" s="13"/>
      <c r="H43" s="13"/>
      <c r="I43" s="13"/>
    </row>
    <row r="44" spans="1:9" x14ac:dyDescent="0.25">
      <c r="A44" s="12" t="s">
        <v>112</v>
      </c>
      <c r="B44" s="33">
        <f>+'[1]PP EX-WORKS'!Y44</f>
        <v>92695</v>
      </c>
      <c r="C44" s="33">
        <v>1100</v>
      </c>
      <c r="D44" s="33">
        <f t="shared" si="1"/>
        <v>91595</v>
      </c>
      <c r="E44" s="35"/>
      <c r="F44" s="39"/>
      <c r="G44" s="13"/>
      <c r="H44" s="13"/>
      <c r="I44" s="13"/>
    </row>
    <row r="45" spans="1:9" x14ac:dyDescent="0.25">
      <c r="A45" s="37" t="s">
        <v>41</v>
      </c>
      <c r="B45" s="33"/>
      <c r="C45" s="33"/>
      <c r="D45" s="34"/>
      <c r="E45" s="35"/>
      <c r="F45" s="39"/>
      <c r="G45" s="13"/>
      <c r="H45" s="13"/>
      <c r="I45" s="13"/>
    </row>
    <row r="46" spans="1:9" x14ac:dyDescent="0.25">
      <c r="A46" s="12" t="s">
        <v>113</v>
      </c>
      <c r="B46" s="33">
        <f>+'[1]PP EX-WORKS'!R44</f>
        <v>105315</v>
      </c>
      <c r="C46" s="33">
        <v>1100</v>
      </c>
      <c r="D46" s="33">
        <f t="shared" ref="D46:D58" si="2">+B46-C46</f>
        <v>104215</v>
      </c>
      <c r="E46" s="35"/>
      <c r="F46" s="39"/>
      <c r="G46" s="13"/>
      <c r="H46" s="13"/>
      <c r="I46" s="13"/>
    </row>
    <row r="47" spans="1:9" x14ac:dyDescent="0.25">
      <c r="A47" s="12" t="s">
        <v>114</v>
      </c>
      <c r="B47" s="33">
        <f>+'[1]PP EX-WORKS'!P44-6000</f>
        <v>96005</v>
      </c>
      <c r="C47" s="33">
        <v>1100</v>
      </c>
      <c r="D47" s="33">
        <f t="shared" si="2"/>
        <v>94905</v>
      </c>
      <c r="E47" s="35"/>
      <c r="F47" s="39"/>
      <c r="G47" s="13"/>
      <c r="H47" s="13"/>
      <c r="I47" s="13"/>
    </row>
    <row r="48" spans="1:9" x14ac:dyDescent="0.25">
      <c r="A48" s="12" t="s">
        <v>51</v>
      </c>
      <c r="B48" s="33">
        <f>+'[1]PP EX-WORKS'!Q44</f>
        <v>103765</v>
      </c>
      <c r="C48" s="33">
        <v>1100</v>
      </c>
      <c r="D48" s="33">
        <f t="shared" si="2"/>
        <v>102665</v>
      </c>
      <c r="E48" s="35"/>
      <c r="F48" s="39"/>
      <c r="G48" s="13"/>
      <c r="H48" s="13"/>
      <c r="I48" s="13"/>
    </row>
    <row r="49" spans="1:9" x14ac:dyDescent="0.25">
      <c r="A49" s="12" t="s">
        <v>115</v>
      </c>
      <c r="B49" s="33">
        <f>+'[1]PP EX-WORKS'!P44</f>
        <v>102005</v>
      </c>
      <c r="C49" s="33">
        <v>1100</v>
      </c>
      <c r="D49" s="33">
        <f t="shared" si="2"/>
        <v>100905</v>
      </c>
      <c r="E49" s="35"/>
      <c r="F49" s="39"/>
      <c r="G49" s="13"/>
      <c r="H49" s="13"/>
      <c r="I49" s="13"/>
    </row>
    <row r="50" spans="1:9" x14ac:dyDescent="0.25">
      <c r="A50" s="12" t="s">
        <v>43</v>
      </c>
      <c r="B50" s="33">
        <f>+'[1]PP EX-WORKS'!V44</f>
        <v>102495</v>
      </c>
      <c r="C50" s="33">
        <v>1100</v>
      </c>
      <c r="D50" s="33">
        <f>+B50-C50</f>
        <v>101395</v>
      </c>
      <c r="E50" s="35"/>
      <c r="F50" s="39"/>
      <c r="G50" s="13"/>
      <c r="H50" s="13"/>
      <c r="I50" s="13"/>
    </row>
    <row r="51" spans="1:9" x14ac:dyDescent="0.25">
      <c r="A51" s="12" t="s">
        <v>44</v>
      </c>
      <c r="B51" s="33">
        <f>+'[1]PP EX-WORKS'!U44</f>
        <v>104345</v>
      </c>
      <c r="C51" s="33">
        <v>1100</v>
      </c>
      <c r="D51" s="33">
        <f>+B51-C51</f>
        <v>103245</v>
      </c>
      <c r="E51" s="35"/>
      <c r="F51" s="39"/>
      <c r="G51" s="13"/>
      <c r="H51" s="13"/>
      <c r="I51" s="13"/>
    </row>
    <row r="52" spans="1:9" x14ac:dyDescent="0.25">
      <c r="A52" s="12" t="s">
        <v>45</v>
      </c>
      <c r="B52" s="33">
        <f>+'[1]PP EX-WORKS'!S44</f>
        <v>103475</v>
      </c>
      <c r="C52" s="33">
        <v>1100</v>
      </c>
      <c r="D52" s="33">
        <f>+B52-C52</f>
        <v>102375</v>
      </c>
      <c r="E52" s="35"/>
      <c r="F52" s="39"/>
      <c r="G52" s="13"/>
      <c r="H52" s="13"/>
      <c r="I52" s="13"/>
    </row>
    <row r="53" spans="1:9" x14ac:dyDescent="0.25">
      <c r="A53" s="12" t="s">
        <v>46</v>
      </c>
      <c r="B53" s="33">
        <f>+'[1]PP EX-WORKS'!T44</f>
        <v>103475</v>
      </c>
      <c r="C53" s="33">
        <v>1100</v>
      </c>
      <c r="D53" s="33">
        <f>+B53-C53</f>
        <v>102375</v>
      </c>
      <c r="E53" s="35"/>
      <c r="F53" s="39"/>
      <c r="G53" s="13"/>
      <c r="H53" s="13"/>
      <c r="I53" s="13"/>
    </row>
    <row r="54" spans="1:9" x14ac:dyDescent="0.25">
      <c r="A54" s="12" t="s">
        <v>116</v>
      </c>
      <c r="B54" s="33">
        <f>+'[1]PP EX-WORKS'!O44</f>
        <v>101972</v>
      </c>
      <c r="C54" s="33">
        <v>1100</v>
      </c>
      <c r="D54" s="33">
        <f t="shared" si="2"/>
        <v>100872</v>
      </c>
      <c r="E54" s="35"/>
      <c r="F54" s="39"/>
      <c r="G54" s="13"/>
      <c r="H54" s="13"/>
      <c r="I54" s="13"/>
    </row>
    <row r="55" spans="1:9" x14ac:dyDescent="0.25">
      <c r="A55" s="12" t="s">
        <v>172</v>
      </c>
      <c r="B55" s="33">
        <f>+'[1]PP EX-WORKS'!N44</f>
        <v>101472</v>
      </c>
      <c r="C55" s="33">
        <v>1100</v>
      </c>
      <c r="D55" s="33">
        <f t="shared" si="2"/>
        <v>100372</v>
      </c>
      <c r="E55" s="35"/>
      <c r="F55" s="39"/>
      <c r="G55" s="13"/>
      <c r="H55" s="13"/>
      <c r="I55" s="13"/>
    </row>
    <row r="56" spans="1:9" x14ac:dyDescent="0.25">
      <c r="A56" s="12" t="s">
        <v>118</v>
      </c>
      <c r="B56" s="33">
        <f>+'[1]PP EX-WORKS'!K44</f>
        <v>104968</v>
      </c>
      <c r="C56" s="33">
        <v>1100</v>
      </c>
      <c r="D56" s="33">
        <f t="shared" si="2"/>
        <v>103868</v>
      </c>
      <c r="E56" s="35"/>
      <c r="F56" s="39"/>
      <c r="G56" s="13"/>
      <c r="H56" s="13"/>
      <c r="I56" s="13"/>
    </row>
    <row r="57" spans="1:9" x14ac:dyDescent="0.25">
      <c r="A57" s="12" t="s">
        <v>119</v>
      </c>
      <c r="B57" s="33">
        <f>+'[1]PP EX-WORKS'!M44</f>
        <v>107968</v>
      </c>
      <c r="C57" s="33">
        <v>1100</v>
      </c>
      <c r="D57" s="33">
        <f t="shared" si="2"/>
        <v>106868</v>
      </c>
      <c r="E57" s="35"/>
      <c r="F57" s="39"/>
      <c r="G57" s="13"/>
      <c r="H57" s="13"/>
      <c r="I57" s="13"/>
    </row>
    <row r="58" spans="1:9" x14ac:dyDescent="0.25">
      <c r="A58" s="40" t="s">
        <v>120</v>
      </c>
      <c r="B58" s="33">
        <f>+'[1]PP EX-WORKS'!L44</f>
        <v>106992</v>
      </c>
      <c r="C58" s="33">
        <v>1100</v>
      </c>
      <c r="D58" s="33">
        <f t="shared" si="2"/>
        <v>105892</v>
      </c>
      <c r="E58" s="35"/>
      <c r="F58" s="39"/>
      <c r="G58" s="13"/>
      <c r="H58" s="13"/>
      <c r="I58" s="13"/>
    </row>
    <row r="59" spans="1:9" x14ac:dyDescent="0.25">
      <c r="A59" s="37" t="s">
        <v>54</v>
      </c>
      <c r="B59" s="33"/>
      <c r="C59" s="33"/>
      <c r="D59" s="34"/>
      <c r="E59" s="35"/>
      <c r="F59" s="39"/>
      <c r="G59" s="13"/>
      <c r="H59" s="13"/>
      <c r="I59" s="13"/>
    </row>
    <row r="60" spans="1:9" x14ac:dyDescent="0.25">
      <c r="A60" s="12" t="s">
        <v>121</v>
      </c>
      <c r="B60" s="33">
        <f>+'[1]LL PRICELIST'!C53</f>
        <v>97295</v>
      </c>
      <c r="C60" s="33">
        <v>1100</v>
      </c>
      <c r="D60" s="33">
        <f t="shared" ref="D60:D68" si="3">+B60-C60</f>
        <v>96195</v>
      </c>
      <c r="E60" s="35"/>
      <c r="F60" s="39"/>
      <c r="G60" s="13"/>
      <c r="H60" s="13"/>
      <c r="I60" s="13"/>
    </row>
    <row r="61" spans="1:9" x14ac:dyDescent="0.25">
      <c r="A61" s="12" t="s">
        <v>122</v>
      </c>
      <c r="B61" s="33">
        <f>+'[1]LL PRICELIST'!B53</f>
        <v>96295</v>
      </c>
      <c r="C61" s="33">
        <v>1100</v>
      </c>
      <c r="D61" s="33">
        <f>+B61-C61</f>
        <v>95195</v>
      </c>
      <c r="E61" s="35"/>
      <c r="F61" s="39"/>
      <c r="G61" s="13"/>
      <c r="H61" s="13"/>
      <c r="I61" s="13"/>
    </row>
    <row r="62" spans="1:9" x14ac:dyDescent="0.25">
      <c r="A62" s="12" t="s">
        <v>123</v>
      </c>
      <c r="B62" s="33">
        <f>+'[1]LL PRICELIST'!B53</f>
        <v>96295</v>
      </c>
      <c r="C62" s="33">
        <v>1100</v>
      </c>
      <c r="D62" s="33">
        <f t="shared" si="3"/>
        <v>95195</v>
      </c>
      <c r="E62" s="35"/>
      <c r="F62" s="39"/>
      <c r="G62" s="13"/>
      <c r="H62" s="13"/>
      <c r="I62" s="13"/>
    </row>
    <row r="63" spans="1:9" x14ac:dyDescent="0.25">
      <c r="A63" s="12" t="s">
        <v>124</v>
      </c>
      <c r="B63" s="33">
        <f>+'[1]LL PRICELIST'!D53</f>
        <v>103385</v>
      </c>
      <c r="C63" s="33">
        <v>1100</v>
      </c>
      <c r="D63" s="33">
        <f t="shared" si="3"/>
        <v>102285</v>
      </c>
      <c r="E63" s="35"/>
      <c r="F63" s="39"/>
      <c r="G63" s="13"/>
      <c r="H63" s="13"/>
      <c r="I63" s="13"/>
    </row>
    <row r="64" spans="1:9" x14ac:dyDescent="0.25">
      <c r="A64" s="12" t="s">
        <v>125</v>
      </c>
      <c r="B64" s="33">
        <f>+'[1]LL PRICELIST'!E53</f>
        <v>105385</v>
      </c>
      <c r="C64" s="33">
        <v>1100</v>
      </c>
      <c r="D64" s="33">
        <f t="shared" si="3"/>
        <v>104285</v>
      </c>
      <c r="E64" s="35"/>
      <c r="F64" s="39"/>
      <c r="G64" s="13"/>
      <c r="H64" s="13"/>
      <c r="I64" s="13"/>
    </row>
    <row r="65" spans="1:9" x14ac:dyDescent="0.25">
      <c r="A65" s="12" t="s">
        <v>126</v>
      </c>
      <c r="B65" s="33">
        <f>+'[1]LL PRICELIST'!F53</f>
        <v>107075</v>
      </c>
      <c r="C65" s="33">
        <v>1100</v>
      </c>
      <c r="D65" s="33">
        <f t="shared" si="3"/>
        <v>105975</v>
      </c>
      <c r="E65" s="35"/>
      <c r="F65" s="39"/>
      <c r="G65" s="13"/>
      <c r="H65" s="13"/>
      <c r="I65" s="13"/>
    </row>
    <row r="66" spans="1:9" x14ac:dyDescent="0.25">
      <c r="A66" s="12" t="s">
        <v>127</v>
      </c>
      <c r="B66" s="33">
        <f>B61-5500</f>
        <v>90795</v>
      </c>
      <c r="C66" s="33">
        <v>1100</v>
      </c>
      <c r="D66" s="33">
        <f t="shared" si="3"/>
        <v>89695</v>
      </c>
      <c r="E66" s="35"/>
      <c r="F66" s="39"/>
      <c r="G66" s="13"/>
      <c r="H66" s="13"/>
      <c r="I66" s="13"/>
    </row>
    <row r="67" spans="1:9" x14ac:dyDescent="0.25">
      <c r="A67" s="12" t="s">
        <v>128</v>
      </c>
      <c r="B67" s="33">
        <f>+'[1]LL PRICELIST'!I53</f>
        <v>92295</v>
      </c>
      <c r="C67" s="33">
        <v>1100</v>
      </c>
      <c r="D67" s="33">
        <f t="shared" si="3"/>
        <v>91195</v>
      </c>
      <c r="E67" s="35"/>
      <c r="F67" s="39"/>
      <c r="G67" s="13"/>
      <c r="H67" s="13"/>
      <c r="I67" s="13"/>
    </row>
    <row r="68" spans="1:9" x14ac:dyDescent="0.25">
      <c r="A68" s="12" t="s">
        <v>129</v>
      </c>
      <c r="B68" s="33">
        <f>+'[1]LL PRICELIST'!J53</f>
        <v>92295</v>
      </c>
      <c r="C68" s="33">
        <v>1100</v>
      </c>
      <c r="D68" s="33">
        <f t="shared" si="3"/>
        <v>91195</v>
      </c>
      <c r="E68" s="35"/>
      <c r="F68" s="39"/>
      <c r="G68" s="13"/>
      <c r="H68" s="13"/>
      <c r="I68" s="13"/>
    </row>
    <row r="69" spans="1:9" x14ac:dyDescent="0.25">
      <c r="A69" s="37" t="s">
        <v>130</v>
      </c>
      <c r="B69" s="33"/>
      <c r="C69" s="33"/>
      <c r="D69" s="33"/>
      <c r="E69" s="33"/>
      <c r="F69" s="33"/>
      <c r="G69" s="33"/>
      <c r="H69" s="33"/>
      <c r="I69" s="33"/>
    </row>
    <row r="70" spans="1:9" x14ac:dyDescent="0.25">
      <c r="A70" s="12" t="s">
        <v>131</v>
      </c>
      <c r="B70" s="41" t="s">
        <v>132</v>
      </c>
      <c r="C70" s="41" t="s">
        <v>133</v>
      </c>
      <c r="D70" s="41" t="s">
        <v>134</v>
      </c>
      <c r="E70" s="41" t="s">
        <v>135</v>
      </c>
      <c r="F70" s="41" t="s">
        <v>136</v>
      </c>
      <c r="G70" s="41" t="s">
        <v>137</v>
      </c>
      <c r="H70" s="41" t="s">
        <v>138</v>
      </c>
      <c r="I70" s="41" t="s">
        <v>139</v>
      </c>
    </row>
    <row r="71" spans="1:9" x14ac:dyDescent="0.25">
      <c r="A71" s="37" t="s">
        <v>140</v>
      </c>
      <c r="B71" s="42" t="s">
        <v>141</v>
      </c>
      <c r="C71" s="42" t="s">
        <v>142</v>
      </c>
      <c r="D71" s="42" t="s">
        <v>143</v>
      </c>
      <c r="E71" s="42" t="s">
        <v>144</v>
      </c>
      <c r="F71" s="42" t="s">
        <v>145</v>
      </c>
      <c r="G71" s="42" t="s">
        <v>146</v>
      </c>
      <c r="H71" s="42" t="s">
        <v>147</v>
      </c>
      <c r="I71" s="43" t="s">
        <v>148</v>
      </c>
    </row>
    <row r="72" spans="1:9" x14ac:dyDescent="0.25">
      <c r="A72" s="12" t="s">
        <v>149</v>
      </c>
      <c r="B72" s="41" t="s">
        <v>132</v>
      </c>
      <c r="C72" s="41" t="s">
        <v>133</v>
      </c>
      <c r="D72" s="41" t="s">
        <v>134</v>
      </c>
      <c r="E72" s="41" t="s">
        <v>135</v>
      </c>
      <c r="F72" s="41" t="s">
        <v>136</v>
      </c>
      <c r="G72" s="41" t="s">
        <v>137</v>
      </c>
      <c r="H72" s="41" t="s">
        <v>138</v>
      </c>
      <c r="I72" s="41" t="s">
        <v>139</v>
      </c>
    </row>
    <row r="73" spans="1:9" x14ac:dyDescent="0.25">
      <c r="A73" s="12" t="s">
        <v>150</v>
      </c>
      <c r="B73" s="41" t="s">
        <v>151</v>
      </c>
      <c r="C73" s="41" t="s">
        <v>152</v>
      </c>
      <c r="D73" s="41" t="s">
        <v>153</v>
      </c>
      <c r="E73" s="41" t="s">
        <v>154</v>
      </c>
      <c r="F73" s="41" t="s">
        <v>155</v>
      </c>
      <c r="G73" s="41" t="s">
        <v>156</v>
      </c>
      <c r="H73" s="41" t="s">
        <v>144</v>
      </c>
      <c r="I73" s="1" t="s">
        <v>157</v>
      </c>
    </row>
    <row r="74" spans="1:9" x14ac:dyDescent="0.25">
      <c r="A74" s="44" t="s">
        <v>158</v>
      </c>
      <c r="B74" s="52"/>
      <c r="C74" s="52"/>
      <c r="D74" s="52"/>
      <c r="E74" s="52"/>
      <c r="F74" s="52"/>
      <c r="G74" s="52"/>
      <c r="H74" s="52"/>
      <c r="I74" s="52"/>
    </row>
    <row r="75" spans="1:9" x14ac:dyDescent="0.25">
      <c r="A75" s="45" t="s">
        <v>159</v>
      </c>
      <c r="B75" s="2"/>
      <c r="C75" s="2"/>
      <c r="D75" s="2"/>
      <c r="E75" s="2"/>
      <c r="F75" s="2"/>
      <c r="G75" s="2"/>
      <c r="H75" s="2"/>
      <c r="I75" s="13"/>
    </row>
    <row r="76" spans="1:9" x14ac:dyDescent="0.25">
      <c r="A76" s="46" t="s">
        <v>160</v>
      </c>
      <c r="B76" s="13"/>
      <c r="C76" s="19"/>
      <c r="D76" s="19"/>
      <c r="E76" s="19"/>
      <c r="F76" s="19"/>
      <c r="G76" s="19"/>
      <c r="H76" s="13"/>
      <c r="I76" s="13"/>
    </row>
    <row r="77" spans="1:9" x14ac:dyDescent="0.25">
      <c r="A77" s="46" t="s">
        <v>161</v>
      </c>
      <c r="B77" s="39"/>
      <c r="C77" s="39"/>
      <c r="D77" s="39"/>
      <c r="E77" s="39"/>
      <c r="F77" s="39"/>
      <c r="G77" s="39"/>
      <c r="H77" s="39"/>
      <c r="I77" s="13"/>
    </row>
    <row r="78" spans="1:9" x14ac:dyDescent="0.25">
      <c r="A78" s="46" t="s">
        <v>162</v>
      </c>
      <c r="B78" s="13"/>
      <c r="C78" s="13"/>
      <c r="D78" s="13"/>
      <c r="E78" s="13"/>
      <c r="F78" s="13"/>
      <c r="G78" s="13"/>
      <c r="H78" s="13"/>
      <c r="I78" s="13"/>
    </row>
    <row r="79" spans="1:9" x14ac:dyDescent="0.25">
      <c r="A79" s="46" t="s">
        <v>163</v>
      </c>
      <c r="B79" s="13"/>
      <c r="C79" s="13"/>
      <c r="D79" s="13"/>
      <c r="E79" s="13"/>
      <c r="F79" s="13"/>
      <c r="G79" s="13"/>
      <c r="H79" s="13"/>
      <c r="I79" s="13"/>
    </row>
    <row r="80" spans="1:9" x14ac:dyDescent="0.25">
      <c r="A80" s="45" t="s">
        <v>164</v>
      </c>
      <c r="B80" s="13"/>
      <c r="C80" s="13"/>
      <c r="D80" s="13"/>
      <c r="E80" s="13"/>
      <c r="F80" s="13"/>
      <c r="G80" s="13"/>
      <c r="H80" s="13"/>
      <c r="I80" s="13"/>
    </row>
    <row r="81" spans="1:9" x14ac:dyDescent="0.25">
      <c r="A81" s="15" t="s">
        <v>165</v>
      </c>
      <c r="B81" s="16"/>
      <c r="C81" s="16"/>
      <c r="D81" s="16"/>
      <c r="E81" s="16"/>
      <c r="F81" s="16"/>
      <c r="G81" s="16"/>
      <c r="H81" s="16"/>
      <c r="I81" s="13"/>
    </row>
    <row r="82" spans="1:9" x14ac:dyDescent="0.25">
      <c r="A82" s="17" t="s">
        <v>166</v>
      </c>
      <c r="B82" s="13"/>
      <c r="C82" s="13"/>
      <c r="D82" s="13"/>
      <c r="E82" s="13"/>
      <c r="F82" s="13"/>
      <c r="G82" s="13"/>
      <c r="H82" s="13"/>
      <c r="I82" s="13"/>
    </row>
    <row r="83" spans="1:9" x14ac:dyDescent="0.25">
      <c r="A83" s="17" t="s">
        <v>167</v>
      </c>
      <c r="B83" s="13"/>
      <c r="C83" s="13"/>
      <c r="D83" s="13"/>
      <c r="E83" s="13"/>
      <c r="F83" s="13"/>
      <c r="G83" s="13"/>
      <c r="H83" s="13"/>
      <c r="I83" s="13"/>
    </row>
    <row r="84" spans="1:9" ht="15.75" x14ac:dyDescent="0.25">
      <c r="A84" s="21" t="s">
        <v>69</v>
      </c>
      <c r="B84" s="14"/>
      <c r="C84" s="14"/>
      <c r="D84" s="13"/>
      <c r="E84" s="13"/>
      <c r="F84" s="13"/>
      <c r="G84" s="13"/>
      <c r="H84" s="13"/>
      <c r="I84" s="13"/>
    </row>
    <row r="85" spans="1:9" ht="15.75" x14ac:dyDescent="0.25">
      <c r="A85" s="21" t="s">
        <v>70</v>
      </c>
      <c r="B85" s="14"/>
      <c r="C85" s="13"/>
      <c r="D85" s="13"/>
      <c r="E85" s="13"/>
      <c r="F85" s="13"/>
      <c r="G85" s="13"/>
      <c r="H85" s="13"/>
      <c r="I85" s="13"/>
    </row>
    <row r="86" spans="1:9" x14ac:dyDescent="0.25">
      <c r="A86" s="22" t="s">
        <v>71</v>
      </c>
      <c r="B86" s="13"/>
      <c r="C86" s="13"/>
      <c r="D86" s="13"/>
      <c r="E86" s="13"/>
      <c r="F86" s="13"/>
      <c r="G86" s="13"/>
      <c r="H86" s="13"/>
      <c r="I86" s="13"/>
    </row>
    <row r="87" spans="1:9" ht="15.75" x14ac:dyDescent="0.25">
      <c r="A87" s="21" t="s">
        <v>72</v>
      </c>
      <c r="B87" s="14"/>
      <c r="C87" s="13"/>
      <c r="D87" s="13"/>
      <c r="E87" s="13"/>
      <c r="F87" s="13"/>
      <c r="G87" s="13"/>
      <c r="H87" s="13"/>
      <c r="I87" s="13"/>
    </row>
    <row r="88" spans="1:9" x14ac:dyDescent="0.25">
      <c r="A88" s="22" t="s">
        <v>73</v>
      </c>
      <c r="B88" s="14"/>
      <c r="C88" s="13"/>
      <c r="D88" s="13"/>
      <c r="E88" s="13"/>
      <c r="F88" s="13"/>
      <c r="G88" s="13"/>
      <c r="H88" s="13"/>
      <c r="I88" s="13"/>
    </row>
  </sheetData>
  <mergeCells count="7">
    <mergeCell ref="A7:I7"/>
    <mergeCell ref="A1:I1"/>
    <mergeCell ref="A2:I2"/>
    <mergeCell ref="A3:I3"/>
    <mergeCell ref="A4:I4"/>
    <mergeCell ref="A5:H5"/>
    <mergeCell ref="A6:H6"/>
  </mergeCells>
  <hyperlinks>
    <hyperlink ref="A86" r:id="rId1" display="mukesh.ganpati@gmail.com"/>
    <hyperlink ref="A88" r:id="rId2" display="mukesh.ganpati@gmail.com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8"/>
  <sheetViews>
    <sheetView workbookViewId="0">
      <selection activeCell="D18" sqref="D18"/>
    </sheetView>
  </sheetViews>
  <sheetFormatPr defaultRowHeight="15" x14ac:dyDescent="0.25"/>
  <cols>
    <col min="1" max="1" width="31.42578125" customWidth="1"/>
    <col min="2" max="2" width="13" customWidth="1"/>
    <col min="3" max="3" width="11.140625" customWidth="1"/>
    <col min="4" max="4" width="13" customWidth="1"/>
    <col min="5" max="5" width="15.5703125" customWidth="1"/>
    <col min="6" max="6" width="9.7109375" customWidth="1"/>
    <col min="7" max="7" width="11.28515625" customWidth="1"/>
    <col min="8" max="8" width="29.140625" customWidth="1"/>
  </cols>
  <sheetData>
    <row r="1" spans="1:9" x14ac:dyDescent="0.25">
      <c r="A1" s="84" t="s">
        <v>0</v>
      </c>
      <c r="B1" s="84"/>
      <c r="C1" s="84"/>
      <c r="D1" s="84"/>
      <c r="E1" s="84"/>
      <c r="F1" s="84"/>
      <c r="G1" s="84"/>
      <c r="H1" s="84"/>
      <c r="I1" s="84"/>
    </row>
    <row r="2" spans="1:9" x14ac:dyDescent="0.25">
      <c r="A2" s="83" t="s">
        <v>1</v>
      </c>
      <c r="B2" s="83"/>
      <c r="C2" s="83"/>
      <c r="D2" s="83"/>
      <c r="E2" s="83"/>
      <c r="F2" s="83"/>
      <c r="G2" s="83"/>
      <c r="H2" s="83"/>
      <c r="I2" s="83"/>
    </row>
    <row r="3" spans="1:9" x14ac:dyDescent="0.25">
      <c r="A3" s="83" t="s">
        <v>2</v>
      </c>
      <c r="B3" s="83"/>
      <c r="C3" s="83"/>
      <c r="D3" s="83"/>
      <c r="E3" s="83"/>
      <c r="F3" s="83"/>
      <c r="G3" s="83"/>
      <c r="H3" s="83"/>
      <c r="I3" s="83"/>
    </row>
    <row r="4" spans="1:9" x14ac:dyDescent="0.25">
      <c r="A4" s="85" t="s">
        <v>168</v>
      </c>
      <c r="B4" s="85"/>
      <c r="C4" s="85"/>
      <c r="D4" s="85"/>
      <c r="E4" s="85"/>
      <c r="F4" s="85"/>
      <c r="G4" s="85"/>
      <c r="H4" s="85"/>
      <c r="I4" s="85"/>
    </row>
    <row r="5" spans="1:9" x14ac:dyDescent="0.25">
      <c r="A5" s="85" t="s">
        <v>230</v>
      </c>
      <c r="B5" s="85"/>
      <c r="C5" s="85"/>
      <c r="D5" s="85"/>
      <c r="E5" s="85"/>
      <c r="F5" s="85"/>
      <c r="G5" s="85"/>
      <c r="H5" s="85"/>
      <c r="I5" s="48"/>
    </row>
    <row r="6" spans="1:9" x14ac:dyDescent="0.25">
      <c r="A6" s="85" t="s">
        <v>76</v>
      </c>
      <c r="B6" s="85"/>
      <c r="C6" s="85"/>
      <c r="D6" s="85"/>
      <c r="E6" s="85"/>
      <c r="F6" s="85"/>
      <c r="G6" s="85"/>
      <c r="H6" s="85"/>
      <c r="I6" s="13"/>
    </row>
    <row r="7" spans="1:9" x14ac:dyDescent="0.25">
      <c r="A7" s="83" t="str">
        <f>+'[1]STOCK POINT'!A9:I9</f>
        <v>HDPE, LLDPE &amp; PP PRICE W.E.F. DT. 01.08.25</v>
      </c>
      <c r="B7" s="83"/>
      <c r="C7" s="83"/>
      <c r="D7" s="83"/>
      <c r="E7" s="83"/>
      <c r="F7" s="83"/>
      <c r="G7" s="83"/>
      <c r="H7" s="83"/>
      <c r="I7" s="83"/>
    </row>
    <row r="8" spans="1:9" x14ac:dyDescent="0.25">
      <c r="A8" s="1" t="s">
        <v>77</v>
      </c>
      <c r="B8" s="1" t="s">
        <v>78</v>
      </c>
      <c r="C8" s="1" t="s">
        <v>79</v>
      </c>
      <c r="D8" s="30" t="s">
        <v>174</v>
      </c>
      <c r="E8" s="31"/>
      <c r="F8" s="13"/>
      <c r="G8" s="53"/>
      <c r="H8" s="13"/>
      <c r="I8" s="13"/>
    </row>
    <row r="9" spans="1:9" x14ac:dyDescent="0.25">
      <c r="A9" s="27" t="s">
        <v>12</v>
      </c>
      <c r="B9" s="28"/>
      <c r="C9" s="1" t="s">
        <v>84</v>
      </c>
      <c r="D9" s="30" t="s">
        <v>175</v>
      </c>
      <c r="E9" s="31"/>
      <c r="F9" s="2"/>
      <c r="G9" s="14"/>
      <c r="H9" s="13"/>
      <c r="I9" s="13"/>
    </row>
    <row r="10" spans="1:9" x14ac:dyDescent="0.25">
      <c r="A10" s="12" t="s">
        <v>87</v>
      </c>
      <c r="B10" s="32">
        <f>+'[1]HD EX-WORKS'!P54</f>
        <v>93468</v>
      </c>
      <c r="C10" s="33">
        <v>1100</v>
      </c>
      <c r="D10" s="33">
        <f t="shared" ref="D10:D33" si="0">+B10-C10</f>
        <v>92368</v>
      </c>
      <c r="E10" s="53" t="s">
        <v>176</v>
      </c>
      <c r="F10" s="48"/>
      <c r="G10" s="13"/>
      <c r="H10" s="13"/>
      <c r="I10" s="13"/>
    </row>
    <row r="11" spans="1:9" x14ac:dyDescent="0.25">
      <c r="A11" s="12" t="s">
        <v>15</v>
      </c>
      <c r="B11" s="32">
        <f>+'[1]HD EX-WORKS'!R54</f>
        <v>95468</v>
      </c>
      <c r="C11" s="33">
        <v>1100</v>
      </c>
      <c r="D11" s="33">
        <f t="shared" si="0"/>
        <v>94368</v>
      </c>
      <c r="E11" s="35"/>
      <c r="F11" s="39"/>
      <c r="G11" s="14"/>
      <c r="H11" s="13"/>
      <c r="I11" s="13"/>
    </row>
    <row r="12" spans="1:9" x14ac:dyDescent="0.25">
      <c r="A12" s="12" t="s">
        <v>88</v>
      </c>
      <c r="B12" s="32">
        <f>+'[1]HD EX-WORKS'!Q54</f>
        <v>96218</v>
      </c>
      <c r="C12" s="33">
        <v>1100</v>
      </c>
      <c r="D12" s="33">
        <f>+B12-C12</f>
        <v>95118</v>
      </c>
      <c r="E12" s="59"/>
      <c r="F12" s="39"/>
      <c r="G12" s="14"/>
      <c r="H12" s="13"/>
      <c r="I12" s="13"/>
    </row>
    <row r="13" spans="1:9" x14ac:dyDescent="0.25">
      <c r="A13" s="12" t="s">
        <v>89</v>
      </c>
      <c r="B13" s="32">
        <f>+'[1]HD EX-WORKS'!T54</f>
        <v>96218</v>
      </c>
      <c r="C13" s="33">
        <v>1100</v>
      </c>
      <c r="D13" s="33">
        <f t="shared" si="0"/>
        <v>95118</v>
      </c>
      <c r="E13" s="59"/>
      <c r="F13" s="39"/>
      <c r="G13" s="14"/>
      <c r="H13" s="13"/>
      <c r="I13" s="13"/>
    </row>
    <row r="14" spans="1:9" x14ac:dyDescent="0.25">
      <c r="A14" s="12" t="s">
        <v>19</v>
      </c>
      <c r="B14" s="32">
        <f>+'[2]Table 2'!$U$52</f>
        <v>93724</v>
      </c>
      <c r="C14" s="33">
        <v>1100</v>
      </c>
      <c r="D14" s="33">
        <f>+B14-C14</f>
        <v>92624</v>
      </c>
      <c r="E14" s="60"/>
      <c r="F14" s="39"/>
      <c r="G14" s="14"/>
      <c r="H14" s="13"/>
      <c r="I14" s="13"/>
    </row>
    <row r="15" spans="1:9" x14ac:dyDescent="0.25">
      <c r="A15" s="12" t="s">
        <v>20</v>
      </c>
      <c r="B15" s="32">
        <f>+'[2]Table 2'!$V$52</f>
        <v>93724</v>
      </c>
      <c r="C15" s="33">
        <v>1100</v>
      </c>
      <c r="D15" s="33">
        <f>+B15-C15</f>
        <v>92624</v>
      </c>
      <c r="E15" s="60"/>
      <c r="F15" s="39"/>
      <c r="G15" s="14"/>
      <c r="H15" s="13"/>
      <c r="I15" s="13"/>
    </row>
    <row r="16" spans="1:9" x14ac:dyDescent="0.25">
      <c r="A16" s="12" t="s">
        <v>90</v>
      </c>
      <c r="B16" s="32">
        <f>+'[1]HD EX-WORKS'!B54</f>
        <v>95741</v>
      </c>
      <c r="C16" s="33">
        <v>1100</v>
      </c>
      <c r="D16" s="33">
        <f t="shared" si="0"/>
        <v>94641</v>
      </c>
      <c r="E16" s="66" t="s">
        <v>177</v>
      </c>
      <c r="F16" s="30" t="s">
        <v>178</v>
      </c>
      <c r="G16" s="31"/>
      <c r="H16" s="13"/>
      <c r="I16" s="13"/>
    </row>
    <row r="17" spans="1:9" x14ac:dyDescent="0.25">
      <c r="A17" s="12" t="s">
        <v>91</v>
      </c>
      <c r="B17" s="32">
        <f>+'[1]HD EX-WORKS'!F54</f>
        <v>97291</v>
      </c>
      <c r="C17" s="33">
        <v>1100</v>
      </c>
      <c r="D17" s="33">
        <f t="shared" si="0"/>
        <v>96191</v>
      </c>
      <c r="E17" s="62" t="s">
        <v>179</v>
      </c>
      <c r="F17" s="30" t="s">
        <v>180</v>
      </c>
      <c r="G17" s="31"/>
      <c r="H17" s="13"/>
      <c r="I17" s="13"/>
    </row>
    <row r="18" spans="1:9" x14ac:dyDescent="0.25">
      <c r="A18" s="12" t="s">
        <v>92</v>
      </c>
      <c r="B18" s="32">
        <f>+'[1]HD EX-WORKS'!G54</f>
        <v>96041</v>
      </c>
      <c r="C18" s="33">
        <v>1100</v>
      </c>
      <c r="D18" s="33">
        <f t="shared" si="0"/>
        <v>94941</v>
      </c>
      <c r="E18" s="62"/>
      <c r="F18" s="67"/>
      <c r="G18" s="26"/>
      <c r="H18" s="13"/>
      <c r="I18" s="13"/>
    </row>
    <row r="19" spans="1:9" x14ac:dyDescent="0.25">
      <c r="A19" s="12" t="s">
        <v>93</v>
      </c>
      <c r="B19" s="33">
        <f>+'[1]HD EX-WORKS'!C54</f>
        <v>95541</v>
      </c>
      <c r="C19" s="33">
        <v>1100</v>
      </c>
      <c r="D19" s="33">
        <f t="shared" si="0"/>
        <v>94441</v>
      </c>
      <c r="E19" s="62"/>
      <c r="F19" s="67"/>
      <c r="G19" s="26"/>
      <c r="H19" s="13"/>
      <c r="I19" s="13"/>
    </row>
    <row r="20" spans="1:9" x14ac:dyDescent="0.25">
      <c r="A20" s="12" t="s">
        <v>94</v>
      </c>
      <c r="B20" s="33">
        <f>+'[1]HD EX-WORKS'!S54</f>
        <v>97019</v>
      </c>
      <c r="C20" s="33">
        <v>1100</v>
      </c>
      <c r="D20" s="33">
        <f t="shared" si="0"/>
        <v>95919</v>
      </c>
      <c r="E20" s="62" t="s">
        <v>231</v>
      </c>
      <c r="F20" s="68">
        <f>+'[1]Freight list'!F192</f>
        <v>3852</v>
      </c>
      <c r="G20" s="31"/>
      <c r="H20" s="13"/>
      <c r="I20" s="13"/>
    </row>
    <row r="21" spans="1:9" x14ac:dyDescent="0.25">
      <c r="A21" s="12" t="s">
        <v>25</v>
      </c>
      <c r="B21" s="33">
        <f>+'[1]HD EX-WORKS'!H54</f>
        <v>97089</v>
      </c>
      <c r="C21" s="33">
        <v>1100</v>
      </c>
      <c r="D21" s="33">
        <f t="shared" si="0"/>
        <v>95989</v>
      </c>
      <c r="E21" s="62" t="s">
        <v>232</v>
      </c>
      <c r="F21" s="68">
        <f>+'[1]Freight list'!F168</f>
        <v>3768</v>
      </c>
      <c r="G21" s="31"/>
      <c r="H21" s="13"/>
      <c r="I21" s="13"/>
    </row>
    <row r="22" spans="1:9" x14ac:dyDescent="0.25">
      <c r="A22" s="12" t="s">
        <v>95</v>
      </c>
      <c r="B22" s="33">
        <f>B23-3000</f>
        <v>94183</v>
      </c>
      <c r="C22" s="33">
        <v>1100</v>
      </c>
      <c r="D22" s="33">
        <f t="shared" si="0"/>
        <v>93083</v>
      </c>
      <c r="E22" s="62"/>
      <c r="F22" s="30"/>
      <c r="G22" s="31"/>
      <c r="H22" s="13"/>
      <c r="I22" s="13"/>
    </row>
    <row r="23" spans="1:9" x14ac:dyDescent="0.25">
      <c r="A23" s="12" t="s">
        <v>96</v>
      </c>
      <c r="B23" s="33">
        <f>+'[1]HD EX-WORKS'!N54</f>
        <v>97183</v>
      </c>
      <c r="C23" s="33">
        <v>1100</v>
      </c>
      <c r="D23" s="33">
        <f t="shared" si="0"/>
        <v>96083</v>
      </c>
      <c r="E23" s="62"/>
      <c r="F23" s="73"/>
      <c r="G23" s="64"/>
      <c r="H23" s="13"/>
      <c r="I23" s="13"/>
    </row>
    <row r="24" spans="1:9" x14ac:dyDescent="0.25">
      <c r="A24" s="12" t="s">
        <v>97</v>
      </c>
      <c r="B24" s="33">
        <f>+'[1]HD EX-WORKS'!O54</f>
        <v>97183</v>
      </c>
      <c r="C24" s="33">
        <v>1100</v>
      </c>
      <c r="D24" s="33">
        <f t="shared" si="0"/>
        <v>96083</v>
      </c>
      <c r="E24" s="62"/>
      <c r="F24" s="64"/>
      <c r="G24" s="64"/>
      <c r="H24" s="13"/>
      <c r="I24" s="13"/>
    </row>
    <row r="25" spans="1:9" x14ac:dyDescent="0.25">
      <c r="A25" s="12" t="s">
        <v>98</v>
      </c>
      <c r="B25" s="32">
        <f>+'[1]HD EX-WORKS'!K54</f>
        <v>95088</v>
      </c>
      <c r="C25" s="33">
        <v>1100</v>
      </c>
      <c r="D25" s="33">
        <f t="shared" si="0"/>
        <v>93988</v>
      </c>
      <c r="E25" s="62"/>
      <c r="F25" s="30"/>
      <c r="G25" s="31"/>
      <c r="H25" s="13"/>
      <c r="I25" s="13"/>
    </row>
    <row r="26" spans="1:9" x14ac:dyDescent="0.25">
      <c r="A26" s="12" t="s">
        <v>28</v>
      </c>
      <c r="B26" s="33">
        <f>+'[1]HD EX-WORKS'!L54</f>
        <v>94469</v>
      </c>
      <c r="C26" s="33">
        <v>1100</v>
      </c>
      <c r="D26" s="33">
        <f t="shared" si="0"/>
        <v>93369</v>
      </c>
      <c r="E26" s="62"/>
      <c r="F26" s="30"/>
      <c r="G26" s="31"/>
      <c r="H26" s="13"/>
      <c r="I26" s="13"/>
    </row>
    <row r="27" spans="1:9" x14ac:dyDescent="0.25">
      <c r="A27" s="12" t="s">
        <v>30</v>
      </c>
      <c r="B27" s="33">
        <f>+'[1]HD EX-WORKS'!I54</f>
        <v>95779</v>
      </c>
      <c r="C27" s="33">
        <v>1100</v>
      </c>
      <c r="D27" s="33">
        <f t="shared" si="0"/>
        <v>94679</v>
      </c>
      <c r="E27" s="62"/>
      <c r="F27" s="30"/>
      <c r="G27" s="31"/>
      <c r="H27" s="13"/>
      <c r="I27" s="13"/>
    </row>
    <row r="28" spans="1:9" x14ac:dyDescent="0.25">
      <c r="A28" s="12" t="s">
        <v>99</v>
      </c>
      <c r="B28" s="33">
        <f>+'[1]HD EX-WORKS'!J54</f>
        <v>93088</v>
      </c>
      <c r="C28" s="33">
        <v>1100</v>
      </c>
      <c r="D28" s="33">
        <f t="shared" si="0"/>
        <v>91988</v>
      </c>
      <c r="E28" s="62"/>
      <c r="F28" s="71"/>
      <c r="G28" s="31"/>
      <c r="H28" s="13"/>
      <c r="I28" s="13"/>
    </row>
    <row r="29" spans="1:9" x14ac:dyDescent="0.25">
      <c r="A29" s="12" t="s">
        <v>100</v>
      </c>
      <c r="B29" s="33">
        <f>+'[1]HD EX-WORKS'!W54</f>
        <v>93183</v>
      </c>
      <c r="C29" s="33">
        <v>1100</v>
      </c>
      <c r="D29" s="33">
        <f t="shared" si="0"/>
        <v>92083</v>
      </c>
      <c r="E29" s="62"/>
      <c r="F29" s="67"/>
      <c r="G29" s="26"/>
      <c r="H29" s="13"/>
      <c r="I29" s="13"/>
    </row>
    <row r="30" spans="1:9" x14ac:dyDescent="0.25">
      <c r="A30" s="12" t="s">
        <v>101</v>
      </c>
      <c r="B30" s="33">
        <f>+'[1]HD EX-WORKS'!X54</f>
        <v>91183</v>
      </c>
      <c r="C30" s="33">
        <v>1100</v>
      </c>
      <c r="D30" s="33">
        <f t="shared" si="0"/>
        <v>90083</v>
      </c>
      <c r="E30" s="62"/>
      <c r="F30" s="67"/>
      <c r="G30" s="26"/>
      <c r="H30" s="13"/>
      <c r="I30" s="13"/>
    </row>
    <row r="31" spans="1:9" x14ac:dyDescent="0.25">
      <c r="A31" s="12" t="s">
        <v>102</v>
      </c>
      <c r="B31" s="33">
        <f>+'[1]HD EX-WORKS'!Y54</f>
        <v>88241</v>
      </c>
      <c r="C31" s="33">
        <v>1100</v>
      </c>
      <c r="D31" s="33">
        <f t="shared" si="0"/>
        <v>87141</v>
      </c>
      <c r="E31" s="62"/>
      <c r="F31" s="67"/>
      <c r="G31" s="26"/>
      <c r="H31" s="13"/>
      <c r="I31" s="13"/>
    </row>
    <row r="32" spans="1:9" x14ac:dyDescent="0.25">
      <c r="A32" s="12" t="s">
        <v>103</v>
      </c>
      <c r="B32" s="33">
        <f>+'[1]HD EX-WORKS'!Z54</f>
        <v>92089</v>
      </c>
      <c r="C32" s="33">
        <v>1100</v>
      </c>
      <c r="D32" s="33">
        <f t="shared" si="0"/>
        <v>90989</v>
      </c>
      <c r="E32" s="62"/>
      <c r="F32" s="67"/>
      <c r="G32" s="26"/>
      <c r="H32" s="13"/>
      <c r="I32" s="13"/>
    </row>
    <row r="33" spans="1:9" x14ac:dyDescent="0.25">
      <c r="A33" s="12" t="s">
        <v>104</v>
      </c>
      <c r="B33" s="33">
        <f>+'[1]HD EX-WORKS'!AA54</f>
        <v>90541</v>
      </c>
      <c r="C33" s="33">
        <v>1100</v>
      </c>
      <c r="D33" s="33">
        <f t="shared" si="0"/>
        <v>89441</v>
      </c>
      <c r="E33" s="62"/>
      <c r="F33" s="67"/>
      <c r="G33" s="26"/>
      <c r="H33" s="13"/>
      <c r="I33" s="13"/>
    </row>
    <row r="34" spans="1:9" x14ac:dyDescent="0.25">
      <c r="A34" s="37" t="s">
        <v>32</v>
      </c>
      <c r="B34" s="33"/>
      <c r="C34" s="33"/>
      <c r="D34" s="28"/>
      <c r="E34" s="62"/>
      <c r="F34" s="67"/>
      <c r="G34" s="26"/>
      <c r="H34" s="13"/>
      <c r="I34" s="13"/>
    </row>
    <row r="35" spans="1:9" x14ac:dyDescent="0.25">
      <c r="A35" s="12" t="s">
        <v>33</v>
      </c>
      <c r="B35" s="33">
        <f>+'[1]PP EX-WORKS'!I45</f>
        <v>98013</v>
      </c>
      <c r="C35" s="33">
        <v>1100</v>
      </c>
      <c r="D35" s="33">
        <f t="shared" ref="D35:D44" si="1">+B35-C35</f>
        <v>96913</v>
      </c>
      <c r="E35" s="58"/>
      <c r="F35" s="13"/>
      <c r="G35" s="13"/>
      <c r="H35" s="13"/>
      <c r="I35" s="13"/>
    </row>
    <row r="36" spans="1:9" x14ac:dyDescent="0.25">
      <c r="A36" s="12" t="s">
        <v>105</v>
      </c>
      <c r="B36" s="33">
        <f>+'[1]PP EX-WORKS'!E45</f>
        <v>96323</v>
      </c>
      <c r="C36" s="33">
        <v>1100</v>
      </c>
      <c r="D36" s="33">
        <f t="shared" si="1"/>
        <v>95223</v>
      </c>
      <c r="E36" s="35"/>
      <c r="F36" s="39"/>
      <c r="G36" s="13"/>
      <c r="H36" s="13"/>
      <c r="I36" s="13"/>
    </row>
    <row r="37" spans="1:9" x14ac:dyDescent="0.25">
      <c r="A37" s="12" t="s">
        <v>106</v>
      </c>
      <c r="B37" s="33">
        <f>+'[1]PP EX-WORKS'!B45</f>
        <v>95803</v>
      </c>
      <c r="C37" s="33">
        <v>1100</v>
      </c>
      <c r="D37" s="33">
        <f t="shared" si="1"/>
        <v>94703</v>
      </c>
      <c r="E37" s="35"/>
      <c r="F37" s="39"/>
      <c r="G37" s="13"/>
      <c r="H37" s="13"/>
      <c r="I37" s="13"/>
    </row>
    <row r="38" spans="1:9" x14ac:dyDescent="0.25">
      <c r="A38" s="12" t="s">
        <v>107</v>
      </c>
      <c r="B38" s="33">
        <f>+'[1]PP EX-WORKS'!H45</f>
        <v>98503</v>
      </c>
      <c r="C38" s="33">
        <v>1100</v>
      </c>
      <c r="D38" s="33">
        <f t="shared" si="1"/>
        <v>97403</v>
      </c>
      <c r="E38" s="35"/>
      <c r="F38" s="39"/>
      <c r="G38" s="13"/>
      <c r="H38" s="13"/>
      <c r="I38" s="13"/>
    </row>
    <row r="39" spans="1:9" x14ac:dyDescent="0.25">
      <c r="A39" s="12" t="s">
        <v>36</v>
      </c>
      <c r="B39" s="33">
        <f>+'[1]PP EX-WORKS'!F45</f>
        <v>96823</v>
      </c>
      <c r="C39" s="33">
        <v>1100</v>
      </c>
      <c r="D39" s="33">
        <f t="shared" si="1"/>
        <v>95723</v>
      </c>
      <c r="E39" s="35"/>
      <c r="F39" s="39"/>
      <c r="G39" s="13"/>
      <c r="H39" s="13"/>
      <c r="I39" s="13"/>
    </row>
    <row r="40" spans="1:9" x14ac:dyDescent="0.25">
      <c r="A40" s="12" t="s">
        <v>108</v>
      </c>
      <c r="B40" s="33">
        <f>+'[1]PP EX-WORKS'!X45</f>
        <v>91803</v>
      </c>
      <c r="C40" s="33">
        <v>1100</v>
      </c>
      <c r="D40" s="33">
        <f t="shared" si="1"/>
        <v>90703</v>
      </c>
      <c r="E40" s="35"/>
      <c r="F40" s="39"/>
      <c r="G40" s="13"/>
      <c r="H40" s="13"/>
      <c r="I40" s="13"/>
    </row>
    <row r="41" spans="1:9" x14ac:dyDescent="0.25">
      <c r="A41" s="12" t="s">
        <v>109</v>
      </c>
      <c r="B41" s="33">
        <f>+'[1]PP EX-WORKS'!D45</f>
        <v>95303</v>
      </c>
      <c r="C41" s="33">
        <v>1100</v>
      </c>
      <c r="D41" s="33">
        <f t="shared" si="1"/>
        <v>94203</v>
      </c>
      <c r="E41" s="35"/>
      <c r="F41" s="39"/>
      <c r="G41" s="13"/>
      <c r="H41" s="13"/>
      <c r="I41" s="13"/>
    </row>
    <row r="42" spans="1:9" x14ac:dyDescent="0.25">
      <c r="A42" s="12" t="s">
        <v>110</v>
      </c>
      <c r="B42" s="33">
        <f>+'[1]PP EX-WORKS'!C45</f>
        <v>95323</v>
      </c>
      <c r="C42" s="33">
        <v>1100</v>
      </c>
      <c r="D42" s="33">
        <f t="shared" si="1"/>
        <v>94223</v>
      </c>
      <c r="E42" s="35"/>
      <c r="F42" s="39"/>
      <c r="G42" s="13"/>
      <c r="H42" s="13"/>
      <c r="I42" s="13"/>
    </row>
    <row r="43" spans="1:9" x14ac:dyDescent="0.25">
      <c r="A43" s="12" t="s">
        <v>111</v>
      </c>
      <c r="B43" s="33">
        <f>+'[1]PP EX-WORKS'!J45</f>
        <v>99613</v>
      </c>
      <c r="C43" s="33">
        <v>1100</v>
      </c>
      <c r="D43" s="33">
        <f t="shared" si="1"/>
        <v>98513</v>
      </c>
      <c r="E43" s="35"/>
      <c r="F43" s="39"/>
      <c r="G43" s="13"/>
      <c r="H43" s="13"/>
      <c r="I43" s="13"/>
    </row>
    <row r="44" spans="1:9" x14ac:dyDescent="0.25">
      <c r="A44" s="12" t="s">
        <v>112</v>
      </c>
      <c r="B44" s="33">
        <f>+'[1]PP EX-WORKS'!Y45</f>
        <v>91803</v>
      </c>
      <c r="C44" s="33">
        <v>1100</v>
      </c>
      <c r="D44" s="33">
        <f t="shared" si="1"/>
        <v>90703</v>
      </c>
      <c r="E44" s="35"/>
      <c r="F44" s="39"/>
      <c r="G44" s="13"/>
      <c r="H44" s="13"/>
      <c r="I44" s="13"/>
    </row>
    <row r="45" spans="1:9" x14ac:dyDescent="0.25">
      <c r="A45" s="37" t="s">
        <v>41</v>
      </c>
      <c r="B45" s="33"/>
      <c r="C45" s="33"/>
      <c r="D45" s="34"/>
      <c r="E45" s="35"/>
      <c r="F45" s="39"/>
      <c r="G45" s="13"/>
      <c r="H45" s="13"/>
      <c r="I45" s="13"/>
    </row>
    <row r="46" spans="1:9" x14ac:dyDescent="0.25">
      <c r="A46" s="12" t="s">
        <v>113</v>
      </c>
      <c r="B46" s="33">
        <f>+'[1]PP EX-WORKS'!R45</f>
        <v>104423</v>
      </c>
      <c r="C46" s="33">
        <v>1100</v>
      </c>
      <c r="D46" s="33">
        <f t="shared" ref="D46:D58" si="2">+B46-C46</f>
        <v>103323</v>
      </c>
      <c r="E46" s="35"/>
      <c r="F46" s="39"/>
      <c r="G46" s="13"/>
      <c r="H46" s="13"/>
      <c r="I46" s="13"/>
    </row>
    <row r="47" spans="1:9" x14ac:dyDescent="0.25">
      <c r="A47" s="12" t="s">
        <v>114</v>
      </c>
      <c r="B47" s="33">
        <f>+'[1]PP EX-WORKS'!P45-6000</f>
        <v>95113</v>
      </c>
      <c r="C47" s="33">
        <v>1100</v>
      </c>
      <c r="D47" s="33">
        <f t="shared" si="2"/>
        <v>94013</v>
      </c>
      <c r="E47" s="35"/>
      <c r="F47" s="39"/>
      <c r="G47" s="13"/>
      <c r="H47" s="13"/>
      <c r="I47" s="13"/>
    </row>
    <row r="48" spans="1:9" x14ac:dyDescent="0.25">
      <c r="A48" s="12" t="s">
        <v>51</v>
      </c>
      <c r="B48" s="33">
        <f>+'[1]PP EX-WORKS'!Q45</f>
        <v>102822</v>
      </c>
      <c r="C48" s="33">
        <v>1100</v>
      </c>
      <c r="D48" s="33">
        <f t="shared" si="2"/>
        <v>101722</v>
      </c>
      <c r="E48" s="35"/>
      <c r="F48" s="39"/>
      <c r="G48" s="13"/>
      <c r="H48" s="13"/>
      <c r="I48" s="13"/>
    </row>
    <row r="49" spans="1:9" x14ac:dyDescent="0.25">
      <c r="A49" s="12" t="s">
        <v>115</v>
      </c>
      <c r="B49" s="33">
        <f>+'[1]PP EX-WORKS'!P45</f>
        <v>101113</v>
      </c>
      <c r="C49" s="33">
        <v>1100</v>
      </c>
      <c r="D49" s="33">
        <f t="shared" si="2"/>
        <v>100013</v>
      </c>
      <c r="E49" s="35"/>
      <c r="F49" s="39"/>
      <c r="G49" s="13"/>
      <c r="H49" s="13"/>
      <c r="I49" s="13"/>
    </row>
    <row r="50" spans="1:9" x14ac:dyDescent="0.25">
      <c r="A50" s="12" t="s">
        <v>43</v>
      </c>
      <c r="B50" s="33">
        <f>+'[1]PP EX-WORKS'!V45</f>
        <v>101603</v>
      </c>
      <c r="C50" s="33">
        <v>1100</v>
      </c>
      <c r="D50" s="33">
        <f>+B50-C50</f>
        <v>100503</v>
      </c>
      <c r="E50" s="35"/>
      <c r="F50" s="39"/>
      <c r="G50" s="13"/>
      <c r="H50" s="13"/>
      <c r="I50" s="13"/>
    </row>
    <row r="51" spans="1:9" x14ac:dyDescent="0.25">
      <c r="A51" s="12" t="s">
        <v>44</v>
      </c>
      <c r="B51" s="33">
        <f>+'[1]PP EX-WORKS'!U45</f>
        <v>103453</v>
      </c>
      <c r="C51" s="33">
        <v>1100</v>
      </c>
      <c r="D51" s="33">
        <f>+B51-C51</f>
        <v>102353</v>
      </c>
      <c r="E51" s="35"/>
      <c r="F51" s="39"/>
      <c r="G51" s="13"/>
      <c r="H51" s="13"/>
      <c r="I51" s="13"/>
    </row>
    <row r="52" spans="1:9" x14ac:dyDescent="0.25">
      <c r="A52" s="12" t="s">
        <v>45</v>
      </c>
      <c r="B52" s="33">
        <f>+'[1]PP EX-WORKS'!S45</f>
        <v>102522</v>
      </c>
      <c r="C52" s="33">
        <v>1100</v>
      </c>
      <c r="D52" s="33">
        <f>+B52-C52</f>
        <v>101422</v>
      </c>
      <c r="E52" s="35"/>
      <c r="F52" s="39"/>
      <c r="G52" s="13"/>
      <c r="H52" s="13"/>
      <c r="I52" s="13"/>
    </row>
    <row r="53" spans="1:9" x14ac:dyDescent="0.25">
      <c r="A53" s="12" t="s">
        <v>46</v>
      </c>
      <c r="B53" s="33">
        <f>+'[1]PP EX-WORKS'!T45</f>
        <v>102583</v>
      </c>
      <c r="C53" s="33">
        <v>1100</v>
      </c>
      <c r="D53" s="33">
        <f>+B53-C53</f>
        <v>101483</v>
      </c>
      <c r="E53" s="35"/>
      <c r="F53" s="39"/>
      <c r="G53" s="13"/>
      <c r="H53" s="13"/>
      <c r="I53" s="13"/>
    </row>
    <row r="54" spans="1:9" x14ac:dyDescent="0.25">
      <c r="A54" s="12" t="s">
        <v>116</v>
      </c>
      <c r="B54" s="33">
        <f>+'[1]PP EX-WORKS'!O45</f>
        <v>101113</v>
      </c>
      <c r="C54" s="33">
        <v>1100</v>
      </c>
      <c r="D54" s="33">
        <f>+B54-C54</f>
        <v>100013</v>
      </c>
      <c r="E54" s="35"/>
      <c r="F54" s="39"/>
      <c r="G54" s="13"/>
      <c r="H54" s="13"/>
      <c r="I54" s="13"/>
    </row>
    <row r="55" spans="1:9" x14ac:dyDescent="0.25">
      <c r="A55" s="12" t="s">
        <v>172</v>
      </c>
      <c r="B55" s="33">
        <f>+'[1]PP EX-WORKS'!N45</f>
        <v>100613</v>
      </c>
      <c r="C55" s="33">
        <v>1100</v>
      </c>
      <c r="D55" s="33">
        <f t="shared" si="2"/>
        <v>99513</v>
      </c>
      <c r="E55" s="35"/>
      <c r="F55" s="39"/>
      <c r="G55" s="13"/>
      <c r="H55" s="13"/>
      <c r="I55" s="13"/>
    </row>
    <row r="56" spans="1:9" x14ac:dyDescent="0.25">
      <c r="A56" s="12" t="s">
        <v>118</v>
      </c>
      <c r="B56" s="33">
        <f>+'[1]PP EX-WORKS'!K45</f>
        <v>104081</v>
      </c>
      <c r="C56" s="33">
        <v>1100</v>
      </c>
      <c r="D56" s="33">
        <f t="shared" si="2"/>
        <v>102981</v>
      </c>
      <c r="E56" s="35"/>
      <c r="F56" s="39"/>
      <c r="G56" s="13"/>
      <c r="H56" s="13"/>
      <c r="I56" s="13"/>
    </row>
    <row r="57" spans="1:9" x14ac:dyDescent="0.25">
      <c r="A57" s="12" t="s">
        <v>119</v>
      </c>
      <c r="B57" s="33">
        <f>+'[1]PP EX-WORKS'!M45</f>
        <v>107081</v>
      </c>
      <c r="C57" s="33">
        <v>1100</v>
      </c>
      <c r="D57" s="33">
        <f t="shared" si="2"/>
        <v>105981</v>
      </c>
      <c r="E57" s="35"/>
      <c r="F57" s="39"/>
      <c r="G57" s="13"/>
      <c r="H57" s="13"/>
      <c r="I57" s="13"/>
    </row>
    <row r="58" spans="1:9" x14ac:dyDescent="0.25">
      <c r="A58" s="40" t="s">
        <v>120</v>
      </c>
      <c r="B58" s="33">
        <f>+'[1]PP EX-WORKS'!L45</f>
        <v>106072</v>
      </c>
      <c r="C58" s="33">
        <v>1100</v>
      </c>
      <c r="D58" s="33">
        <f t="shared" si="2"/>
        <v>104972</v>
      </c>
      <c r="E58" s="35"/>
      <c r="F58" s="39"/>
      <c r="G58" s="13"/>
      <c r="H58" s="13"/>
      <c r="I58" s="13"/>
    </row>
    <row r="59" spans="1:9" x14ac:dyDescent="0.25">
      <c r="A59" s="37" t="s">
        <v>54</v>
      </c>
      <c r="B59" s="33"/>
      <c r="C59" s="33"/>
      <c r="D59" s="34"/>
      <c r="E59" s="35"/>
      <c r="F59" s="39"/>
      <c r="G59" s="13"/>
      <c r="H59" s="13"/>
      <c r="I59" s="13"/>
    </row>
    <row r="60" spans="1:9" x14ac:dyDescent="0.25">
      <c r="A60" s="12" t="s">
        <v>121</v>
      </c>
      <c r="B60" s="33">
        <f>+'[1]LL PRICELIST'!C54</f>
        <v>96442</v>
      </c>
      <c r="C60" s="33">
        <v>1100</v>
      </c>
      <c r="D60" s="33">
        <f t="shared" ref="D60:D68" si="3">+B60-C60</f>
        <v>95342</v>
      </c>
      <c r="E60" s="35"/>
      <c r="F60" s="39"/>
      <c r="G60" s="13"/>
      <c r="H60" s="13"/>
      <c r="I60" s="13"/>
    </row>
    <row r="61" spans="1:9" x14ac:dyDescent="0.25">
      <c r="A61" s="12" t="s">
        <v>122</v>
      </c>
      <c r="B61" s="33">
        <f>+'[1]LL PRICELIST'!B54</f>
        <v>95442</v>
      </c>
      <c r="C61" s="33">
        <v>1100</v>
      </c>
      <c r="D61" s="33">
        <f t="shared" si="3"/>
        <v>94342</v>
      </c>
      <c r="E61" s="35"/>
      <c r="F61" s="39"/>
      <c r="G61" s="13"/>
      <c r="H61" s="13"/>
      <c r="I61" s="13"/>
    </row>
    <row r="62" spans="1:9" x14ac:dyDescent="0.25">
      <c r="A62" s="12" t="s">
        <v>123</v>
      </c>
      <c r="B62" s="33">
        <f>+'[1]LL PRICELIST'!B54</f>
        <v>95442</v>
      </c>
      <c r="C62" s="33">
        <v>1100</v>
      </c>
      <c r="D62" s="33">
        <f t="shared" si="3"/>
        <v>94342</v>
      </c>
      <c r="E62" s="35"/>
      <c r="F62" s="39"/>
      <c r="G62" s="13"/>
      <c r="H62" s="13"/>
      <c r="I62" s="13"/>
    </row>
    <row r="63" spans="1:9" x14ac:dyDescent="0.25">
      <c r="A63" s="12" t="s">
        <v>124</v>
      </c>
      <c r="B63" s="33">
        <f>+'[1]LL PRICELIST'!D54</f>
        <v>102522</v>
      </c>
      <c r="C63" s="33">
        <v>1100</v>
      </c>
      <c r="D63" s="33">
        <f t="shared" si="3"/>
        <v>101422</v>
      </c>
      <c r="E63" s="35"/>
      <c r="F63" s="39"/>
      <c r="G63" s="13"/>
      <c r="H63" s="13"/>
      <c r="I63" s="13"/>
    </row>
    <row r="64" spans="1:9" x14ac:dyDescent="0.25">
      <c r="A64" s="12" t="s">
        <v>125</v>
      </c>
      <c r="B64" s="33">
        <f>+'[1]LL PRICELIST'!E54</f>
        <v>104522</v>
      </c>
      <c r="C64" s="33">
        <v>1100</v>
      </c>
      <c r="D64" s="33">
        <f t="shared" si="3"/>
        <v>103422</v>
      </c>
      <c r="E64" s="35"/>
      <c r="F64" s="39"/>
      <c r="G64" s="13"/>
      <c r="H64" s="13"/>
      <c r="I64" s="13"/>
    </row>
    <row r="65" spans="1:9" x14ac:dyDescent="0.25">
      <c r="A65" s="12" t="s">
        <v>126</v>
      </c>
      <c r="B65" s="33">
        <f>+'[1]LL PRICELIST'!F54</f>
        <v>106222</v>
      </c>
      <c r="C65" s="33">
        <v>1100</v>
      </c>
      <c r="D65" s="33">
        <f t="shared" si="3"/>
        <v>105122</v>
      </c>
      <c r="E65" s="35"/>
      <c r="F65" s="39"/>
      <c r="G65" s="13"/>
      <c r="H65" s="13"/>
      <c r="I65" s="13"/>
    </row>
    <row r="66" spans="1:9" x14ac:dyDescent="0.25">
      <c r="A66" s="12" t="s">
        <v>127</v>
      </c>
      <c r="B66" s="33">
        <f>B61-5500</f>
        <v>89942</v>
      </c>
      <c r="C66" s="33">
        <v>1100</v>
      </c>
      <c r="D66" s="33">
        <f t="shared" si="3"/>
        <v>88842</v>
      </c>
      <c r="E66" s="35"/>
      <c r="F66" s="39"/>
      <c r="G66" s="13"/>
      <c r="H66" s="13"/>
      <c r="I66" s="13"/>
    </row>
    <row r="67" spans="1:9" x14ac:dyDescent="0.25">
      <c r="A67" s="12" t="s">
        <v>128</v>
      </c>
      <c r="B67" s="33">
        <f>+'[1]LL PRICELIST'!I54</f>
        <v>91442</v>
      </c>
      <c r="C67" s="33">
        <v>1100</v>
      </c>
      <c r="D67" s="33">
        <f t="shared" si="3"/>
        <v>90342</v>
      </c>
      <c r="E67" s="35"/>
      <c r="F67" s="39"/>
      <c r="G67" s="13"/>
      <c r="H67" s="13"/>
      <c r="I67" s="13"/>
    </row>
    <row r="68" spans="1:9" x14ac:dyDescent="0.25">
      <c r="A68" s="12" t="s">
        <v>129</v>
      </c>
      <c r="B68" s="33">
        <f>+'[1]LL PRICELIST'!J54</f>
        <v>91442</v>
      </c>
      <c r="C68" s="33">
        <v>1100</v>
      </c>
      <c r="D68" s="33">
        <f t="shared" si="3"/>
        <v>90342</v>
      </c>
      <c r="E68" s="35"/>
      <c r="F68" s="39"/>
      <c r="G68" s="13"/>
      <c r="H68" s="13"/>
      <c r="I68" s="13"/>
    </row>
    <row r="69" spans="1:9" x14ac:dyDescent="0.25">
      <c r="A69" s="37" t="s">
        <v>130</v>
      </c>
      <c r="B69" s="33"/>
      <c r="C69" s="33"/>
      <c r="D69" s="33"/>
      <c r="E69" s="33"/>
      <c r="F69" s="33"/>
      <c r="G69" s="33"/>
      <c r="H69" s="33"/>
      <c r="I69" s="33"/>
    </row>
    <row r="70" spans="1:9" x14ac:dyDescent="0.25">
      <c r="A70" s="12" t="s">
        <v>131</v>
      </c>
      <c r="B70" s="41" t="s">
        <v>132</v>
      </c>
      <c r="C70" s="41" t="s">
        <v>133</v>
      </c>
      <c r="D70" s="41" t="s">
        <v>134</v>
      </c>
      <c r="E70" s="41" t="s">
        <v>135</v>
      </c>
      <c r="F70" s="41" t="s">
        <v>136</v>
      </c>
      <c r="G70" s="41" t="s">
        <v>137</v>
      </c>
      <c r="H70" s="41" t="s">
        <v>138</v>
      </c>
      <c r="I70" s="41" t="s">
        <v>139</v>
      </c>
    </row>
    <row r="71" spans="1:9" x14ac:dyDescent="0.25">
      <c r="A71" s="37" t="s">
        <v>140</v>
      </c>
      <c r="B71" s="42" t="s">
        <v>141</v>
      </c>
      <c r="C71" s="42" t="s">
        <v>142</v>
      </c>
      <c r="D71" s="42" t="s">
        <v>143</v>
      </c>
      <c r="E71" s="42" t="s">
        <v>144</v>
      </c>
      <c r="F71" s="42" t="s">
        <v>145</v>
      </c>
      <c r="G71" s="42" t="s">
        <v>146</v>
      </c>
      <c r="H71" s="42" t="s">
        <v>147</v>
      </c>
      <c r="I71" s="43" t="s">
        <v>148</v>
      </c>
    </row>
    <row r="72" spans="1:9" x14ac:dyDescent="0.25">
      <c r="A72" s="12" t="s">
        <v>149</v>
      </c>
      <c r="B72" s="41" t="s">
        <v>132</v>
      </c>
      <c r="C72" s="41" t="s">
        <v>133</v>
      </c>
      <c r="D72" s="41" t="s">
        <v>134</v>
      </c>
      <c r="E72" s="41" t="s">
        <v>135</v>
      </c>
      <c r="F72" s="41" t="s">
        <v>136</v>
      </c>
      <c r="G72" s="41" t="s">
        <v>137</v>
      </c>
      <c r="H72" s="41" t="s">
        <v>138</v>
      </c>
      <c r="I72" s="41" t="s">
        <v>139</v>
      </c>
    </row>
    <row r="73" spans="1:9" x14ac:dyDescent="0.25">
      <c r="A73" s="12" t="s">
        <v>150</v>
      </c>
      <c r="B73" s="41" t="s">
        <v>151</v>
      </c>
      <c r="C73" s="41" t="s">
        <v>152</v>
      </c>
      <c r="D73" s="41" t="s">
        <v>153</v>
      </c>
      <c r="E73" s="41" t="s">
        <v>154</v>
      </c>
      <c r="F73" s="41" t="s">
        <v>155</v>
      </c>
      <c r="G73" s="41" t="s">
        <v>156</v>
      </c>
      <c r="H73" s="41" t="s">
        <v>144</v>
      </c>
      <c r="I73" s="1" t="s">
        <v>157</v>
      </c>
    </row>
    <row r="74" spans="1:9" x14ac:dyDescent="0.25">
      <c r="A74" s="44" t="s">
        <v>158</v>
      </c>
      <c r="B74" s="52"/>
      <c r="C74" s="52"/>
      <c r="D74" s="52"/>
      <c r="E74" s="52"/>
      <c r="F74" s="52"/>
      <c r="G74" s="52"/>
      <c r="H74" s="52"/>
      <c r="I74" s="52"/>
    </row>
    <row r="75" spans="1:9" x14ac:dyDescent="0.25">
      <c r="A75" s="45" t="s">
        <v>159</v>
      </c>
      <c r="B75" s="2"/>
      <c r="C75" s="2"/>
      <c r="D75" s="2"/>
      <c r="E75" s="2"/>
      <c r="F75" s="2"/>
      <c r="G75" s="2"/>
      <c r="H75" s="2"/>
      <c r="I75" s="13"/>
    </row>
    <row r="76" spans="1:9" x14ac:dyDescent="0.25">
      <c r="A76" s="46" t="s">
        <v>160</v>
      </c>
      <c r="B76" s="13"/>
      <c r="C76" s="19"/>
      <c r="D76" s="19"/>
      <c r="E76" s="19"/>
      <c r="F76" s="19"/>
      <c r="G76" s="19"/>
      <c r="H76" s="13"/>
      <c r="I76" s="13"/>
    </row>
    <row r="77" spans="1:9" x14ac:dyDescent="0.25">
      <c r="A77" s="46" t="s">
        <v>161</v>
      </c>
      <c r="B77" s="39"/>
      <c r="C77" s="39"/>
      <c r="D77" s="39"/>
      <c r="E77" s="39"/>
      <c r="F77" s="39"/>
      <c r="G77" s="39"/>
      <c r="H77" s="39"/>
      <c r="I77" s="13"/>
    </row>
    <row r="78" spans="1:9" x14ac:dyDescent="0.25">
      <c r="A78" s="46" t="s">
        <v>162</v>
      </c>
      <c r="B78" s="13"/>
      <c r="C78" s="13"/>
      <c r="D78" s="13"/>
      <c r="E78" s="13"/>
      <c r="F78" s="13"/>
      <c r="G78" s="13"/>
      <c r="H78" s="13"/>
      <c r="I78" s="13"/>
    </row>
    <row r="79" spans="1:9" x14ac:dyDescent="0.25">
      <c r="A79" s="46" t="s">
        <v>163</v>
      </c>
      <c r="B79" s="13"/>
      <c r="C79" s="13"/>
      <c r="D79" s="13"/>
      <c r="E79" s="13"/>
      <c r="F79" s="13"/>
      <c r="G79" s="13"/>
      <c r="H79" s="13"/>
      <c r="I79" s="13"/>
    </row>
    <row r="80" spans="1:9" x14ac:dyDescent="0.25">
      <c r="A80" s="45" t="s">
        <v>164</v>
      </c>
      <c r="B80" s="13"/>
      <c r="C80" s="13"/>
      <c r="D80" s="13"/>
      <c r="E80" s="13"/>
      <c r="F80" s="13"/>
      <c r="G80" s="13"/>
      <c r="H80" s="13"/>
      <c r="I80" s="13"/>
    </row>
    <row r="81" spans="1:9" x14ac:dyDescent="0.25">
      <c r="A81" s="15" t="s">
        <v>165</v>
      </c>
      <c r="B81" s="16"/>
      <c r="C81" s="16"/>
      <c r="D81" s="16"/>
      <c r="E81" s="16"/>
      <c r="F81" s="16"/>
      <c r="G81" s="16"/>
      <c r="H81" s="16"/>
      <c r="I81" s="13"/>
    </row>
    <row r="82" spans="1:9" x14ac:dyDescent="0.25">
      <c r="A82" s="17" t="s">
        <v>166</v>
      </c>
      <c r="B82" s="13"/>
      <c r="C82" s="13"/>
      <c r="D82" s="13"/>
      <c r="E82" s="13"/>
      <c r="F82" s="13"/>
      <c r="G82" s="13"/>
      <c r="H82" s="13"/>
      <c r="I82" s="13"/>
    </row>
    <row r="83" spans="1:9" x14ac:dyDescent="0.25">
      <c r="A83" s="17" t="s">
        <v>167</v>
      </c>
      <c r="B83" s="13"/>
      <c r="C83" s="13"/>
      <c r="D83" s="13"/>
      <c r="E83" s="13"/>
      <c r="F83" s="13"/>
      <c r="G83" s="13"/>
      <c r="H83" s="13"/>
      <c r="I83" s="13"/>
    </row>
    <row r="84" spans="1:9" ht="15.75" x14ac:dyDescent="0.25">
      <c r="A84" s="21" t="s">
        <v>69</v>
      </c>
      <c r="B84" s="14"/>
      <c r="C84" s="14"/>
      <c r="D84" s="13"/>
      <c r="E84" s="13"/>
      <c r="F84" s="13"/>
      <c r="G84" s="13"/>
      <c r="H84" s="13"/>
      <c r="I84" s="13"/>
    </row>
    <row r="85" spans="1:9" ht="15.75" x14ac:dyDescent="0.25">
      <c r="A85" s="21" t="s">
        <v>70</v>
      </c>
      <c r="B85" s="14"/>
      <c r="C85" s="13"/>
      <c r="D85" s="13"/>
      <c r="E85" s="13"/>
      <c r="F85" s="13"/>
      <c r="G85" s="13"/>
      <c r="H85" s="13"/>
      <c r="I85" s="13"/>
    </row>
    <row r="86" spans="1:9" x14ac:dyDescent="0.25">
      <c r="A86" s="22" t="s">
        <v>71</v>
      </c>
      <c r="B86" s="13"/>
      <c r="C86" s="13"/>
      <c r="D86" s="13"/>
      <c r="E86" s="13"/>
      <c r="F86" s="13"/>
      <c r="G86" s="13"/>
      <c r="H86" s="13"/>
      <c r="I86" s="13"/>
    </row>
    <row r="87" spans="1:9" ht="15.75" x14ac:dyDescent="0.25">
      <c r="A87" s="21" t="s">
        <v>72</v>
      </c>
      <c r="B87" s="14"/>
      <c r="C87" s="13"/>
      <c r="D87" s="13"/>
      <c r="E87" s="13"/>
      <c r="F87" s="13"/>
      <c r="G87" s="13"/>
      <c r="H87" s="13"/>
      <c r="I87" s="13"/>
    </row>
    <row r="88" spans="1:9" x14ac:dyDescent="0.25">
      <c r="A88" s="22" t="s">
        <v>73</v>
      </c>
      <c r="B88" s="14"/>
      <c r="C88" s="13"/>
      <c r="D88" s="13"/>
      <c r="E88" s="13"/>
      <c r="F88" s="13"/>
      <c r="G88" s="13"/>
      <c r="H88" s="13"/>
      <c r="I88" s="13"/>
    </row>
  </sheetData>
  <mergeCells count="7">
    <mergeCell ref="A7:I7"/>
    <mergeCell ref="A1:I1"/>
    <mergeCell ref="A2:I2"/>
    <mergeCell ref="A3:I3"/>
    <mergeCell ref="A4:I4"/>
    <mergeCell ref="A5:H5"/>
    <mergeCell ref="A6:H6"/>
  </mergeCells>
  <hyperlinks>
    <hyperlink ref="A86" r:id="rId1" display="mukesh.ganpati@gmail.com"/>
    <hyperlink ref="A88" r:id="rId2" display="mukesh.ganpati@gmail.com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8"/>
  <sheetViews>
    <sheetView workbookViewId="0">
      <selection activeCell="D17" sqref="D17"/>
    </sheetView>
  </sheetViews>
  <sheetFormatPr defaultRowHeight="15" x14ac:dyDescent="0.25"/>
  <cols>
    <col min="1" max="1" width="33.7109375" customWidth="1"/>
    <col min="2" max="2" width="14.85546875" customWidth="1"/>
    <col min="3" max="3" width="10.28515625" customWidth="1"/>
    <col min="4" max="4" width="11.42578125" customWidth="1"/>
    <col min="5" max="5" width="11.7109375" bestFit="1" customWidth="1"/>
    <col min="6" max="6" width="12.140625" customWidth="1"/>
    <col min="7" max="7" width="14.140625" customWidth="1"/>
    <col min="8" max="8" width="19.85546875" customWidth="1"/>
  </cols>
  <sheetData>
    <row r="1" spans="1:9" x14ac:dyDescent="0.25">
      <c r="A1" s="84" t="s">
        <v>0</v>
      </c>
      <c r="B1" s="84"/>
      <c r="C1" s="84"/>
      <c r="D1" s="84"/>
      <c r="E1" s="84"/>
      <c r="F1" s="84"/>
      <c r="G1" s="84"/>
      <c r="H1" s="84"/>
      <c r="I1" s="13"/>
    </row>
    <row r="2" spans="1:9" x14ac:dyDescent="0.25">
      <c r="A2" s="83" t="s">
        <v>1</v>
      </c>
      <c r="B2" s="83"/>
      <c r="C2" s="83"/>
      <c r="D2" s="83"/>
      <c r="E2" s="83"/>
      <c r="F2" s="83"/>
      <c r="G2" s="83"/>
      <c r="H2" s="83"/>
      <c r="I2" s="13"/>
    </row>
    <row r="3" spans="1:9" x14ac:dyDescent="0.25">
      <c r="A3" s="83" t="s">
        <v>2</v>
      </c>
      <c r="B3" s="83"/>
      <c r="C3" s="83"/>
      <c r="D3" s="83"/>
      <c r="E3" s="83"/>
      <c r="F3" s="83"/>
      <c r="G3" s="83"/>
      <c r="H3" s="83"/>
      <c r="I3" s="13"/>
    </row>
    <row r="4" spans="1:9" x14ac:dyDescent="0.25">
      <c r="A4" s="85" t="s">
        <v>74</v>
      </c>
      <c r="B4" s="85"/>
      <c r="C4" s="85"/>
      <c r="D4" s="85"/>
      <c r="E4" s="85"/>
      <c r="F4" s="85"/>
      <c r="G4" s="85"/>
      <c r="H4" s="85"/>
      <c r="I4" s="13"/>
    </row>
    <row r="5" spans="1:9" x14ac:dyDescent="0.25">
      <c r="A5" s="85" t="s">
        <v>75</v>
      </c>
      <c r="B5" s="85"/>
      <c r="C5" s="85"/>
      <c r="D5" s="85"/>
      <c r="E5" s="85"/>
      <c r="F5" s="85"/>
      <c r="G5" s="85"/>
      <c r="H5" s="85"/>
      <c r="I5" s="13"/>
    </row>
    <row r="6" spans="1:9" x14ac:dyDescent="0.25">
      <c r="A6" s="85" t="s">
        <v>76</v>
      </c>
      <c r="B6" s="85"/>
      <c r="C6" s="85"/>
      <c r="D6" s="85"/>
      <c r="E6" s="85"/>
      <c r="F6" s="85"/>
      <c r="G6" s="85"/>
      <c r="H6" s="85"/>
      <c r="I6" s="13"/>
    </row>
    <row r="7" spans="1:9" x14ac:dyDescent="0.25">
      <c r="A7" s="83" t="str">
        <f>+'[1]STOCK POINT'!A9:I9</f>
        <v>HDPE, LLDPE &amp; PP PRICE W.E.F. DT. 01.08.25</v>
      </c>
      <c r="B7" s="83"/>
      <c r="C7" s="83"/>
      <c r="D7" s="83"/>
      <c r="E7" s="83"/>
      <c r="F7" s="83"/>
      <c r="G7" s="83"/>
      <c r="H7" s="83"/>
      <c r="I7" s="13"/>
    </row>
    <row r="8" spans="1:9" x14ac:dyDescent="0.25">
      <c r="A8" s="23" t="s">
        <v>77</v>
      </c>
      <c r="B8" s="23" t="s">
        <v>78</v>
      </c>
      <c r="C8" s="23" t="s">
        <v>79</v>
      </c>
      <c r="D8" s="23" t="s">
        <v>80</v>
      </c>
      <c r="E8" s="23" t="s">
        <v>81</v>
      </c>
      <c r="F8" s="24" t="s">
        <v>82</v>
      </c>
      <c r="G8" s="25" t="s">
        <v>83</v>
      </c>
      <c r="H8" s="26"/>
      <c r="I8" s="13"/>
    </row>
    <row r="9" spans="1:9" x14ac:dyDescent="0.25">
      <c r="A9" s="27" t="s">
        <v>12</v>
      </c>
      <c r="B9" s="28"/>
      <c r="C9" s="1" t="s">
        <v>84</v>
      </c>
      <c r="D9" s="1" t="s">
        <v>85</v>
      </c>
      <c r="E9" s="1" t="s">
        <v>78</v>
      </c>
      <c r="F9" s="29">
        <v>0.18</v>
      </c>
      <c r="G9" s="30" t="s">
        <v>86</v>
      </c>
      <c r="H9" s="31"/>
      <c r="I9" s="13"/>
    </row>
    <row r="10" spans="1:9" x14ac:dyDescent="0.25">
      <c r="A10" s="12" t="s">
        <v>87</v>
      </c>
      <c r="B10" s="32">
        <f>'[1]HD EX-WORKS'!P58</f>
        <v>94194</v>
      </c>
      <c r="C10" s="33">
        <v>1100</v>
      </c>
      <c r="D10" s="33">
        <f>'[1]Freight list'!$F$426</f>
        <v>3334</v>
      </c>
      <c r="E10" s="33">
        <f>+B10-C10+D10</f>
        <v>96428</v>
      </c>
      <c r="F10" s="33">
        <f t="shared" ref="F10:F33" si="0">+E10*0.18</f>
        <v>17357.04</v>
      </c>
      <c r="G10" s="34">
        <f>SUM(E10:F10)</f>
        <v>113785.04000000001</v>
      </c>
      <c r="H10" s="35"/>
      <c r="I10" s="13"/>
    </row>
    <row r="11" spans="1:9" x14ac:dyDescent="0.25">
      <c r="A11" s="12" t="s">
        <v>15</v>
      </c>
      <c r="B11" s="32">
        <f>'[1]HD EX-WORKS'!R58</f>
        <v>96194</v>
      </c>
      <c r="C11" s="33">
        <v>1100</v>
      </c>
      <c r="D11" s="33">
        <f>'[1]Freight list'!$F$426</f>
        <v>3334</v>
      </c>
      <c r="E11" s="33">
        <f t="shared" ref="E11:E33" si="1">+B11-C11+D11</f>
        <v>98428</v>
      </c>
      <c r="F11" s="33">
        <f t="shared" si="0"/>
        <v>17717.04</v>
      </c>
      <c r="G11" s="34">
        <f t="shared" ref="G11:G68" si="2">SUM(E11:F11)</f>
        <v>116145.04000000001</v>
      </c>
      <c r="H11" s="35"/>
      <c r="I11" s="13"/>
    </row>
    <row r="12" spans="1:9" x14ac:dyDescent="0.25">
      <c r="A12" s="12" t="s">
        <v>88</v>
      </c>
      <c r="B12" s="32">
        <f>+'[1]HD EX-WORKS'!Q58</f>
        <v>96944</v>
      </c>
      <c r="C12" s="33">
        <v>1100</v>
      </c>
      <c r="D12" s="33">
        <f>'[1]Freight list'!$F$426</f>
        <v>3334</v>
      </c>
      <c r="E12" s="33">
        <f>+B12-C12+D12</f>
        <v>99178</v>
      </c>
      <c r="F12" s="33">
        <f>+E12*0.18</f>
        <v>17852.04</v>
      </c>
      <c r="G12" s="34">
        <f>SUM(E12:F12)</f>
        <v>117030.04000000001</v>
      </c>
      <c r="H12" s="35"/>
      <c r="I12" s="13"/>
    </row>
    <row r="13" spans="1:9" x14ac:dyDescent="0.25">
      <c r="A13" s="12" t="s">
        <v>89</v>
      </c>
      <c r="B13" s="32">
        <f>'[1]HD EX-WORKS'!T58</f>
        <v>96944</v>
      </c>
      <c r="C13" s="33">
        <v>1100</v>
      </c>
      <c r="D13" s="33">
        <f>'[1]Freight list'!$F$426</f>
        <v>3334</v>
      </c>
      <c r="E13" s="33">
        <f t="shared" si="1"/>
        <v>99178</v>
      </c>
      <c r="F13" s="33">
        <f t="shared" si="0"/>
        <v>17852.04</v>
      </c>
      <c r="G13" s="34">
        <f t="shared" si="2"/>
        <v>117030.04000000001</v>
      </c>
      <c r="H13" s="35"/>
      <c r="I13" s="13"/>
    </row>
    <row r="14" spans="1:9" x14ac:dyDescent="0.25">
      <c r="A14" s="12" t="s">
        <v>19</v>
      </c>
      <c r="B14" s="32">
        <f>+'[2]Table 2'!$U$56</f>
        <v>94444</v>
      </c>
      <c r="C14" s="33">
        <v>1100</v>
      </c>
      <c r="D14" s="33">
        <f>'[1]Freight list'!$F$426</f>
        <v>3334</v>
      </c>
      <c r="E14" s="33">
        <f>+B14-C14+D14</f>
        <v>96678</v>
      </c>
      <c r="F14" s="33">
        <f>+E14*0.18</f>
        <v>17402.04</v>
      </c>
      <c r="G14" s="34">
        <f>SUM(E14:F14)</f>
        <v>114080.04000000001</v>
      </c>
      <c r="H14" s="35"/>
      <c r="I14" s="13"/>
    </row>
    <row r="15" spans="1:9" x14ac:dyDescent="0.25">
      <c r="A15" s="12" t="s">
        <v>20</v>
      </c>
      <c r="B15" s="32">
        <f>+'[2]Table 2'!$V$56</f>
        <v>94444</v>
      </c>
      <c r="C15" s="33">
        <v>1100</v>
      </c>
      <c r="D15" s="33">
        <f>'[1]Freight list'!$F$426</f>
        <v>3334</v>
      </c>
      <c r="E15" s="33">
        <f>+B15-C15+D15</f>
        <v>96678</v>
      </c>
      <c r="F15" s="33">
        <f>+E15*0.18</f>
        <v>17402.04</v>
      </c>
      <c r="G15" s="34">
        <f>SUM(E15:F15)</f>
        <v>114080.04000000001</v>
      </c>
      <c r="H15" s="35"/>
      <c r="I15" s="13"/>
    </row>
    <row r="16" spans="1:9" x14ac:dyDescent="0.25">
      <c r="A16" s="12" t="s">
        <v>90</v>
      </c>
      <c r="B16" s="32">
        <f>'[1]HD EX-WORKS'!B58</f>
        <v>96236</v>
      </c>
      <c r="C16" s="33">
        <v>1100</v>
      </c>
      <c r="D16" s="33">
        <f>'[1]Freight list'!$F$426</f>
        <v>3334</v>
      </c>
      <c r="E16" s="33">
        <f t="shared" si="1"/>
        <v>98470</v>
      </c>
      <c r="F16" s="33">
        <f t="shared" si="0"/>
        <v>17724.599999999999</v>
      </c>
      <c r="G16" s="34">
        <f t="shared" si="2"/>
        <v>116194.6</v>
      </c>
      <c r="H16" s="35"/>
      <c r="I16" s="16"/>
    </row>
    <row r="17" spans="1:9" x14ac:dyDescent="0.25">
      <c r="A17" s="12" t="s">
        <v>91</v>
      </c>
      <c r="B17" s="32">
        <f>'[1]HD EX-WORKS'!F58</f>
        <v>97824</v>
      </c>
      <c r="C17" s="33">
        <v>1100</v>
      </c>
      <c r="D17" s="33">
        <f>'[1]Freight list'!$F$426</f>
        <v>3334</v>
      </c>
      <c r="E17" s="33">
        <f t="shared" si="1"/>
        <v>100058</v>
      </c>
      <c r="F17" s="33">
        <f t="shared" si="0"/>
        <v>18010.439999999999</v>
      </c>
      <c r="G17" s="34">
        <f t="shared" si="2"/>
        <v>118068.44</v>
      </c>
      <c r="H17" s="35"/>
      <c r="I17" s="13"/>
    </row>
    <row r="18" spans="1:9" x14ac:dyDescent="0.25">
      <c r="A18" s="12" t="s">
        <v>92</v>
      </c>
      <c r="B18" s="32">
        <f>'[1]HD EX-WORKS'!G58</f>
        <v>96574</v>
      </c>
      <c r="C18" s="33">
        <v>1100</v>
      </c>
      <c r="D18" s="33">
        <f>'[1]Freight list'!$F$426</f>
        <v>3334</v>
      </c>
      <c r="E18" s="33">
        <f t="shared" si="1"/>
        <v>98808</v>
      </c>
      <c r="F18" s="33">
        <f t="shared" si="0"/>
        <v>17785.439999999999</v>
      </c>
      <c r="G18" s="34">
        <f t="shared" si="2"/>
        <v>116593.44</v>
      </c>
      <c r="H18" s="35"/>
      <c r="I18" s="13"/>
    </row>
    <row r="19" spans="1:9" x14ac:dyDescent="0.25">
      <c r="A19" s="12" t="s">
        <v>93</v>
      </c>
      <c r="B19" s="32">
        <f>'[1]HD EX-WORKS'!C58</f>
        <v>96074</v>
      </c>
      <c r="C19" s="33">
        <v>1100</v>
      </c>
      <c r="D19" s="33">
        <f>'[1]Freight list'!$F$426</f>
        <v>3334</v>
      </c>
      <c r="E19" s="33">
        <f t="shared" si="1"/>
        <v>98308</v>
      </c>
      <c r="F19" s="33">
        <f t="shared" si="0"/>
        <v>17695.439999999999</v>
      </c>
      <c r="G19" s="34">
        <f t="shared" si="2"/>
        <v>116003.44</v>
      </c>
      <c r="H19" s="35"/>
      <c r="I19" s="13"/>
    </row>
    <row r="20" spans="1:9" x14ac:dyDescent="0.25">
      <c r="A20" s="12" t="s">
        <v>94</v>
      </c>
      <c r="B20" s="33">
        <f>'[1]HD EX-WORKS'!S58</f>
        <v>97882</v>
      </c>
      <c r="C20" s="33">
        <v>1100</v>
      </c>
      <c r="D20" s="33">
        <f>'[1]Freight list'!$F$426</f>
        <v>3334</v>
      </c>
      <c r="E20" s="33">
        <f t="shared" si="1"/>
        <v>100116</v>
      </c>
      <c r="F20" s="33">
        <f t="shared" si="0"/>
        <v>18020.88</v>
      </c>
      <c r="G20" s="34">
        <f t="shared" si="2"/>
        <v>118136.88</v>
      </c>
      <c r="H20" s="35"/>
      <c r="I20" s="13"/>
    </row>
    <row r="21" spans="1:9" x14ac:dyDescent="0.25">
      <c r="A21" s="12" t="s">
        <v>25</v>
      </c>
      <c r="B21" s="33">
        <f>'[1]HD EX-WORKS'!H58</f>
        <v>96434</v>
      </c>
      <c r="C21" s="33">
        <v>1100</v>
      </c>
      <c r="D21" s="33">
        <f>'[1]Freight list'!$F$426</f>
        <v>3334</v>
      </c>
      <c r="E21" s="33">
        <f t="shared" si="1"/>
        <v>98668</v>
      </c>
      <c r="F21" s="33">
        <f t="shared" si="0"/>
        <v>17760.239999999998</v>
      </c>
      <c r="G21" s="34">
        <f t="shared" si="2"/>
        <v>116428.23999999999</v>
      </c>
      <c r="H21" s="35"/>
      <c r="I21" s="13"/>
    </row>
    <row r="22" spans="1:9" x14ac:dyDescent="0.25">
      <c r="A22" s="12" t="s">
        <v>95</v>
      </c>
      <c r="B22" s="33">
        <f>'[1]HD EX-WORKS'!N58-3000</f>
        <v>94400</v>
      </c>
      <c r="C22" s="33">
        <v>1100</v>
      </c>
      <c r="D22" s="33">
        <f>'[1]Freight list'!$F$426</f>
        <v>3334</v>
      </c>
      <c r="E22" s="33">
        <f t="shared" si="1"/>
        <v>96634</v>
      </c>
      <c r="F22" s="33">
        <f t="shared" si="0"/>
        <v>17394.12</v>
      </c>
      <c r="G22" s="34">
        <f t="shared" si="2"/>
        <v>114028.12</v>
      </c>
      <c r="H22" s="35"/>
      <c r="I22" s="36"/>
    </row>
    <row r="23" spans="1:9" x14ac:dyDescent="0.25">
      <c r="A23" s="12" t="s">
        <v>96</v>
      </c>
      <c r="B23" s="33">
        <f>'[1]HD EX-WORKS'!N58</f>
        <v>97400</v>
      </c>
      <c r="C23" s="33">
        <v>1100</v>
      </c>
      <c r="D23" s="33">
        <f>'[1]Freight list'!$F$426</f>
        <v>3334</v>
      </c>
      <c r="E23" s="33">
        <f t="shared" si="1"/>
        <v>99634</v>
      </c>
      <c r="F23" s="33">
        <f t="shared" si="0"/>
        <v>17934.12</v>
      </c>
      <c r="G23" s="34">
        <f t="shared" si="2"/>
        <v>117568.12</v>
      </c>
      <c r="H23" s="35"/>
      <c r="I23" s="13"/>
    </row>
    <row r="24" spans="1:9" x14ac:dyDescent="0.25">
      <c r="A24" s="12" t="s">
        <v>97</v>
      </c>
      <c r="B24" s="33">
        <f>'[1]HD EX-WORKS'!O58</f>
        <v>97400</v>
      </c>
      <c r="C24" s="33">
        <v>1100</v>
      </c>
      <c r="D24" s="33">
        <f>'[1]Freight list'!$F$426</f>
        <v>3334</v>
      </c>
      <c r="E24" s="33">
        <f t="shared" si="1"/>
        <v>99634</v>
      </c>
      <c r="F24" s="33">
        <f t="shared" si="0"/>
        <v>17934.12</v>
      </c>
      <c r="G24" s="34">
        <f t="shared" si="2"/>
        <v>117568.12</v>
      </c>
      <c r="H24" s="35"/>
      <c r="I24" s="36"/>
    </row>
    <row r="25" spans="1:9" x14ac:dyDescent="0.25">
      <c r="A25" s="12" t="s">
        <v>98</v>
      </c>
      <c r="B25" s="33">
        <f>'[1]HD EX-WORKS'!K58</f>
        <v>95941</v>
      </c>
      <c r="C25" s="33">
        <v>1100</v>
      </c>
      <c r="D25" s="33">
        <f>'[1]Freight list'!$F$426</f>
        <v>3334</v>
      </c>
      <c r="E25" s="33">
        <f t="shared" si="1"/>
        <v>98175</v>
      </c>
      <c r="F25" s="33">
        <f t="shared" si="0"/>
        <v>17671.5</v>
      </c>
      <c r="G25" s="34">
        <f t="shared" si="2"/>
        <v>115846.5</v>
      </c>
      <c r="H25" s="35"/>
      <c r="I25" s="16"/>
    </row>
    <row r="26" spans="1:9" x14ac:dyDescent="0.25">
      <c r="A26" s="12" t="s">
        <v>28</v>
      </c>
      <c r="B26" s="32">
        <f>'[1]HD EX-WORKS'!L58</f>
        <v>95332</v>
      </c>
      <c r="C26" s="33">
        <v>1100</v>
      </c>
      <c r="D26" s="33">
        <f>'[1]Freight list'!$F$426</f>
        <v>3334</v>
      </c>
      <c r="E26" s="33">
        <f t="shared" si="1"/>
        <v>97566</v>
      </c>
      <c r="F26" s="33">
        <f t="shared" si="0"/>
        <v>17561.88</v>
      </c>
      <c r="G26" s="34">
        <f t="shared" si="2"/>
        <v>115127.88</v>
      </c>
      <c r="H26" s="35"/>
      <c r="I26" s="13"/>
    </row>
    <row r="27" spans="1:9" x14ac:dyDescent="0.25">
      <c r="A27" s="12" t="s">
        <v>30</v>
      </c>
      <c r="B27" s="33">
        <f>'[1]HD EX-WORKS'!I58</f>
        <v>96642</v>
      </c>
      <c r="C27" s="33">
        <v>1100</v>
      </c>
      <c r="D27" s="33">
        <f>'[1]Freight list'!$F$426</f>
        <v>3334</v>
      </c>
      <c r="E27" s="33">
        <f t="shared" si="1"/>
        <v>98876</v>
      </c>
      <c r="F27" s="33">
        <f t="shared" si="0"/>
        <v>17797.68</v>
      </c>
      <c r="G27" s="34">
        <f t="shared" si="2"/>
        <v>116673.68</v>
      </c>
      <c r="H27" s="35"/>
      <c r="I27" s="13"/>
    </row>
    <row r="28" spans="1:9" x14ac:dyDescent="0.25">
      <c r="A28" s="12" t="s">
        <v>99</v>
      </c>
      <c r="B28" s="33">
        <f>'[1]HD EX-WORKS'!J58</f>
        <v>93941</v>
      </c>
      <c r="C28" s="33">
        <v>1100</v>
      </c>
      <c r="D28" s="33">
        <f>'[1]Freight list'!$F$426</f>
        <v>3334</v>
      </c>
      <c r="E28" s="33">
        <f t="shared" si="1"/>
        <v>96175</v>
      </c>
      <c r="F28" s="33">
        <f t="shared" si="0"/>
        <v>17311.5</v>
      </c>
      <c r="G28" s="34">
        <f t="shared" si="2"/>
        <v>113486.5</v>
      </c>
      <c r="H28" s="35"/>
      <c r="I28" s="13"/>
    </row>
    <row r="29" spans="1:9" x14ac:dyDescent="0.25">
      <c r="A29" s="12" t="s">
        <v>100</v>
      </c>
      <c r="B29" s="33">
        <f>'[1]HD EX-WORKS'!W58</f>
        <v>93400</v>
      </c>
      <c r="C29" s="33">
        <v>1100</v>
      </c>
      <c r="D29" s="33">
        <f>'[1]Freight list'!$F$426</f>
        <v>3334</v>
      </c>
      <c r="E29" s="33">
        <f t="shared" si="1"/>
        <v>95634</v>
      </c>
      <c r="F29" s="33">
        <f t="shared" si="0"/>
        <v>17214.12</v>
      </c>
      <c r="G29" s="34">
        <f t="shared" si="2"/>
        <v>112848.12</v>
      </c>
      <c r="H29" s="35"/>
      <c r="I29" s="13"/>
    </row>
    <row r="30" spans="1:9" x14ac:dyDescent="0.25">
      <c r="A30" s="12" t="s">
        <v>101</v>
      </c>
      <c r="B30" s="33">
        <f>'[1]HD EX-WORKS'!X58</f>
        <v>91400</v>
      </c>
      <c r="C30" s="33">
        <v>1100</v>
      </c>
      <c r="D30" s="33">
        <f>'[1]Freight list'!$F$426</f>
        <v>3334</v>
      </c>
      <c r="E30" s="33">
        <f t="shared" si="1"/>
        <v>93634</v>
      </c>
      <c r="F30" s="33">
        <f t="shared" si="0"/>
        <v>16854.12</v>
      </c>
      <c r="G30" s="34">
        <f t="shared" si="2"/>
        <v>110488.12</v>
      </c>
      <c r="H30" s="35"/>
      <c r="I30" s="13"/>
    </row>
    <row r="31" spans="1:9" x14ac:dyDescent="0.25">
      <c r="A31" s="12" t="s">
        <v>102</v>
      </c>
      <c r="B31" s="33">
        <f>'[1]HD EX-WORKS'!Y58</f>
        <v>88736</v>
      </c>
      <c r="C31" s="33">
        <v>1100</v>
      </c>
      <c r="D31" s="33">
        <f>'[1]Freight list'!$F$426</f>
        <v>3334</v>
      </c>
      <c r="E31" s="33">
        <f t="shared" si="1"/>
        <v>90970</v>
      </c>
      <c r="F31" s="33">
        <f t="shared" si="0"/>
        <v>16374.599999999999</v>
      </c>
      <c r="G31" s="34">
        <f t="shared" si="2"/>
        <v>107344.6</v>
      </c>
      <c r="H31" s="35"/>
      <c r="I31" s="13"/>
    </row>
    <row r="32" spans="1:9" x14ac:dyDescent="0.25">
      <c r="A32" s="12" t="s">
        <v>103</v>
      </c>
      <c r="B32" s="33">
        <f>'[1]HD EX-WORKS'!Z58</f>
        <v>91434</v>
      </c>
      <c r="C32" s="33">
        <v>1100</v>
      </c>
      <c r="D32" s="33">
        <f>'[1]Freight list'!$F$426</f>
        <v>3334</v>
      </c>
      <c r="E32" s="33">
        <f t="shared" si="1"/>
        <v>93668</v>
      </c>
      <c r="F32" s="33">
        <f t="shared" si="0"/>
        <v>16860.239999999998</v>
      </c>
      <c r="G32" s="34">
        <f t="shared" si="2"/>
        <v>110528.23999999999</v>
      </c>
      <c r="H32" s="35"/>
      <c r="I32" s="13"/>
    </row>
    <row r="33" spans="1:9" x14ac:dyDescent="0.25">
      <c r="A33" s="12" t="s">
        <v>104</v>
      </c>
      <c r="B33" s="33">
        <f>'[1]HD EX-WORKS'!AA58</f>
        <v>91074</v>
      </c>
      <c r="C33" s="33">
        <v>1100</v>
      </c>
      <c r="D33" s="33">
        <f>'[1]Freight list'!$F$426</f>
        <v>3334</v>
      </c>
      <c r="E33" s="33">
        <f t="shared" si="1"/>
        <v>93308</v>
      </c>
      <c r="F33" s="33">
        <f t="shared" si="0"/>
        <v>16795.439999999999</v>
      </c>
      <c r="G33" s="34">
        <f t="shared" si="2"/>
        <v>110103.44</v>
      </c>
      <c r="H33" s="35"/>
      <c r="I33" s="13"/>
    </row>
    <row r="34" spans="1:9" x14ac:dyDescent="0.25">
      <c r="A34" s="37" t="s">
        <v>32</v>
      </c>
      <c r="B34" s="33"/>
      <c r="C34" s="33"/>
      <c r="D34" s="33"/>
      <c r="E34" s="33"/>
      <c r="F34" s="33"/>
      <c r="G34" s="34">
        <f t="shared" si="2"/>
        <v>0</v>
      </c>
      <c r="H34" s="38"/>
      <c r="I34" s="13"/>
    </row>
    <row r="35" spans="1:9" x14ac:dyDescent="0.25">
      <c r="A35" s="12" t="s">
        <v>33</v>
      </c>
      <c r="B35" s="33">
        <f>'[1]PP EX-WORKS'!I47</f>
        <v>98876</v>
      </c>
      <c r="C35" s="33">
        <v>1100</v>
      </c>
      <c r="D35" s="33">
        <f>'[1]Freight list'!$F$426</f>
        <v>3334</v>
      </c>
      <c r="E35" s="33">
        <f t="shared" ref="E35:E44" si="3">+B35-C35+D35</f>
        <v>101110</v>
      </c>
      <c r="F35" s="33">
        <f t="shared" ref="F35:F68" si="4">+E35*0.18</f>
        <v>18199.8</v>
      </c>
      <c r="G35" s="34">
        <f t="shared" si="2"/>
        <v>119309.8</v>
      </c>
      <c r="H35" s="35"/>
      <c r="I35" s="13"/>
    </row>
    <row r="36" spans="1:9" x14ac:dyDescent="0.25">
      <c r="A36" s="12" t="s">
        <v>105</v>
      </c>
      <c r="B36" s="33">
        <f>'[1]PP EX-WORKS'!E47</f>
        <v>97186</v>
      </c>
      <c r="C36" s="33">
        <v>1100</v>
      </c>
      <c r="D36" s="33">
        <f>'[1]Freight list'!$F$426</f>
        <v>3334</v>
      </c>
      <c r="E36" s="33">
        <f t="shared" si="3"/>
        <v>99420</v>
      </c>
      <c r="F36" s="33">
        <f t="shared" si="4"/>
        <v>17895.599999999999</v>
      </c>
      <c r="G36" s="34">
        <f t="shared" si="2"/>
        <v>117315.6</v>
      </c>
      <c r="H36" s="35"/>
      <c r="I36" s="13"/>
    </row>
    <row r="37" spans="1:9" x14ac:dyDescent="0.25">
      <c r="A37" s="12" t="s">
        <v>106</v>
      </c>
      <c r="B37" s="33">
        <f>'[1]PP EX-WORKS'!B47</f>
        <v>96666</v>
      </c>
      <c r="C37" s="33">
        <v>1100</v>
      </c>
      <c r="D37" s="33">
        <f>'[1]Freight list'!$F$426</f>
        <v>3334</v>
      </c>
      <c r="E37" s="33">
        <f t="shared" si="3"/>
        <v>98900</v>
      </c>
      <c r="F37" s="33">
        <f t="shared" si="4"/>
        <v>17802</v>
      </c>
      <c r="G37" s="34">
        <f t="shared" si="2"/>
        <v>116702</v>
      </c>
      <c r="H37" s="35"/>
      <c r="I37" s="13"/>
    </row>
    <row r="38" spans="1:9" x14ac:dyDescent="0.25">
      <c r="A38" s="12" t="s">
        <v>107</v>
      </c>
      <c r="B38" s="33">
        <f>'[1]PP EX-WORKS'!H47</f>
        <v>99366</v>
      </c>
      <c r="C38" s="33">
        <v>1100</v>
      </c>
      <c r="D38" s="33">
        <f>'[1]Freight list'!$F$426</f>
        <v>3334</v>
      </c>
      <c r="E38" s="33">
        <f t="shared" si="3"/>
        <v>101600</v>
      </c>
      <c r="F38" s="33">
        <f t="shared" si="4"/>
        <v>18288</v>
      </c>
      <c r="G38" s="34">
        <f t="shared" si="2"/>
        <v>119888</v>
      </c>
      <c r="H38" s="35"/>
      <c r="I38" s="13"/>
    </row>
    <row r="39" spans="1:9" x14ac:dyDescent="0.25">
      <c r="A39" s="12" t="s">
        <v>36</v>
      </c>
      <c r="B39" s="33">
        <f>'[1]PP EX-WORKS'!F47</f>
        <v>97686</v>
      </c>
      <c r="C39" s="33">
        <v>1100</v>
      </c>
      <c r="D39" s="33">
        <f>'[1]Freight list'!$F$426</f>
        <v>3334</v>
      </c>
      <c r="E39" s="33">
        <f t="shared" si="3"/>
        <v>99920</v>
      </c>
      <c r="F39" s="33">
        <f t="shared" si="4"/>
        <v>17985.599999999999</v>
      </c>
      <c r="G39" s="34">
        <f t="shared" si="2"/>
        <v>117905.60000000001</v>
      </c>
      <c r="H39" s="35"/>
      <c r="I39" s="13"/>
    </row>
    <row r="40" spans="1:9" x14ac:dyDescent="0.25">
      <c r="A40" s="12" t="s">
        <v>108</v>
      </c>
      <c r="B40" s="33">
        <f>+'[1]PP EX-WORKS'!W47</f>
        <v>92666</v>
      </c>
      <c r="C40" s="33">
        <v>1100</v>
      </c>
      <c r="D40" s="33">
        <f>'[1]Freight list'!$F$426</f>
        <v>3334</v>
      </c>
      <c r="E40" s="33">
        <f t="shared" si="3"/>
        <v>94900</v>
      </c>
      <c r="F40" s="33">
        <f t="shared" si="4"/>
        <v>17082</v>
      </c>
      <c r="G40" s="34">
        <f t="shared" si="2"/>
        <v>111982</v>
      </c>
      <c r="H40" s="35"/>
      <c r="I40" s="13"/>
    </row>
    <row r="41" spans="1:9" x14ac:dyDescent="0.25">
      <c r="A41" s="12" t="s">
        <v>109</v>
      </c>
      <c r="B41" s="33">
        <f>'[1]PP EX-WORKS'!D47</f>
        <v>96166</v>
      </c>
      <c r="C41" s="33">
        <v>1100</v>
      </c>
      <c r="D41" s="33">
        <f>'[1]Freight list'!$F$426</f>
        <v>3334</v>
      </c>
      <c r="E41" s="33">
        <f t="shared" si="3"/>
        <v>98400</v>
      </c>
      <c r="F41" s="33">
        <f t="shared" si="4"/>
        <v>17712</v>
      </c>
      <c r="G41" s="34">
        <f t="shared" si="2"/>
        <v>116112</v>
      </c>
      <c r="H41" s="35"/>
      <c r="I41" s="13"/>
    </row>
    <row r="42" spans="1:9" x14ac:dyDescent="0.25">
      <c r="A42" s="12" t="s">
        <v>110</v>
      </c>
      <c r="B42" s="33">
        <f>'[1]PP EX-WORKS'!C47</f>
        <v>96186</v>
      </c>
      <c r="C42" s="33">
        <v>1100</v>
      </c>
      <c r="D42" s="33">
        <f>'[1]Freight list'!$F$426</f>
        <v>3334</v>
      </c>
      <c r="E42" s="33">
        <f t="shared" si="3"/>
        <v>98420</v>
      </c>
      <c r="F42" s="33">
        <f t="shared" si="4"/>
        <v>17715.599999999999</v>
      </c>
      <c r="G42" s="34">
        <f t="shared" si="2"/>
        <v>116135.6</v>
      </c>
      <c r="H42" s="35"/>
      <c r="I42" s="13"/>
    </row>
    <row r="43" spans="1:9" x14ac:dyDescent="0.25">
      <c r="A43" s="12" t="s">
        <v>111</v>
      </c>
      <c r="B43" s="33">
        <f>'[1]PP EX-WORKS'!J47</f>
        <v>100476</v>
      </c>
      <c r="C43" s="33">
        <v>1100</v>
      </c>
      <c r="D43" s="33">
        <f>'[1]Freight list'!$F$426</f>
        <v>3334</v>
      </c>
      <c r="E43" s="33">
        <f t="shared" si="3"/>
        <v>102710</v>
      </c>
      <c r="F43" s="33">
        <f t="shared" si="4"/>
        <v>18487.8</v>
      </c>
      <c r="G43" s="34">
        <f t="shared" si="2"/>
        <v>121197.8</v>
      </c>
      <c r="H43" s="35"/>
      <c r="I43" s="13"/>
    </row>
    <row r="44" spans="1:9" x14ac:dyDescent="0.25">
      <c r="A44" s="12" t="s">
        <v>112</v>
      </c>
      <c r="B44" s="33">
        <f>'[1]PP EX-WORKS'!Y47</f>
        <v>92666</v>
      </c>
      <c r="C44" s="33">
        <v>1100</v>
      </c>
      <c r="D44" s="33">
        <f>'[1]Freight list'!$F$426</f>
        <v>3334</v>
      </c>
      <c r="E44" s="33">
        <f t="shared" si="3"/>
        <v>94900</v>
      </c>
      <c r="F44" s="33">
        <f t="shared" si="4"/>
        <v>17082</v>
      </c>
      <c r="G44" s="34">
        <f t="shared" si="2"/>
        <v>111982</v>
      </c>
      <c r="H44" s="35"/>
      <c r="I44" s="13"/>
    </row>
    <row r="45" spans="1:9" x14ac:dyDescent="0.25">
      <c r="A45" s="37" t="s">
        <v>41</v>
      </c>
      <c r="B45" s="33"/>
      <c r="C45" s="33"/>
      <c r="D45" s="33"/>
      <c r="E45" s="33"/>
      <c r="F45" s="33"/>
      <c r="G45" s="34">
        <f t="shared" si="2"/>
        <v>0</v>
      </c>
      <c r="H45" s="39"/>
      <c r="I45" s="13"/>
    </row>
    <row r="46" spans="1:9" x14ac:dyDescent="0.25">
      <c r="A46" s="12" t="s">
        <v>113</v>
      </c>
      <c r="B46" s="33">
        <f>+'[1]PP EX-WORKS'!R47</f>
        <v>105286</v>
      </c>
      <c r="C46" s="33">
        <v>1100</v>
      </c>
      <c r="D46" s="33">
        <f>'[1]Freight list'!$F$426</f>
        <v>3334</v>
      </c>
      <c r="E46" s="33">
        <f t="shared" ref="E46:E58" si="5">+B46-C46+D46</f>
        <v>107520</v>
      </c>
      <c r="F46" s="33">
        <f t="shared" si="4"/>
        <v>19353.599999999999</v>
      </c>
      <c r="G46" s="34">
        <f t="shared" si="2"/>
        <v>126873.60000000001</v>
      </c>
      <c r="H46" s="35"/>
      <c r="I46" s="13"/>
    </row>
    <row r="47" spans="1:9" x14ac:dyDescent="0.25">
      <c r="A47" s="12" t="s">
        <v>114</v>
      </c>
      <c r="B47" s="33">
        <f>+'[1]PP EX-WORKS'!P47-6000</f>
        <v>95976</v>
      </c>
      <c r="C47" s="33">
        <v>1100</v>
      </c>
      <c r="D47" s="33">
        <f>'[1]Freight list'!$F$426</f>
        <v>3334</v>
      </c>
      <c r="E47" s="33">
        <f t="shared" si="5"/>
        <v>98210</v>
      </c>
      <c r="F47" s="33">
        <f t="shared" si="4"/>
        <v>17677.8</v>
      </c>
      <c r="G47" s="34">
        <f t="shared" si="2"/>
        <v>115887.8</v>
      </c>
      <c r="H47" s="35"/>
      <c r="I47" s="13"/>
    </row>
    <row r="48" spans="1:9" x14ac:dyDescent="0.25">
      <c r="A48" s="12" t="s">
        <v>51</v>
      </c>
      <c r="B48" s="33">
        <f>'[1]PP EX-WORKS'!Q47</f>
        <v>103736</v>
      </c>
      <c r="C48" s="33">
        <v>1100</v>
      </c>
      <c r="D48" s="33">
        <f>'[1]Freight list'!$F$426</f>
        <v>3334</v>
      </c>
      <c r="E48" s="33">
        <f t="shared" si="5"/>
        <v>105970</v>
      </c>
      <c r="F48" s="33">
        <f t="shared" si="4"/>
        <v>19074.599999999999</v>
      </c>
      <c r="G48" s="34">
        <f t="shared" si="2"/>
        <v>125044.6</v>
      </c>
      <c r="H48" s="35"/>
      <c r="I48" s="13"/>
    </row>
    <row r="49" spans="1:9" x14ac:dyDescent="0.25">
      <c r="A49" s="12" t="s">
        <v>115</v>
      </c>
      <c r="B49" s="33">
        <f>'[1]PP EX-WORKS'!P47</f>
        <v>101976</v>
      </c>
      <c r="C49" s="33">
        <v>1100</v>
      </c>
      <c r="D49" s="33">
        <f>'[1]Freight list'!$F$426</f>
        <v>3334</v>
      </c>
      <c r="E49" s="33">
        <f t="shared" si="5"/>
        <v>104210</v>
      </c>
      <c r="F49" s="33">
        <f t="shared" si="4"/>
        <v>18757.8</v>
      </c>
      <c r="G49" s="34">
        <f t="shared" si="2"/>
        <v>122967.8</v>
      </c>
      <c r="H49" s="35"/>
      <c r="I49" s="13"/>
    </row>
    <row r="50" spans="1:9" x14ac:dyDescent="0.25">
      <c r="A50" s="12" t="s">
        <v>43</v>
      </c>
      <c r="B50" s="33">
        <f>+'[1]PP EX-WORKS'!V47</f>
        <v>102466</v>
      </c>
      <c r="C50" s="33">
        <v>1100</v>
      </c>
      <c r="D50" s="33">
        <f>'[1]Freight list'!$F$426</f>
        <v>3334</v>
      </c>
      <c r="E50" s="33">
        <f>+B50-C50+D50</f>
        <v>104700</v>
      </c>
      <c r="F50" s="33">
        <f>+E50*0.18</f>
        <v>18846</v>
      </c>
      <c r="G50" s="34">
        <f>SUM(E50:F50)</f>
        <v>123546</v>
      </c>
      <c r="H50" s="35"/>
      <c r="I50" s="13"/>
    </row>
    <row r="51" spans="1:9" x14ac:dyDescent="0.25">
      <c r="A51" s="12" t="s">
        <v>44</v>
      </c>
      <c r="B51" s="33">
        <f>+'[1]PP EX-WORKS'!U47</f>
        <v>104316</v>
      </c>
      <c r="C51" s="33">
        <v>1100</v>
      </c>
      <c r="D51" s="33">
        <f>'[1]Freight list'!$F$426</f>
        <v>3334</v>
      </c>
      <c r="E51" s="33">
        <f>+B51-C51+D51</f>
        <v>106550</v>
      </c>
      <c r="F51" s="33">
        <f>+E51*0.18</f>
        <v>19179</v>
      </c>
      <c r="G51" s="34">
        <f>SUM(E51:F51)</f>
        <v>125729</v>
      </c>
      <c r="H51" s="35"/>
      <c r="I51" s="13"/>
    </row>
    <row r="52" spans="1:9" x14ac:dyDescent="0.25">
      <c r="A52" s="12" t="s">
        <v>45</v>
      </c>
      <c r="B52" s="33">
        <f>+'[1]PP EX-WORKS'!S47</f>
        <v>103446</v>
      </c>
      <c r="C52" s="33">
        <v>1100</v>
      </c>
      <c r="D52" s="33">
        <f>'[1]Freight list'!$F$426</f>
        <v>3334</v>
      </c>
      <c r="E52" s="33">
        <f>+B52-C52+D52</f>
        <v>105680</v>
      </c>
      <c r="F52" s="33">
        <f>+E52*0.18</f>
        <v>19022.399999999998</v>
      </c>
      <c r="G52" s="34">
        <f>SUM(E52:F52)</f>
        <v>124702.39999999999</v>
      </c>
      <c r="H52" s="35"/>
      <c r="I52" s="13"/>
    </row>
    <row r="53" spans="1:9" x14ac:dyDescent="0.25">
      <c r="A53" s="12" t="s">
        <v>46</v>
      </c>
      <c r="B53" s="33">
        <f>+'[1]PP EX-WORKS'!T47</f>
        <v>103446</v>
      </c>
      <c r="C53" s="33">
        <v>1100</v>
      </c>
      <c r="D53" s="33">
        <f>'[1]Freight list'!$F$426</f>
        <v>3334</v>
      </c>
      <c r="E53" s="33">
        <f>+B53-C53+D53</f>
        <v>105680</v>
      </c>
      <c r="F53" s="33">
        <f>+E53*0.18</f>
        <v>19022.399999999998</v>
      </c>
      <c r="G53" s="34">
        <f>SUM(E53:F53)</f>
        <v>124702.39999999999</v>
      </c>
      <c r="H53" s="35"/>
      <c r="I53" s="13"/>
    </row>
    <row r="54" spans="1:9" x14ac:dyDescent="0.25">
      <c r="A54" s="12" t="s">
        <v>116</v>
      </c>
      <c r="B54" s="33">
        <f>'[1]PP EX-WORKS'!O47</f>
        <v>101976</v>
      </c>
      <c r="C54" s="33">
        <v>1100</v>
      </c>
      <c r="D54" s="33">
        <f>'[1]Freight list'!$F$426</f>
        <v>3334</v>
      </c>
      <c r="E54" s="33">
        <f t="shared" si="5"/>
        <v>104210</v>
      </c>
      <c r="F54" s="33">
        <f t="shared" si="4"/>
        <v>18757.8</v>
      </c>
      <c r="G54" s="34">
        <f t="shared" si="2"/>
        <v>122967.8</v>
      </c>
      <c r="H54" s="35"/>
      <c r="I54" s="13"/>
    </row>
    <row r="55" spans="1:9" x14ac:dyDescent="0.25">
      <c r="A55" s="12" t="s">
        <v>117</v>
      </c>
      <c r="B55" s="33">
        <f>'[1]PP EX-WORKS'!N47</f>
        <v>101476</v>
      </c>
      <c r="C55" s="33">
        <v>1100</v>
      </c>
      <c r="D55" s="33">
        <f>'[1]Freight list'!$F$426</f>
        <v>3334</v>
      </c>
      <c r="E55" s="33">
        <f t="shared" si="5"/>
        <v>103710</v>
      </c>
      <c r="F55" s="33">
        <f t="shared" si="4"/>
        <v>18667.8</v>
      </c>
      <c r="G55" s="34">
        <f t="shared" si="2"/>
        <v>122377.8</v>
      </c>
      <c r="H55" s="35"/>
      <c r="I55" s="13"/>
    </row>
    <row r="56" spans="1:9" x14ac:dyDescent="0.25">
      <c r="A56" s="12" t="s">
        <v>118</v>
      </c>
      <c r="B56" s="33">
        <f>'[1]PP EX-WORKS'!K47</f>
        <v>104807</v>
      </c>
      <c r="C56" s="33">
        <v>1100</v>
      </c>
      <c r="D56" s="33">
        <f>'[1]Freight list'!$F$426</f>
        <v>3334</v>
      </c>
      <c r="E56" s="33">
        <f t="shared" si="5"/>
        <v>107041</v>
      </c>
      <c r="F56" s="33">
        <f t="shared" si="4"/>
        <v>19267.38</v>
      </c>
      <c r="G56" s="34">
        <f t="shared" si="2"/>
        <v>126308.38</v>
      </c>
      <c r="H56" s="35"/>
      <c r="I56" s="13"/>
    </row>
    <row r="57" spans="1:9" x14ac:dyDescent="0.25">
      <c r="A57" s="12" t="s">
        <v>119</v>
      </c>
      <c r="B57" s="33">
        <f>'[1]PP EX-WORKS'!M47</f>
        <v>107807</v>
      </c>
      <c r="C57" s="33">
        <v>1100</v>
      </c>
      <c r="D57" s="33">
        <f>'[1]Freight list'!$F$426</f>
        <v>3334</v>
      </c>
      <c r="E57" s="33">
        <f t="shared" si="5"/>
        <v>110041</v>
      </c>
      <c r="F57" s="33">
        <f t="shared" si="4"/>
        <v>19807.38</v>
      </c>
      <c r="G57" s="34">
        <f t="shared" si="2"/>
        <v>129848.38</v>
      </c>
      <c r="H57" s="35"/>
      <c r="I57" s="13"/>
    </row>
    <row r="58" spans="1:9" x14ac:dyDescent="0.25">
      <c r="A58" s="40" t="s">
        <v>120</v>
      </c>
      <c r="B58" s="33">
        <f>'[1]PP EX-WORKS'!L47</f>
        <v>106827</v>
      </c>
      <c r="C58" s="33">
        <v>1100</v>
      </c>
      <c r="D58" s="33">
        <f>'[1]Freight list'!$F$426</f>
        <v>3334</v>
      </c>
      <c r="E58" s="33">
        <f t="shared" si="5"/>
        <v>109061</v>
      </c>
      <c r="F58" s="33">
        <f t="shared" si="4"/>
        <v>19630.98</v>
      </c>
      <c r="G58" s="34">
        <f t="shared" si="2"/>
        <v>128691.98</v>
      </c>
      <c r="H58" s="35"/>
      <c r="I58" s="13"/>
    </row>
    <row r="59" spans="1:9" x14ac:dyDescent="0.25">
      <c r="A59" s="37" t="s">
        <v>54</v>
      </c>
      <c r="B59" s="33"/>
      <c r="C59" s="33"/>
      <c r="D59" s="33"/>
      <c r="E59" s="33"/>
      <c r="F59" s="33"/>
      <c r="G59" s="34">
        <f t="shared" si="2"/>
        <v>0</v>
      </c>
      <c r="H59" s="39"/>
      <c r="I59" s="13"/>
    </row>
    <row r="60" spans="1:9" x14ac:dyDescent="0.25">
      <c r="A60" s="12" t="s">
        <v>121</v>
      </c>
      <c r="B60" s="33">
        <f>'[1]LL PRICELIST'!C58</f>
        <v>97253</v>
      </c>
      <c r="C60" s="33">
        <v>1100</v>
      </c>
      <c r="D60" s="33">
        <f>'[1]Freight list'!$F$426</f>
        <v>3334</v>
      </c>
      <c r="E60" s="33">
        <f t="shared" ref="E60:E68" si="6">+B60-C60+D60</f>
        <v>99487</v>
      </c>
      <c r="F60" s="33">
        <f t="shared" si="4"/>
        <v>17907.66</v>
      </c>
      <c r="G60" s="34">
        <f t="shared" si="2"/>
        <v>117394.66</v>
      </c>
      <c r="H60" s="35"/>
      <c r="I60" s="13"/>
    </row>
    <row r="61" spans="1:9" x14ac:dyDescent="0.25">
      <c r="A61" s="12" t="s">
        <v>122</v>
      </c>
      <c r="B61" s="33">
        <f>'[1]LL PRICELIST'!B58</f>
        <v>96253</v>
      </c>
      <c r="C61" s="33">
        <v>1100</v>
      </c>
      <c r="D61" s="33">
        <f>'[1]Freight list'!$F$426</f>
        <v>3334</v>
      </c>
      <c r="E61" s="33">
        <f t="shared" si="6"/>
        <v>98487</v>
      </c>
      <c r="F61" s="33">
        <f t="shared" si="4"/>
        <v>17727.66</v>
      </c>
      <c r="G61" s="34">
        <f t="shared" si="2"/>
        <v>116214.66</v>
      </c>
      <c r="H61" s="35"/>
      <c r="I61" s="13"/>
    </row>
    <row r="62" spans="1:9" x14ac:dyDescent="0.25">
      <c r="A62" s="12" t="s">
        <v>123</v>
      </c>
      <c r="B62" s="33">
        <f>'[1]LL PRICELIST'!B58</f>
        <v>96253</v>
      </c>
      <c r="C62" s="33">
        <v>1100</v>
      </c>
      <c r="D62" s="33">
        <f>'[1]Freight list'!$F$426</f>
        <v>3334</v>
      </c>
      <c r="E62" s="33">
        <f t="shared" si="6"/>
        <v>98487</v>
      </c>
      <c r="F62" s="33">
        <f t="shared" si="4"/>
        <v>17727.66</v>
      </c>
      <c r="G62" s="34">
        <f t="shared" si="2"/>
        <v>116214.66</v>
      </c>
      <c r="H62" s="35"/>
      <c r="I62" s="13"/>
    </row>
    <row r="63" spans="1:9" x14ac:dyDescent="0.25">
      <c r="A63" s="12" t="s">
        <v>124</v>
      </c>
      <c r="B63" s="33">
        <f>'[1]LL PRICELIST'!D58</f>
        <v>103333</v>
      </c>
      <c r="C63" s="33">
        <v>1100</v>
      </c>
      <c r="D63" s="33">
        <f>'[1]Freight list'!$F$426</f>
        <v>3334</v>
      </c>
      <c r="E63" s="33">
        <f t="shared" si="6"/>
        <v>105567</v>
      </c>
      <c r="F63" s="33">
        <f t="shared" si="4"/>
        <v>19002.059999999998</v>
      </c>
      <c r="G63" s="34">
        <f t="shared" si="2"/>
        <v>124569.06</v>
      </c>
      <c r="H63" s="35"/>
      <c r="I63" s="13"/>
    </row>
    <row r="64" spans="1:9" x14ac:dyDescent="0.25">
      <c r="A64" s="12" t="s">
        <v>125</v>
      </c>
      <c r="B64" s="33">
        <f>'[1]LL PRICELIST'!E58</f>
        <v>105333</v>
      </c>
      <c r="C64" s="33">
        <v>1100</v>
      </c>
      <c r="D64" s="33">
        <f>'[1]Freight list'!$F$426</f>
        <v>3334</v>
      </c>
      <c r="E64" s="33">
        <f t="shared" si="6"/>
        <v>107567</v>
      </c>
      <c r="F64" s="33">
        <f t="shared" si="4"/>
        <v>19362.059999999998</v>
      </c>
      <c r="G64" s="34">
        <f t="shared" si="2"/>
        <v>126929.06</v>
      </c>
      <c r="H64" s="35"/>
      <c r="I64" s="13"/>
    </row>
    <row r="65" spans="1:9" x14ac:dyDescent="0.25">
      <c r="A65" s="12" t="s">
        <v>126</v>
      </c>
      <c r="B65" s="33">
        <f>'[1]LL PRICELIST'!F58</f>
        <v>107033</v>
      </c>
      <c r="C65" s="33">
        <v>1100</v>
      </c>
      <c r="D65" s="33">
        <f>'[1]Freight list'!$F$426</f>
        <v>3334</v>
      </c>
      <c r="E65" s="33">
        <f t="shared" si="6"/>
        <v>109267</v>
      </c>
      <c r="F65" s="33">
        <f t="shared" si="4"/>
        <v>19668.059999999998</v>
      </c>
      <c r="G65" s="34">
        <f t="shared" si="2"/>
        <v>128935.06</v>
      </c>
      <c r="H65" s="35"/>
      <c r="I65" s="13"/>
    </row>
    <row r="66" spans="1:9" x14ac:dyDescent="0.25">
      <c r="A66" s="12" t="s">
        <v>127</v>
      </c>
      <c r="B66" s="33">
        <f>'[1]LL PRICELIST'!B58-5500</f>
        <v>90753</v>
      </c>
      <c r="C66" s="33">
        <v>1100</v>
      </c>
      <c r="D66" s="33">
        <f>'[1]Freight list'!$F$426</f>
        <v>3334</v>
      </c>
      <c r="E66" s="33">
        <f t="shared" si="6"/>
        <v>92987</v>
      </c>
      <c r="F66" s="33">
        <f t="shared" si="4"/>
        <v>16737.66</v>
      </c>
      <c r="G66" s="34">
        <f t="shared" si="2"/>
        <v>109724.66</v>
      </c>
      <c r="H66" s="35"/>
      <c r="I66" s="13"/>
    </row>
    <row r="67" spans="1:9" x14ac:dyDescent="0.25">
      <c r="A67" s="12" t="s">
        <v>128</v>
      </c>
      <c r="B67" s="33">
        <f>'[1]LL PRICELIST'!I58</f>
        <v>92253</v>
      </c>
      <c r="C67" s="33">
        <v>1100</v>
      </c>
      <c r="D67" s="33">
        <f>'[1]Freight list'!$F$426</f>
        <v>3334</v>
      </c>
      <c r="E67" s="33">
        <f t="shared" si="6"/>
        <v>94487</v>
      </c>
      <c r="F67" s="33">
        <f t="shared" si="4"/>
        <v>17007.66</v>
      </c>
      <c r="G67" s="34">
        <f t="shared" si="2"/>
        <v>111494.66</v>
      </c>
      <c r="H67" s="35"/>
      <c r="I67" s="13"/>
    </row>
    <row r="68" spans="1:9" x14ac:dyDescent="0.25">
      <c r="A68" s="12" t="s">
        <v>129</v>
      </c>
      <c r="B68" s="33">
        <f>'[1]LL PRICELIST'!J58</f>
        <v>92253</v>
      </c>
      <c r="C68" s="33">
        <v>1100</v>
      </c>
      <c r="D68" s="33">
        <f>'[1]Freight list'!$F$426</f>
        <v>3334</v>
      </c>
      <c r="E68" s="33">
        <f t="shared" si="6"/>
        <v>94487</v>
      </c>
      <c r="F68" s="33">
        <f t="shared" si="4"/>
        <v>17007.66</v>
      </c>
      <c r="G68" s="34">
        <f t="shared" si="2"/>
        <v>111494.66</v>
      </c>
      <c r="H68" s="35"/>
      <c r="I68" s="13"/>
    </row>
    <row r="69" spans="1:9" x14ac:dyDescent="0.25">
      <c r="A69" s="37" t="s">
        <v>130</v>
      </c>
      <c r="B69" s="33"/>
      <c r="C69" s="33"/>
      <c r="D69" s="33"/>
      <c r="E69" s="33"/>
      <c r="F69" s="33"/>
      <c r="G69" s="33"/>
      <c r="H69" s="33"/>
      <c r="I69" s="33"/>
    </row>
    <row r="70" spans="1:9" x14ac:dyDescent="0.25">
      <c r="A70" s="12" t="s">
        <v>131</v>
      </c>
      <c r="B70" s="41" t="s">
        <v>132</v>
      </c>
      <c r="C70" s="41" t="s">
        <v>133</v>
      </c>
      <c r="D70" s="41" t="s">
        <v>134</v>
      </c>
      <c r="E70" s="41" t="s">
        <v>135</v>
      </c>
      <c r="F70" s="41" t="s">
        <v>136</v>
      </c>
      <c r="G70" s="41" t="s">
        <v>137</v>
      </c>
      <c r="H70" s="41" t="s">
        <v>138</v>
      </c>
      <c r="I70" s="41" t="s">
        <v>139</v>
      </c>
    </row>
    <row r="71" spans="1:9" x14ac:dyDescent="0.25">
      <c r="A71" s="37" t="s">
        <v>140</v>
      </c>
      <c r="B71" s="42" t="s">
        <v>141</v>
      </c>
      <c r="C71" s="42" t="s">
        <v>142</v>
      </c>
      <c r="D71" s="42" t="s">
        <v>143</v>
      </c>
      <c r="E71" s="42" t="s">
        <v>144</v>
      </c>
      <c r="F71" s="42" t="s">
        <v>145</v>
      </c>
      <c r="G71" s="42" t="s">
        <v>146</v>
      </c>
      <c r="H71" s="42" t="s">
        <v>147</v>
      </c>
      <c r="I71" s="43" t="s">
        <v>148</v>
      </c>
    </row>
    <row r="72" spans="1:9" x14ac:dyDescent="0.25">
      <c r="A72" s="12" t="s">
        <v>149</v>
      </c>
      <c r="B72" s="41" t="s">
        <v>132</v>
      </c>
      <c r="C72" s="41" t="s">
        <v>133</v>
      </c>
      <c r="D72" s="41" t="s">
        <v>134</v>
      </c>
      <c r="E72" s="41" t="s">
        <v>135</v>
      </c>
      <c r="F72" s="41" t="s">
        <v>136</v>
      </c>
      <c r="G72" s="41" t="s">
        <v>137</v>
      </c>
      <c r="H72" s="41" t="s">
        <v>138</v>
      </c>
      <c r="I72" s="41" t="s">
        <v>139</v>
      </c>
    </row>
    <row r="73" spans="1:9" x14ac:dyDescent="0.25">
      <c r="A73" s="12" t="s">
        <v>150</v>
      </c>
      <c r="B73" s="41" t="s">
        <v>151</v>
      </c>
      <c r="C73" s="41" t="s">
        <v>152</v>
      </c>
      <c r="D73" s="41" t="s">
        <v>153</v>
      </c>
      <c r="E73" s="41" t="s">
        <v>154</v>
      </c>
      <c r="F73" s="41" t="s">
        <v>155</v>
      </c>
      <c r="G73" s="41" t="s">
        <v>156</v>
      </c>
      <c r="H73" s="41" t="s">
        <v>144</v>
      </c>
      <c r="I73" s="1" t="s">
        <v>157</v>
      </c>
    </row>
    <row r="74" spans="1:9" x14ac:dyDescent="0.25">
      <c r="A74" s="44" t="s">
        <v>158</v>
      </c>
      <c r="B74" s="2"/>
      <c r="C74" s="2"/>
      <c r="D74" s="2"/>
      <c r="E74" s="2"/>
      <c r="F74" s="2"/>
      <c r="G74" s="2"/>
      <c r="H74" s="2"/>
      <c r="I74" s="13"/>
    </row>
    <row r="75" spans="1:9" x14ac:dyDescent="0.25">
      <c r="A75" s="45" t="s">
        <v>159</v>
      </c>
      <c r="B75" s="2"/>
      <c r="C75" s="2"/>
      <c r="D75" s="2"/>
      <c r="E75" s="2"/>
      <c r="F75" s="2"/>
      <c r="G75" s="2"/>
      <c r="H75" s="2"/>
      <c r="I75" s="13"/>
    </row>
    <row r="76" spans="1:9" x14ac:dyDescent="0.25">
      <c r="A76" s="46" t="s">
        <v>160</v>
      </c>
      <c r="B76" s="13"/>
      <c r="C76" s="19"/>
      <c r="D76" s="19"/>
      <c r="E76" s="19"/>
      <c r="F76" s="19"/>
      <c r="G76" s="19"/>
      <c r="H76" s="13"/>
      <c r="I76" s="13"/>
    </row>
    <row r="77" spans="1:9" x14ac:dyDescent="0.25">
      <c r="A77" s="46" t="s">
        <v>161</v>
      </c>
      <c r="B77" s="39"/>
      <c r="C77" s="39"/>
      <c r="D77" s="39"/>
      <c r="E77" s="39"/>
      <c r="F77" s="39"/>
      <c r="G77" s="39"/>
      <c r="H77" s="39"/>
      <c r="I77" s="13"/>
    </row>
    <row r="78" spans="1:9" x14ac:dyDescent="0.25">
      <c r="A78" s="46" t="s">
        <v>162</v>
      </c>
      <c r="B78" s="13"/>
      <c r="C78" s="13"/>
      <c r="D78" s="13"/>
      <c r="E78" s="13"/>
      <c r="F78" s="13"/>
      <c r="G78" s="13"/>
      <c r="H78" s="13"/>
      <c r="I78" s="13"/>
    </row>
    <row r="79" spans="1:9" x14ac:dyDescent="0.25">
      <c r="A79" s="46" t="s">
        <v>163</v>
      </c>
      <c r="B79" s="13"/>
      <c r="C79" s="13"/>
      <c r="D79" s="13"/>
      <c r="E79" s="13"/>
      <c r="F79" s="13"/>
      <c r="G79" s="13"/>
      <c r="H79" s="13"/>
      <c r="I79" s="13"/>
    </row>
    <row r="80" spans="1:9" x14ac:dyDescent="0.25">
      <c r="A80" s="45" t="s">
        <v>164</v>
      </c>
      <c r="B80" s="13"/>
      <c r="C80" s="13"/>
      <c r="D80" s="13"/>
      <c r="E80" s="13"/>
      <c r="F80" s="13"/>
      <c r="G80" s="13"/>
      <c r="H80" s="13"/>
      <c r="I80" s="13"/>
    </row>
    <row r="81" spans="1:9" x14ac:dyDescent="0.25">
      <c r="A81" s="15" t="s">
        <v>165</v>
      </c>
      <c r="B81" s="16"/>
      <c r="C81" s="16"/>
      <c r="D81" s="16"/>
      <c r="E81" s="16"/>
      <c r="F81" s="16"/>
      <c r="G81" s="16"/>
      <c r="H81" s="16"/>
      <c r="I81" s="13"/>
    </row>
    <row r="82" spans="1:9" x14ac:dyDescent="0.25">
      <c r="A82" s="17" t="s">
        <v>166</v>
      </c>
      <c r="B82" s="13"/>
      <c r="C82" s="13"/>
      <c r="D82" s="13"/>
      <c r="E82" s="13"/>
      <c r="F82" s="13"/>
      <c r="G82" s="13"/>
      <c r="H82" s="13"/>
      <c r="I82" s="13"/>
    </row>
    <row r="83" spans="1:9" x14ac:dyDescent="0.25">
      <c r="A83" s="17" t="s">
        <v>167</v>
      </c>
      <c r="B83" s="13"/>
      <c r="C83" s="13"/>
      <c r="D83" s="13"/>
      <c r="E83" s="13"/>
      <c r="F83" s="13"/>
      <c r="G83" s="13"/>
      <c r="H83" s="13"/>
      <c r="I83" s="13"/>
    </row>
    <row r="84" spans="1:9" ht="15.75" x14ac:dyDescent="0.25">
      <c r="A84" s="21" t="s">
        <v>69</v>
      </c>
      <c r="C84" s="13"/>
      <c r="D84" s="13"/>
      <c r="E84" s="13"/>
      <c r="F84" s="13"/>
      <c r="G84" s="13"/>
      <c r="H84" s="13"/>
      <c r="I84" s="47"/>
    </row>
    <row r="85" spans="1:9" ht="15.75" x14ac:dyDescent="0.25">
      <c r="A85" s="21" t="s">
        <v>70</v>
      </c>
      <c r="B85" s="13"/>
      <c r="C85" s="13"/>
      <c r="D85" s="13"/>
      <c r="E85" s="13"/>
      <c r="F85" s="13"/>
      <c r="G85" s="13"/>
      <c r="H85" s="13"/>
      <c r="I85" s="13"/>
    </row>
    <row r="86" spans="1:9" x14ac:dyDescent="0.25">
      <c r="A86" s="22" t="s">
        <v>71</v>
      </c>
      <c r="B86" s="13"/>
      <c r="C86" s="13"/>
      <c r="D86" s="13"/>
      <c r="E86" s="13"/>
      <c r="F86" s="13"/>
      <c r="G86" s="13"/>
      <c r="H86" s="13"/>
      <c r="I86" s="13"/>
    </row>
    <row r="87" spans="1:9" ht="15.75" x14ac:dyDescent="0.25">
      <c r="A87" s="21" t="s">
        <v>72</v>
      </c>
      <c r="B87" s="13"/>
      <c r="C87" s="13"/>
      <c r="D87" s="13"/>
      <c r="E87" s="13"/>
      <c r="F87" s="13"/>
      <c r="G87" s="13"/>
      <c r="H87" s="13"/>
      <c r="I87" s="13"/>
    </row>
    <row r="88" spans="1:9" x14ac:dyDescent="0.25">
      <c r="A88" s="22" t="s">
        <v>73</v>
      </c>
      <c r="B88" s="13"/>
      <c r="C88" s="13"/>
      <c r="D88" s="13"/>
      <c r="E88" s="13"/>
      <c r="F88" s="13"/>
      <c r="G88" s="13"/>
      <c r="H88" s="13"/>
      <c r="I88" s="13"/>
    </row>
  </sheetData>
  <mergeCells count="7">
    <mergeCell ref="A7:H7"/>
    <mergeCell ref="A1:H1"/>
    <mergeCell ref="A2:H2"/>
    <mergeCell ref="A3:H3"/>
    <mergeCell ref="A4:H4"/>
    <mergeCell ref="A5:H5"/>
    <mergeCell ref="A6:H6"/>
  </mergeCells>
  <hyperlinks>
    <hyperlink ref="A86" r:id="rId1" display="mukesh.ganpati@gmail.com"/>
    <hyperlink ref="A88" r:id="rId2" display="mukesh.ganpati@gmail.com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7"/>
  <sheetViews>
    <sheetView workbookViewId="0">
      <selection activeCell="C21" sqref="C21"/>
    </sheetView>
  </sheetViews>
  <sheetFormatPr defaultRowHeight="15" x14ac:dyDescent="0.25"/>
  <cols>
    <col min="1" max="1" width="30" customWidth="1"/>
    <col min="2" max="2" width="14.85546875" customWidth="1"/>
    <col min="3" max="3" width="10.28515625" customWidth="1"/>
    <col min="4" max="4" width="13.85546875" customWidth="1"/>
    <col min="5" max="5" width="11.7109375" bestFit="1" customWidth="1"/>
    <col min="6" max="6" width="12.5703125" customWidth="1"/>
    <col min="7" max="7" width="14.28515625" customWidth="1"/>
    <col min="8" max="9" width="8" bestFit="1" customWidth="1"/>
  </cols>
  <sheetData>
    <row r="1" spans="1:9" x14ac:dyDescent="0.25">
      <c r="A1" s="84" t="s">
        <v>0</v>
      </c>
      <c r="B1" s="84"/>
      <c r="C1" s="84"/>
      <c r="D1" s="84"/>
      <c r="E1" s="84"/>
      <c r="F1" s="84"/>
      <c r="G1" s="84"/>
      <c r="H1" s="84"/>
      <c r="I1" s="84"/>
    </row>
    <row r="2" spans="1:9" x14ac:dyDescent="0.25">
      <c r="A2" s="83" t="s">
        <v>1</v>
      </c>
      <c r="B2" s="83"/>
      <c r="C2" s="83"/>
      <c r="D2" s="83"/>
      <c r="E2" s="83"/>
      <c r="F2" s="83"/>
      <c r="G2" s="83"/>
      <c r="H2" s="83"/>
      <c r="I2" s="83"/>
    </row>
    <row r="3" spans="1:9" x14ac:dyDescent="0.25">
      <c r="A3" s="83" t="s">
        <v>2</v>
      </c>
      <c r="B3" s="83"/>
      <c r="C3" s="83"/>
      <c r="D3" s="83"/>
      <c r="E3" s="83"/>
      <c r="F3" s="83"/>
      <c r="G3" s="83"/>
      <c r="H3" s="83"/>
      <c r="I3" s="83"/>
    </row>
    <row r="4" spans="1:9" x14ac:dyDescent="0.25">
      <c r="A4" s="85" t="s">
        <v>168</v>
      </c>
      <c r="B4" s="85"/>
      <c r="C4" s="85"/>
      <c r="D4" s="85"/>
      <c r="E4" s="85"/>
      <c r="F4" s="85"/>
      <c r="G4" s="85"/>
      <c r="H4" s="85"/>
      <c r="I4" s="85"/>
    </row>
    <row r="5" spans="1:9" x14ac:dyDescent="0.25">
      <c r="A5" s="85" t="s">
        <v>169</v>
      </c>
      <c r="B5" s="85"/>
      <c r="C5" s="85"/>
      <c r="D5" s="85"/>
      <c r="E5" s="85"/>
      <c r="F5" s="85"/>
      <c r="G5" s="85"/>
      <c r="H5" s="85"/>
      <c r="I5" s="48"/>
    </row>
    <row r="6" spans="1:9" x14ac:dyDescent="0.25">
      <c r="A6" s="83" t="str">
        <f>+'[1]STOCK POINT'!A9:I9</f>
        <v>HDPE, LLDPE &amp; PP PRICE W.E.F. DT. 01.08.25</v>
      </c>
      <c r="B6" s="83"/>
      <c r="C6" s="83"/>
      <c r="D6" s="83"/>
      <c r="E6" s="83"/>
      <c r="F6" s="83"/>
      <c r="G6" s="83"/>
      <c r="H6" s="83"/>
      <c r="I6" s="83"/>
    </row>
    <row r="7" spans="1:9" x14ac:dyDescent="0.25">
      <c r="A7" s="23" t="s">
        <v>77</v>
      </c>
      <c r="B7" s="23" t="s">
        <v>78</v>
      </c>
      <c r="C7" s="23" t="s">
        <v>79</v>
      </c>
      <c r="D7" s="23" t="s">
        <v>80</v>
      </c>
      <c r="E7" s="23" t="s">
        <v>81</v>
      </c>
      <c r="F7" s="24" t="s">
        <v>82</v>
      </c>
      <c r="G7" s="25" t="s">
        <v>83</v>
      </c>
      <c r="H7" s="26"/>
      <c r="I7" s="13"/>
    </row>
    <row r="8" spans="1:9" x14ac:dyDescent="0.25">
      <c r="A8" s="27" t="s">
        <v>12</v>
      </c>
      <c r="B8" s="28"/>
      <c r="C8" s="1" t="s">
        <v>84</v>
      </c>
      <c r="D8" s="1" t="s">
        <v>85</v>
      </c>
      <c r="E8" s="1" t="s">
        <v>78</v>
      </c>
      <c r="F8" s="29">
        <v>0.18</v>
      </c>
      <c r="G8" s="30" t="s">
        <v>86</v>
      </c>
      <c r="H8" s="31"/>
      <c r="I8" s="49"/>
    </row>
    <row r="9" spans="1:9" x14ac:dyDescent="0.25">
      <c r="A9" s="12" t="s">
        <v>170</v>
      </c>
      <c r="B9" s="32">
        <f>'[1]HD EX-WORKS'!P48</f>
        <v>93628</v>
      </c>
      <c r="C9" s="33">
        <v>1100</v>
      </c>
      <c r="D9" s="33">
        <f>'[1]Freight list'!$F$207</f>
        <v>3498</v>
      </c>
      <c r="E9" s="33">
        <f t="shared" ref="E9:E32" si="0">+B9-C9+D9</f>
        <v>96026</v>
      </c>
      <c r="F9" s="33">
        <f>+E9*0.18</f>
        <v>17284.68</v>
      </c>
      <c r="G9" s="34">
        <f>SUM(E9:F9)</f>
        <v>113310.68</v>
      </c>
      <c r="H9" s="35"/>
      <c r="I9" s="49"/>
    </row>
    <row r="10" spans="1:9" x14ac:dyDescent="0.25">
      <c r="A10" s="12" t="s">
        <v>15</v>
      </c>
      <c r="B10" s="32">
        <f>'[1]HD EX-WORKS'!R48</f>
        <v>95628</v>
      </c>
      <c r="C10" s="33">
        <v>1100</v>
      </c>
      <c r="D10" s="33">
        <f>'[1]Freight list'!$F$207</f>
        <v>3498</v>
      </c>
      <c r="E10" s="33">
        <f t="shared" si="0"/>
        <v>98026</v>
      </c>
      <c r="F10" s="33">
        <f t="shared" ref="F10:F32" si="1">+E10*0.18</f>
        <v>17644.68</v>
      </c>
      <c r="G10" s="34">
        <f t="shared" ref="G10:G67" si="2">SUM(E10:F10)</f>
        <v>115670.68</v>
      </c>
      <c r="H10" s="35"/>
      <c r="I10" s="49"/>
    </row>
    <row r="11" spans="1:9" x14ac:dyDescent="0.25">
      <c r="A11" s="12" t="s">
        <v>88</v>
      </c>
      <c r="B11" s="32">
        <f>+'[1]HD EX-WORKS'!Q48</f>
        <v>96378</v>
      </c>
      <c r="C11" s="33">
        <v>1100</v>
      </c>
      <c r="D11" s="33">
        <f>'[1]Freight list'!$F$207</f>
        <v>3498</v>
      </c>
      <c r="E11" s="33">
        <f>+B11-C11+D11</f>
        <v>98776</v>
      </c>
      <c r="F11" s="33">
        <f>+E11*0.18</f>
        <v>17779.68</v>
      </c>
      <c r="G11" s="34">
        <f>SUM(E11:F11)</f>
        <v>116555.68</v>
      </c>
      <c r="H11" s="35"/>
      <c r="I11" s="49"/>
    </row>
    <row r="12" spans="1:9" x14ac:dyDescent="0.25">
      <c r="A12" s="12" t="s">
        <v>89</v>
      </c>
      <c r="B12" s="32">
        <f>'[1]HD EX-WORKS'!T48</f>
        <v>96378</v>
      </c>
      <c r="C12" s="33">
        <v>1100</v>
      </c>
      <c r="D12" s="33">
        <f>'[1]Freight list'!$F$207</f>
        <v>3498</v>
      </c>
      <c r="E12" s="33">
        <f t="shared" si="0"/>
        <v>98776</v>
      </c>
      <c r="F12" s="33">
        <f t="shared" si="1"/>
        <v>17779.68</v>
      </c>
      <c r="G12" s="34">
        <f t="shared" si="2"/>
        <v>116555.68</v>
      </c>
      <c r="H12" s="35"/>
      <c r="I12" s="49"/>
    </row>
    <row r="13" spans="1:9" x14ac:dyDescent="0.25">
      <c r="A13" s="12" t="s">
        <v>19</v>
      </c>
      <c r="B13" s="32">
        <f>+'[2]Table 2'!$U$46</f>
        <v>93878</v>
      </c>
      <c r="C13" s="33">
        <v>1100</v>
      </c>
      <c r="D13" s="33">
        <f>'[1]Freight list'!$F$207</f>
        <v>3498</v>
      </c>
      <c r="E13" s="33">
        <f>+B13-C13+D13</f>
        <v>96276</v>
      </c>
      <c r="F13" s="33">
        <f>+E13*0.18</f>
        <v>17329.68</v>
      </c>
      <c r="G13" s="34">
        <f>SUM(E13:F13)</f>
        <v>113605.68</v>
      </c>
      <c r="H13" s="35"/>
      <c r="I13" s="49"/>
    </row>
    <row r="14" spans="1:9" x14ac:dyDescent="0.25">
      <c r="A14" s="12" t="s">
        <v>20</v>
      </c>
      <c r="B14" s="32">
        <f>+'[2]Table 2'!$V$46</f>
        <v>93878</v>
      </c>
      <c r="C14" s="33">
        <v>1100</v>
      </c>
      <c r="D14" s="33">
        <f>'[1]Freight list'!$F$207</f>
        <v>3498</v>
      </c>
      <c r="E14" s="33">
        <f>+B14-C14+D14</f>
        <v>96276</v>
      </c>
      <c r="F14" s="33">
        <f>+E14*0.18</f>
        <v>17329.68</v>
      </c>
      <c r="G14" s="34">
        <f>SUM(E14:F14)</f>
        <v>113605.68</v>
      </c>
      <c r="H14" s="35"/>
      <c r="I14" s="49"/>
    </row>
    <row r="15" spans="1:9" x14ac:dyDescent="0.25">
      <c r="A15" s="12" t="s">
        <v>90</v>
      </c>
      <c r="B15" s="32">
        <f>'[1]HD EX-WORKS'!B48</f>
        <v>95578</v>
      </c>
      <c r="C15" s="33">
        <v>1100</v>
      </c>
      <c r="D15" s="33">
        <f>'[1]Freight list'!$F$207</f>
        <v>3498</v>
      </c>
      <c r="E15" s="33">
        <f t="shared" si="0"/>
        <v>97976</v>
      </c>
      <c r="F15" s="33">
        <f t="shared" si="1"/>
        <v>17635.68</v>
      </c>
      <c r="G15" s="34">
        <f t="shared" si="2"/>
        <v>115611.68</v>
      </c>
      <c r="H15" s="35"/>
      <c r="I15" s="18"/>
    </row>
    <row r="16" spans="1:9" x14ac:dyDescent="0.25">
      <c r="A16" s="12" t="s">
        <v>91</v>
      </c>
      <c r="B16" s="32">
        <f>'[1]HD EX-WORKS'!F48</f>
        <v>97278</v>
      </c>
      <c r="C16" s="33">
        <v>1100</v>
      </c>
      <c r="D16" s="33">
        <f>'[1]Freight list'!$F$207</f>
        <v>3498</v>
      </c>
      <c r="E16" s="33">
        <f t="shared" si="0"/>
        <v>99676</v>
      </c>
      <c r="F16" s="33">
        <f t="shared" si="1"/>
        <v>17941.68</v>
      </c>
      <c r="G16" s="34">
        <f t="shared" si="2"/>
        <v>117617.68</v>
      </c>
      <c r="H16" s="35"/>
      <c r="I16" s="49"/>
    </row>
    <row r="17" spans="1:9" x14ac:dyDescent="0.25">
      <c r="A17" s="12" t="s">
        <v>92</v>
      </c>
      <c r="B17" s="32">
        <f>'[1]HD EX-WORKS'!G48</f>
        <v>96028</v>
      </c>
      <c r="C17" s="33">
        <v>1100</v>
      </c>
      <c r="D17" s="33">
        <f>'[1]Freight list'!$F$207</f>
        <v>3498</v>
      </c>
      <c r="E17" s="33">
        <f t="shared" si="0"/>
        <v>98426</v>
      </c>
      <c r="F17" s="33">
        <f t="shared" si="1"/>
        <v>17716.68</v>
      </c>
      <c r="G17" s="34">
        <f t="shared" si="2"/>
        <v>116142.68</v>
      </c>
      <c r="H17" s="35"/>
      <c r="I17" s="49"/>
    </row>
    <row r="18" spans="1:9" x14ac:dyDescent="0.25">
      <c r="A18" s="12" t="s">
        <v>93</v>
      </c>
      <c r="B18" s="33">
        <f>'[1]HD EX-WORKS'!C48</f>
        <v>95528</v>
      </c>
      <c r="C18" s="33">
        <v>1100</v>
      </c>
      <c r="D18" s="33">
        <f>'[1]Freight list'!$F$207</f>
        <v>3498</v>
      </c>
      <c r="E18" s="33">
        <f t="shared" si="0"/>
        <v>97926</v>
      </c>
      <c r="F18" s="33">
        <f t="shared" si="1"/>
        <v>17626.68</v>
      </c>
      <c r="G18" s="34">
        <f t="shared" si="2"/>
        <v>115552.68</v>
      </c>
      <c r="H18" s="35"/>
      <c r="I18" s="49"/>
    </row>
    <row r="19" spans="1:9" x14ac:dyDescent="0.25">
      <c r="A19" s="12" t="s">
        <v>94</v>
      </c>
      <c r="B19" s="33">
        <f>'[1]HD EX-WORKS'!S48</f>
        <v>97278</v>
      </c>
      <c r="C19" s="33">
        <v>1100</v>
      </c>
      <c r="D19" s="33">
        <f>'[1]Freight list'!$F$207</f>
        <v>3498</v>
      </c>
      <c r="E19" s="33">
        <f t="shared" si="0"/>
        <v>99676</v>
      </c>
      <c r="F19" s="33">
        <f t="shared" si="1"/>
        <v>17941.68</v>
      </c>
      <c r="G19" s="34">
        <f t="shared" si="2"/>
        <v>117617.68</v>
      </c>
      <c r="H19" s="35"/>
      <c r="I19" s="49"/>
    </row>
    <row r="20" spans="1:9" x14ac:dyDescent="0.25">
      <c r="A20" s="12" t="s">
        <v>25</v>
      </c>
      <c r="B20" s="33">
        <f>'[1]HD EX-WORKS'!H48</f>
        <v>96631</v>
      </c>
      <c r="C20" s="33">
        <v>1100</v>
      </c>
      <c r="D20" s="33">
        <f>'[1]Freight list'!$F$207</f>
        <v>3498</v>
      </c>
      <c r="E20" s="33">
        <f t="shared" si="0"/>
        <v>99029</v>
      </c>
      <c r="F20" s="33">
        <f t="shared" si="1"/>
        <v>17825.219999999998</v>
      </c>
      <c r="G20" s="34">
        <f t="shared" si="2"/>
        <v>116854.22</v>
      </c>
      <c r="H20" s="35"/>
      <c r="I20" s="49"/>
    </row>
    <row r="21" spans="1:9" x14ac:dyDescent="0.25">
      <c r="A21" s="12" t="s">
        <v>95</v>
      </c>
      <c r="B21" s="33">
        <f>'[1]HD EX-WORKS'!N48-3000</f>
        <v>94358</v>
      </c>
      <c r="C21" s="33">
        <v>1100</v>
      </c>
      <c r="D21" s="33">
        <f>'[1]Freight list'!$F$207</f>
        <v>3498</v>
      </c>
      <c r="E21" s="33">
        <f t="shared" si="0"/>
        <v>96756</v>
      </c>
      <c r="F21" s="33">
        <f t="shared" si="1"/>
        <v>17416.079999999998</v>
      </c>
      <c r="G21" s="34">
        <f t="shared" si="2"/>
        <v>114172.08</v>
      </c>
      <c r="H21" s="35"/>
      <c r="I21" s="49"/>
    </row>
    <row r="22" spans="1:9" x14ac:dyDescent="0.25">
      <c r="A22" s="12" t="s">
        <v>96</v>
      </c>
      <c r="B22" s="33">
        <f>'[1]HD EX-WORKS'!N48</f>
        <v>97358</v>
      </c>
      <c r="C22" s="33">
        <v>1100</v>
      </c>
      <c r="D22" s="33">
        <f>'[1]Freight list'!$F$207</f>
        <v>3498</v>
      </c>
      <c r="E22" s="33">
        <f t="shared" si="0"/>
        <v>99756</v>
      </c>
      <c r="F22" s="33">
        <f t="shared" si="1"/>
        <v>17956.079999999998</v>
      </c>
      <c r="G22" s="34">
        <f t="shared" si="2"/>
        <v>117712.08</v>
      </c>
      <c r="H22" s="35"/>
      <c r="I22" s="49"/>
    </row>
    <row r="23" spans="1:9" x14ac:dyDescent="0.25">
      <c r="A23" s="12" t="s">
        <v>97</v>
      </c>
      <c r="B23" s="33">
        <f>'[1]HD EX-WORKS'!O48</f>
        <v>97358</v>
      </c>
      <c r="C23" s="33">
        <v>1100</v>
      </c>
      <c r="D23" s="33">
        <f>'[1]Freight list'!$F$207</f>
        <v>3498</v>
      </c>
      <c r="E23" s="33">
        <f t="shared" si="0"/>
        <v>99756</v>
      </c>
      <c r="F23" s="33">
        <f t="shared" si="1"/>
        <v>17956.079999999998</v>
      </c>
      <c r="G23" s="34">
        <f t="shared" si="2"/>
        <v>117712.08</v>
      </c>
      <c r="H23" s="35"/>
      <c r="I23" s="49"/>
    </row>
    <row r="24" spans="1:9" x14ac:dyDescent="0.25">
      <c r="A24" s="12" t="s">
        <v>98</v>
      </c>
      <c r="B24" s="32">
        <f>'[1]HD EX-WORKS'!K48</f>
        <v>95336</v>
      </c>
      <c r="C24" s="33">
        <v>1100</v>
      </c>
      <c r="D24" s="33">
        <f>'[1]Freight list'!$F$207</f>
        <v>3498</v>
      </c>
      <c r="E24" s="33">
        <f t="shared" si="0"/>
        <v>97734</v>
      </c>
      <c r="F24" s="33">
        <f t="shared" si="1"/>
        <v>17592.12</v>
      </c>
      <c r="G24" s="34">
        <f t="shared" si="2"/>
        <v>115326.12</v>
      </c>
      <c r="H24" s="35"/>
      <c r="I24" s="18"/>
    </row>
    <row r="25" spans="1:9" x14ac:dyDescent="0.25">
      <c r="A25" s="12" t="s">
        <v>28</v>
      </c>
      <c r="B25" s="33">
        <f>'[1]HD EX-WORKS'!L48</f>
        <v>94728</v>
      </c>
      <c r="C25" s="33">
        <v>1100</v>
      </c>
      <c r="D25" s="33">
        <f>'[1]Freight list'!$F$207</f>
        <v>3498</v>
      </c>
      <c r="E25" s="33">
        <f t="shared" si="0"/>
        <v>97126</v>
      </c>
      <c r="F25" s="33">
        <f t="shared" si="1"/>
        <v>17482.68</v>
      </c>
      <c r="G25" s="34">
        <f t="shared" si="2"/>
        <v>114608.68</v>
      </c>
      <c r="H25" s="35"/>
      <c r="I25" s="49"/>
    </row>
    <row r="26" spans="1:9" x14ac:dyDescent="0.25">
      <c r="A26" s="12" t="s">
        <v>30</v>
      </c>
      <c r="B26" s="33">
        <f>'[1]HD EX-WORKS'!I48</f>
        <v>96038</v>
      </c>
      <c r="C26" s="33">
        <v>1100</v>
      </c>
      <c r="D26" s="33">
        <f>'[1]Freight list'!$F$207</f>
        <v>3498</v>
      </c>
      <c r="E26" s="33">
        <f t="shared" si="0"/>
        <v>98436</v>
      </c>
      <c r="F26" s="33">
        <f t="shared" si="1"/>
        <v>17718.48</v>
      </c>
      <c r="G26" s="34">
        <f t="shared" si="2"/>
        <v>116154.48</v>
      </c>
      <c r="H26" s="35"/>
      <c r="I26" s="49"/>
    </row>
    <row r="27" spans="1:9" x14ac:dyDescent="0.25">
      <c r="A27" s="12" t="s">
        <v>99</v>
      </c>
      <c r="B27" s="33">
        <f>'[1]HD EX-WORKS'!J48</f>
        <v>93336</v>
      </c>
      <c r="C27" s="33">
        <v>1100</v>
      </c>
      <c r="D27" s="33">
        <f>'[1]Freight list'!$F$207</f>
        <v>3498</v>
      </c>
      <c r="E27" s="33">
        <f t="shared" si="0"/>
        <v>95734</v>
      </c>
      <c r="F27" s="33">
        <f t="shared" si="1"/>
        <v>17232.12</v>
      </c>
      <c r="G27" s="34">
        <f t="shared" si="2"/>
        <v>112966.12</v>
      </c>
      <c r="H27" s="35"/>
      <c r="I27" s="49"/>
    </row>
    <row r="28" spans="1:9" x14ac:dyDescent="0.25">
      <c r="A28" s="12" t="s">
        <v>100</v>
      </c>
      <c r="B28" s="33">
        <f>'[1]HD EX-WORKS'!W48</f>
        <v>93358</v>
      </c>
      <c r="C28" s="33">
        <v>1100</v>
      </c>
      <c r="D28" s="33">
        <f>'[1]Freight list'!$F$207</f>
        <v>3498</v>
      </c>
      <c r="E28" s="33">
        <f t="shared" si="0"/>
        <v>95756</v>
      </c>
      <c r="F28" s="33">
        <f t="shared" si="1"/>
        <v>17236.079999999998</v>
      </c>
      <c r="G28" s="34">
        <f t="shared" si="2"/>
        <v>112992.08</v>
      </c>
      <c r="H28" s="35"/>
      <c r="I28" s="49"/>
    </row>
    <row r="29" spans="1:9" x14ac:dyDescent="0.25">
      <c r="A29" s="12" t="s">
        <v>101</v>
      </c>
      <c r="B29" s="33">
        <f>'[1]HD EX-WORKS'!X48</f>
        <v>91358</v>
      </c>
      <c r="C29" s="33">
        <v>1100</v>
      </c>
      <c r="D29" s="33">
        <f>'[1]Freight list'!$F$207</f>
        <v>3498</v>
      </c>
      <c r="E29" s="33">
        <f t="shared" si="0"/>
        <v>93756</v>
      </c>
      <c r="F29" s="33">
        <f t="shared" si="1"/>
        <v>16876.079999999998</v>
      </c>
      <c r="G29" s="34">
        <f t="shared" si="2"/>
        <v>110632.08</v>
      </c>
      <c r="H29" s="35"/>
      <c r="I29" s="49"/>
    </row>
    <row r="30" spans="1:9" x14ac:dyDescent="0.25">
      <c r="A30" s="12" t="s">
        <v>102</v>
      </c>
      <c r="B30" s="33">
        <f>'[1]HD EX-WORKS'!Y48</f>
        <v>88078</v>
      </c>
      <c r="C30" s="33">
        <v>1100</v>
      </c>
      <c r="D30" s="33">
        <f>'[1]Freight list'!$F$207</f>
        <v>3498</v>
      </c>
      <c r="E30" s="33">
        <f t="shared" si="0"/>
        <v>90476</v>
      </c>
      <c r="F30" s="33">
        <f t="shared" si="1"/>
        <v>16285.68</v>
      </c>
      <c r="G30" s="34">
        <f t="shared" si="2"/>
        <v>106761.68</v>
      </c>
      <c r="H30" s="35"/>
      <c r="I30" s="49"/>
    </row>
    <row r="31" spans="1:9" x14ac:dyDescent="0.25">
      <c r="A31" s="12" t="s">
        <v>103</v>
      </c>
      <c r="B31" s="33">
        <f>'[1]HD EX-WORKS'!Z48</f>
        <v>91631</v>
      </c>
      <c r="C31" s="33">
        <v>1100</v>
      </c>
      <c r="D31" s="33">
        <f>'[1]Freight list'!$F$207</f>
        <v>3498</v>
      </c>
      <c r="E31" s="33">
        <f t="shared" si="0"/>
        <v>94029</v>
      </c>
      <c r="F31" s="33">
        <f t="shared" si="1"/>
        <v>16925.22</v>
      </c>
      <c r="G31" s="34">
        <f t="shared" si="2"/>
        <v>110954.22</v>
      </c>
      <c r="H31" s="35"/>
      <c r="I31" s="49"/>
    </row>
    <row r="32" spans="1:9" x14ac:dyDescent="0.25">
      <c r="A32" s="12" t="s">
        <v>104</v>
      </c>
      <c r="B32" s="33">
        <f>'[1]HD EX-WORKS'!AA48</f>
        <v>90528</v>
      </c>
      <c r="C32" s="33">
        <v>1100</v>
      </c>
      <c r="D32" s="33">
        <f>'[1]Freight list'!$F$207</f>
        <v>3498</v>
      </c>
      <c r="E32" s="33">
        <f t="shared" si="0"/>
        <v>92926</v>
      </c>
      <c r="F32" s="33">
        <f t="shared" si="1"/>
        <v>16726.68</v>
      </c>
      <c r="G32" s="34">
        <f t="shared" si="2"/>
        <v>109652.68</v>
      </c>
      <c r="H32" s="35"/>
      <c r="I32" s="49"/>
    </row>
    <row r="33" spans="1:9" x14ac:dyDescent="0.25">
      <c r="A33" s="37" t="s">
        <v>32</v>
      </c>
      <c r="B33" s="33"/>
      <c r="C33" s="33"/>
      <c r="D33" s="33"/>
      <c r="E33" s="33"/>
      <c r="F33" s="33"/>
      <c r="G33" s="34">
        <f t="shared" si="2"/>
        <v>0</v>
      </c>
      <c r="H33" s="38"/>
      <c r="I33" s="50"/>
    </row>
    <row r="34" spans="1:9" x14ac:dyDescent="0.25">
      <c r="A34" s="12" t="s">
        <v>33</v>
      </c>
      <c r="B34" s="33">
        <f>'[1]PP EX-WORKS'!I40</f>
        <v>98266</v>
      </c>
      <c r="C34" s="33">
        <v>1100</v>
      </c>
      <c r="D34" s="33">
        <f>'[1]Freight list'!$F$207</f>
        <v>3498</v>
      </c>
      <c r="E34" s="33">
        <f t="shared" ref="E34:E43" si="3">+B34-C34+D34</f>
        <v>100664</v>
      </c>
      <c r="F34" s="33">
        <f t="shared" ref="F34:F67" si="4">+E34*0.18</f>
        <v>18119.52</v>
      </c>
      <c r="G34" s="34">
        <f t="shared" si="2"/>
        <v>118783.52</v>
      </c>
      <c r="H34" s="35"/>
      <c r="I34" s="49"/>
    </row>
    <row r="35" spans="1:9" x14ac:dyDescent="0.25">
      <c r="A35" s="12" t="s">
        <v>105</v>
      </c>
      <c r="B35" s="33">
        <f>'[1]PP EX-WORKS'!E40</f>
        <v>96576</v>
      </c>
      <c r="C35" s="33">
        <v>1100</v>
      </c>
      <c r="D35" s="33">
        <f>'[1]Freight list'!$F$207</f>
        <v>3498</v>
      </c>
      <c r="E35" s="33">
        <f t="shared" si="3"/>
        <v>98974</v>
      </c>
      <c r="F35" s="33">
        <f t="shared" si="4"/>
        <v>17815.32</v>
      </c>
      <c r="G35" s="34">
        <f t="shared" si="2"/>
        <v>116789.32</v>
      </c>
      <c r="H35" s="35"/>
      <c r="I35" s="49"/>
    </row>
    <row r="36" spans="1:9" x14ac:dyDescent="0.25">
      <c r="A36" s="12" t="s">
        <v>106</v>
      </c>
      <c r="B36" s="33">
        <f>'[1]PP EX-WORKS'!B40</f>
        <v>96056</v>
      </c>
      <c r="C36" s="33">
        <v>1100</v>
      </c>
      <c r="D36" s="33">
        <f>'[1]Freight list'!$F$207</f>
        <v>3498</v>
      </c>
      <c r="E36" s="33">
        <f t="shared" si="3"/>
        <v>98454</v>
      </c>
      <c r="F36" s="33">
        <f t="shared" si="4"/>
        <v>17721.719999999998</v>
      </c>
      <c r="G36" s="34">
        <f t="shared" si="2"/>
        <v>116175.72</v>
      </c>
      <c r="H36" s="35"/>
      <c r="I36" s="49"/>
    </row>
    <row r="37" spans="1:9" x14ac:dyDescent="0.25">
      <c r="A37" s="12" t="s">
        <v>107</v>
      </c>
      <c r="B37" s="33">
        <f>'[1]PP EX-WORKS'!H40</f>
        <v>98756</v>
      </c>
      <c r="C37" s="33">
        <v>1100</v>
      </c>
      <c r="D37" s="33">
        <f>'[1]Freight list'!$F$207</f>
        <v>3498</v>
      </c>
      <c r="E37" s="33">
        <f t="shared" si="3"/>
        <v>101154</v>
      </c>
      <c r="F37" s="33">
        <f t="shared" si="4"/>
        <v>18207.719999999998</v>
      </c>
      <c r="G37" s="34">
        <f t="shared" si="2"/>
        <v>119361.72</v>
      </c>
      <c r="H37" s="35"/>
      <c r="I37" s="49"/>
    </row>
    <row r="38" spans="1:9" x14ac:dyDescent="0.25">
      <c r="A38" s="12" t="s">
        <v>36</v>
      </c>
      <c r="B38" s="33">
        <f>'[1]PP EX-WORKS'!F40</f>
        <v>97076</v>
      </c>
      <c r="C38" s="33">
        <v>1100</v>
      </c>
      <c r="D38" s="33">
        <f>'[1]Freight list'!$F$207</f>
        <v>3498</v>
      </c>
      <c r="E38" s="33">
        <f t="shared" si="3"/>
        <v>99474</v>
      </c>
      <c r="F38" s="33">
        <f t="shared" si="4"/>
        <v>17905.32</v>
      </c>
      <c r="G38" s="34">
        <f t="shared" si="2"/>
        <v>117379.32</v>
      </c>
      <c r="H38" s="35"/>
      <c r="I38" s="49"/>
    </row>
    <row r="39" spans="1:9" x14ac:dyDescent="0.25">
      <c r="A39" s="12" t="s">
        <v>108</v>
      </c>
      <c r="B39" s="33">
        <f>+'[1]PP EX-WORKS'!W40</f>
        <v>92056</v>
      </c>
      <c r="C39" s="33">
        <v>1100</v>
      </c>
      <c r="D39" s="33">
        <f>'[1]Freight list'!$F$207</f>
        <v>3498</v>
      </c>
      <c r="E39" s="33">
        <f t="shared" si="3"/>
        <v>94454</v>
      </c>
      <c r="F39" s="33">
        <f t="shared" si="4"/>
        <v>17001.72</v>
      </c>
      <c r="G39" s="34">
        <f t="shared" si="2"/>
        <v>111455.72</v>
      </c>
      <c r="H39" s="35"/>
      <c r="I39" s="49"/>
    </row>
    <row r="40" spans="1:9" x14ac:dyDescent="0.25">
      <c r="A40" s="12" t="s">
        <v>109</v>
      </c>
      <c r="B40" s="33">
        <f>'[1]PP EX-WORKS'!D40</f>
        <v>95556</v>
      </c>
      <c r="C40" s="33">
        <v>1100</v>
      </c>
      <c r="D40" s="33">
        <f>'[1]Freight list'!$F$207</f>
        <v>3498</v>
      </c>
      <c r="E40" s="33">
        <f t="shared" si="3"/>
        <v>97954</v>
      </c>
      <c r="F40" s="33">
        <f t="shared" si="4"/>
        <v>17631.72</v>
      </c>
      <c r="G40" s="34">
        <f t="shared" si="2"/>
        <v>115585.72</v>
      </c>
      <c r="H40" s="35"/>
      <c r="I40" s="49"/>
    </row>
    <row r="41" spans="1:9" x14ac:dyDescent="0.25">
      <c r="A41" s="12" t="s">
        <v>110</v>
      </c>
      <c r="B41" s="33">
        <f>'[1]PP EX-WORKS'!C40</f>
        <v>95576</v>
      </c>
      <c r="C41" s="33">
        <v>1100</v>
      </c>
      <c r="D41" s="33">
        <f>'[1]Freight list'!$F$207</f>
        <v>3498</v>
      </c>
      <c r="E41" s="33">
        <f t="shared" si="3"/>
        <v>97974</v>
      </c>
      <c r="F41" s="33">
        <f t="shared" si="4"/>
        <v>17635.32</v>
      </c>
      <c r="G41" s="34">
        <f t="shared" si="2"/>
        <v>115609.32</v>
      </c>
      <c r="H41" s="35"/>
      <c r="I41" s="49"/>
    </row>
    <row r="42" spans="1:9" x14ac:dyDescent="0.25">
      <c r="A42" s="12" t="s">
        <v>111</v>
      </c>
      <c r="B42" s="33">
        <f>'[1]PP EX-WORKS'!J40</f>
        <v>99866</v>
      </c>
      <c r="C42" s="33">
        <v>1100</v>
      </c>
      <c r="D42" s="33">
        <f>'[1]Freight list'!$F$207</f>
        <v>3498</v>
      </c>
      <c r="E42" s="33">
        <f t="shared" si="3"/>
        <v>102264</v>
      </c>
      <c r="F42" s="33">
        <f t="shared" si="4"/>
        <v>18407.52</v>
      </c>
      <c r="G42" s="34">
        <f t="shared" si="2"/>
        <v>120671.52</v>
      </c>
      <c r="H42" s="35"/>
      <c r="I42" s="49"/>
    </row>
    <row r="43" spans="1:9" x14ac:dyDescent="0.25">
      <c r="A43" s="12" t="s">
        <v>112</v>
      </c>
      <c r="B43" s="33">
        <f>'[1]PP EX-WORKS'!Y40</f>
        <v>92056</v>
      </c>
      <c r="C43" s="33">
        <v>1100</v>
      </c>
      <c r="D43" s="33">
        <f>'[1]Freight list'!$F$207</f>
        <v>3498</v>
      </c>
      <c r="E43" s="33">
        <f t="shared" si="3"/>
        <v>94454</v>
      </c>
      <c r="F43" s="33">
        <f t="shared" si="4"/>
        <v>17001.72</v>
      </c>
      <c r="G43" s="34">
        <f t="shared" si="2"/>
        <v>111455.72</v>
      </c>
      <c r="H43" s="35"/>
      <c r="I43" s="49"/>
    </row>
    <row r="44" spans="1:9" x14ac:dyDescent="0.25">
      <c r="A44" s="37" t="s">
        <v>41</v>
      </c>
      <c r="B44" s="33"/>
      <c r="C44" s="33"/>
      <c r="D44" s="33"/>
      <c r="E44" s="33"/>
      <c r="F44" s="33"/>
      <c r="G44" s="34">
        <f t="shared" si="2"/>
        <v>0</v>
      </c>
      <c r="H44" s="39"/>
      <c r="I44" s="49"/>
    </row>
    <row r="45" spans="1:9" x14ac:dyDescent="0.25">
      <c r="A45" s="12" t="s">
        <v>113</v>
      </c>
      <c r="B45" s="33">
        <f>'[1]PP EX-WORKS'!R40</f>
        <v>104676</v>
      </c>
      <c r="C45" s="33">
        <v>1100</v>
      </c>
      <c r="D45" s="33">
        <f>'[1]Freight list'!$F$207</f>
        <v>3498</v>
      </c>
      <c r="E45" s="33">
        <f t="shared" ref="E45:E57" si="5">+B45-C45+D45</f>
        <v>107074</v>
      </c>
      <c r="F45" s="33">
        <f t="shared" si="4"/>
        <v>19273.32</v>
      </c>
      <c r="G45" s="34">
        <f t="shared" si="2"/>
        <v>126347.32</v>
      </c>
      <c r="H45" s="35"/>
      <c r="I45" s="49"/>
    </row>
    <row r="46" spans="1:9" x14ac:dyDescent="0.25">
      <c r="A46" s="12" t="s">
        <v>114</v>
      </c>
      <c r="B46" s="33">
        <f>+'[1]PP EX-WORKS'!P40-6000</f>
        <v>95366</v>
      </c>
      <c r="C46" s="33">
        <v>1100</v>
      </c>
      <c r="D46" s="33">
        <f>'[1]Freight list'!$F$207</f>
        <v>3498</v>
      </c>
      <c r="E46" s="33">
        <f t="shared" si="5"/>
        <v>97764</v>
      </c>
      <c r="F46" s="33">
        <f t="shared" si="4"/>
        <v>17597.52</v>
      </c>
      <c r="G46" s="34">
        <f t="shared" si="2"/>
        <v>115361.52</v>
      </c>
      <c r="H46" s="35"/>
      <c r="I46" s="49"/>
    </row>
    <row r="47" spans="1:9" x14ac:dyDescent="0.25">
      <c r="A47" s="12" t="s">
        <v>51</v>
      </c>
      <c r="B47" s="33">
        <f>'[1]PP EX-WORKS'!Q40</f>
        <v>103126</v>
      </c>
      <c r="C47" s="33">
        <v>1100</v>
      </c>
      <c r="D47" s="33">
        <f>'[1]Freight list'!$F$207</f>
        <v>3498</v>
      </c>
      <c r="E47" s="33">
        <f t="shared" si="5"/>
        <v>105524</v>
      </c>
      <c r="F47" s="33">
        <f t="shared" si="4"/>
        <v>18994.32</v>
      </c>
      <c r="G47" s="34">
        <f t="shared" si="2"/>
        <v>124518.32</v>
      </c>
      <c r="H47" s="35"/>
      <c r="I47" s="49"/>
    </row>
    <row r="48" spans="1:9" x14ac:dyDescent="0.25">
      <c r="A48" s="12" t="s">
        <v>115</v>
      </c>
      <c r="B48" s="33">
        <f>'[1]PP EX-WORKS'!P40</f>
        <v>101366</v>
      </c>
      <c r="C48" s="33">
        <v>1100</v>
      </c>
      <c r="D48" s="33">
        <f>'[1]Freight list'!$F$207</f>
        <v>3498</v>
      </c>
      <c r="E48" s="33">
        <f t="shared" si="5"/>
        <v>103764</v>
      </c>
      <c r="F48" s="33">
        <f t="shared" si="4"/>
        <v>18677.52</v>
      </c>
      <c r="G48" s="34">
        <f t="shared" si="2"/>
        <v>122441.52</v>
      </c>
      <c r="H48" s="35"/>
      <c r="I48" s="49"/>
    </row>
    <row r="49" spans="1:9" x14ac:dyDescent="0.25">
      <c r="A49" s="12" t="s">
        <v>43</v>
      </c>
      <c r="B49" s="33">
        <f>+'[1]PP EX-WORKS'!V40</f>
        <v>101856</v>
      </c>
      <c r="C49" s="33">
        <v>1100</v>
      </c>
      <c r="D49" s="33">
        <f>'[1]Freight list'!$F$207</f>
        <v>3498</v>
      </c>
      <c r="E49" s="33">
        <f>+B49-C49+D49</f>
        <v>104254</v>
      </c>
      <c r="F49" s="33">
        <f>+E49*0.18</f>
        <v>18765.719999999998</v>
      </c>
      <c r="G49" s="34">
        <f>SUM(E49:F49)</f>
        <v>123019.72</v>
      </c>
      <c r="H49" s="35"/>
      <c r="I49" s="49"/>
    </row>
    <row r="50" spans="1:9" x14ac:dyDescent="0.25">
      <c r="A50" s="12" t="s">
        <v>44</v>
      </c>
      <c r="B50" s="33">
        <f>+'[1]PP EX-WORKS'!U40</f>
        <v>103706</v>
      </c>
      <c r="C50" s="33">
        <v>1100</v>
      </c>
      <c r="D50" s="33">
        <f>'[1]Freight list'!$F$207</f>
        <v>3498</v>
      </c>
      <c r="E50" s="33">
        <f>+B50-C50+D50</f>
        <v>106104</v>
      </c>
      <c r="F50" s="33">
        <f>+E50*0.18</f>
        <v>19098.719999999998</v>
      </c>
      <c r="G50" s="34">
        <f>SUM(E50:F50)</f>
        <v>125202.72</v>
      </c>
      <c r="H50" s="35"/>
      <c r="I50" s="49"/>
    </row>
    <row r="51" spans="1:9" x14ac:dyDescent="0.25">
      <c r="A51" s="12" t="s">
        <v>45</v>
      </c>
      <c r="B51" s="33">
        <f>+'[1]PP EX-WORKS'!S40</f>
        <v>102836</v>
      </c>
      <c r="C51" s="33">
        <v>1100</v>
      </c>
      <c r="D51" s="33">
        <f>'[1]Freight list'!$F$207</f>
        <v>3498</v>
      </c>
      <c r="E51" s="33">
        <f>+B51-C51+D51</f>
        <v>105234</v>
      </c>
      <c r="F51" s="33">
        <f>+E51*0.18</f>
        <v>18942.12</v>
      </c>
      <c r="G51" s="34">
        <f>SUM(E51:F51)</f>
        <v>124176.12</v>
      </c>
      <c r="H51" s="35"/>
      <c r="I51" s="49"/>
    </row>
    <row r="52" spans="1:9" x14ac:dyDescent="0.25">
      <c r="A52" s="12" t="s">
        <v>46</v>
      </c>
      <c r="B52" s="33">
        <f>+'[1]PP EX-WORKS'!T40</f>
        <v>102836</v>
      </c>
      <c r="C52" s="33">
        <v>1100</v>
      </c>
      <c r="D52" s="33">
        <f>'[1]Freight list'!$F$207</f>
        <v>3498</v>
      </c>
      <c r="E52" s="33">
        <f>+B52-C52+D52</f>
        <v>105234</v>
      </c>
      <c r="F52" s="33">
        <f>+E52*0.18</f>
        <v>18942.12</v>
      </c>
      <c r="G52" s="34">
        <f>SUM(E52:F52)</f>
        <v>124176.12</v>
      </c>
      <c r="H52" s="35"/>
      <c r="I52" s="49"/>
    </row>
    <row r="53" spans="1:9" x14ac:dyDescent="0.25">
      <c r="A53" s="12" t="s">
        <v>171</v>
      </c>
      <c r="B53" s="33">
        <f>'[1]PP EX-WORKS'!O40</f>
        <v>101366</v>
      </c>
      <c r="C53" s="33">
        <v>1100</v>
      </c>
      <c r="D53" s="33">
        <f>'[1]Freight list'!$F$207</f>
        <v>3498</v>
      </c>
      <c r="E53" s="33">
        <f t="shared" si="5"/>
        <v>103764</v>
      </c>
      <c r="F53" s="33">
        <f t="shared" si="4"/>
        <v>18677.52</v>
      </c>
      <c r="G53" s="34">
        <f t="shared" si="2"/>
        <v>122441.52</v>
      </c>
      <c r="H53" s="35"/>
      <c r="I53" s="49"/>
    </row>
    <row r="54" spans="1:9" x14ac:dyDescent="0.25">
      <c r="A54" s="12" t="s">
        <v>172</v>
      </c>
      <c r="B54" s="33">
        <f>'[1]PP EX-WORKS'!N40</f>
        <v>100866</v>
      </c>
      <c r="C54" s="33">
        <v>1100</v>
      </c>
      <c r="D54" s="33">
        <f>'[1]Freight list'!$F$207</f>
        <v>3498</v>
      </c>
      <c r="E54" s="33">
        <f t="shared" si="5"/>
        <v>103264</v>
      </c>
      <c r="F54" s="33">
        <f t="shared" si="4"/>
        <v>18587.52</v>
      </c>
      <c r="G54" s="34">
        <f t="shared" si="2"/>
        <v>121851.52</v>
      </c>
      <c r="H54" s="35"/>
      <c r="I54" s="49"/>
    </row>
    <row r="55" spans="1:9" x14ac:dyDescent="0.25">
      <c r="A55" s="12" t="s">
        <v>118</v>
      </c>
      <c r="B55" s="33">
        <f>'[1]PP EX-WORKS'!K40</f>
        <v>104337</v>
      </c>
      <c r="C55" s="33">
        <v>1100</v>
      </c>
      <c r="D55" s="33">
        <f>'[1]Freight list'!$F$207</f>
        <v>3498</v>
      </c>
      <c r="E55" s="33">
        <f t="shared" si="5"/>
        <v>106735</v>
      </c>
      <c r="F55" s="33">
        <f t="shared" si="4"/>
        <v>19212.3</v>
      </c>
      <c r="G55" s="34">
        <f t="shared" si="2"/>
        <v>125947.3</v>
      </c>
      <c r="H55" s="35"/>
      <c r="I55" s="49"/>
    </row>
    <row r="56" spans="1:9" x14ac:dyDescent="0.25">
      <c r="A56" s="12" t="s">
        <v>119</v>
      </c>
      <c r="B56" s="33">
        <f>'[1]PP EX-WORKS'!M40</f>
        <v>107337</v>
      </c>
      <c r="C56" s="33">
        <v>1100</v>
      </c>
      <c r="D56" s="33">
        <f>'[1]Freight list'!$F$207</f>
        <v>3498</v>
      </c>
      <c r="E56" s="33">
        <f t="shared" si="5"/>
        <v>109735</v>
      </c>
      <c r="F56" s="33">
        <f t="shared" si="4"/>
        <v>19752.3</v>
      </c>
      <c r="G56" s="34">
        <f t="shared" si="2"/>
        <v>129487.3</v>
      </c>
      <c r="H56" s="35"/>
      <c r="I56" s="49"/>
    </row>
    <row r="57" spans="1:9" x14ac:dyDescent="0.25">
      <c r="A57" s="40" t="s">
        <v>120</v>
      </c>
      <c r="B57" s="32">
        <f>'[1]PP EX-WORKS'!L40</f>
        <v>106357</v>
      </c>
      <c r="C57" s="33">
        <v>1100</v>
      </c>
      <c r="D57" s="33">
        <f>'[1]Freight list'!$F$207</f>
        <v>3498</v>
      </c>
      <c r="E57" s="33">
        <f t="shared" si="5"/>
        <v>108755</v>
      </c>
      <c r="F57" s="33">
        <f t="shared" si="4"/>
        <v>19575.899999999998</v>
      </c>
      <c r="G57" s="34">
        <f t="shared" si="2"/>
        <v>128330.9</v>
      </c>
      <c r="H57" s="35"/>
      <c r="I57" s="49"/>
    </row>
    <row r="58" spans="1:9" x14ac:dyDescent="0.25">
      <c r="A58" s="37" t="s">
        <v>54</v>
      </c>
      <c r="B58" s="33"/>
      <c r="C58" s="33"/>
      <c r="D58" s="33"/>
      <c r="E58" s="33"/>
      <c r="F58" s="33"/>
      <c r="G58" s="34">
        <f t="shared" si="2"/>
        <v>0</v>
      </c>
      <c r="H58" s="39"/>
      <c r="I58" s="49"/>
    </row>
    <row r="59" spans="1:9" x14ac:dyDescent="0.25">
      <c r="A59" s="12" t="s">
        <v>121</v>
      </c>
      <c r="B59" s="33">
        <f>'[1]LL PRICELIST'!C48</f>
        <v>96635</v>
      </c>
      <c r="C59" s="33">
        <v>1100</v>
      </c>
      <c r="D59" s="33">
        <f>'[1]Freight list'!$F$207</f>
        <v>3498</v>
      </c>
      <c r="E59" s="33">
        <f t="shared" ref="E59:E67" si="6">+B59-C59+D59</f>
        <v>99033</v>
      </c>
      <c r="F59" s="33">
        <f t="shared" si="4"/>
        <v>17825.939999999999</v>
      </c>
      <c r="G59" s="34">
        <f t="shared" si="2"/>
        <v>116858.94</v>
      </c>
      <c r="H59" s="35"/>
      <c r="I59" s="49"/>
    </row>
    <row r="60" spans="1:9" x14ac:dyDescent="0.25">
      <c r="A60" s="12" t="s">
        <v>122</v>
      </c>
      <c r="B60" s="33">
        <f>'[1]LL PRICELIST'!B48</f>
        <v>95635</v>
      </c>
      <c r="C60" s="33">
        <v>1100</v>
      </c>
      <c r="D60" s="33">
        <f>'[1]Freight list'!$F$207</f>
        <v>3498</v>
      </c>
      <c r="E60" s="33">
        <f t="shared" si="6"/>
        <v>98033</v>
      </c>
      <c r="F60" s="33">
        <f t="shared" si="4"/>
        <v>17645.939999999999</v>
      </c>
      <c r="G60" s="34">
        <f t="shared" si="2"/>
        <v>115678.94</v>
      </c>
      <c r="H60" s="35"/>
      <c r="I60" s="49"/>
    </row>
    <row r="61" spans="1:9" x14ac:dyDescent="0.25">
      <c r="A61" s="12" t="s">
        <v>123</v>
      </c>
      <c r="B61" s="33">
        <f>'[1]LL PRICELIST'!B48</f>
        <v>95635</v>
      </c>
      <c r="C61" s="33">
        <v>1100</v>
      </c>
      <c r="D61" s="33">
        <f>'[1]Freight list'!$F$207</f>
        <v>3498</v>
      </c>
      <c r="E61" s="33">
        <f t="shared" si="6"/>
        <v>98033</v>
      </c>
      <c r="F61" s="33">
        <f t="shared" si="4"/>
        <v>17645.939999999999</v>
      </c>
      <c r="G61" s="34">
        <f t="shared" si="2"/>
        <v>115678.94</v>
      </c>
      <c r="H61" s="35"/>
      <c r="I61" s="49"/>
    </row>
    <row r="62" spans="1:9" x14ac:dyDescent="0.25">
      <c r="A62" s="12" t="s">
        <v>124</v>
      </c>
      <c r="B62" s="33">
        <f>'[1]LL PRICELIST'!D48</f>
        <v>102725</v>
      </c>
      <c r="C62" s="33">
        <v>1100</v>
      </c>
      <c r="D62" s="33">
        <f>'[1]Freight list'!$F$207</f>
        <v>3498</v>
      </c>
      <c r="E62" s="33">
        <f t="shared" si="6"/>
        <v>105123</v>
      </c>
      <c r="F62" s="33">
        <f t="shared" si="4"/>
        <v>18922.14</v>
      </c>
      <c r="G62" s="34">
        <f t="shared" si="2"/>
        <v>124045.14</v>
      </c>
      <c r="H62" s="35"/>
      <c r="I62" s="49"/>
    </row>
    <row r="63" spans="1:9" x14ac:dyDescent="0.25">
      <c r="A63" s="12" t="s">
        <v>125</v>
      </c>
      <c r="B63" s="33">
        <f>'[1]LL PRICELIST'!E48</f>
        <v>104725</v>
      </c>
      <c r="C63" s="33">
        <v>1100</v>
      </c>
      <c r="D63" s="33">
        <f>'[1]Freight list'!$F$207</f>
        <v>3498</v>
      </c>
      <c r="E63" s="33">
        <f t="shared" si="6"/>
        <v>107123</v>
      </c>
      <c r="F63" s="33">
        <f t="shared" si="4"/>
        <v>19282.14</v>
      </c>
      <c r="G63" s="34">
        <f t="shared" si="2"/>
        <v>126405.14</v>
      </c>
      <c r="H63" s="35"/>
      <c r="I63" s="49"/>
    </row>
    <row r="64" spans="1:9" x14ac:dyDescent="0.25">
      <c r="A64" s="12" t="s">
        <v>126</v>
      </c>
      <c r="B64" s="33">
        <f>'[1]LL PRICELIST'!F48</f>
        <v>106425</v>
      </c>
      <c r="C64" s="33">
        <v>1100</v>
      </c>
      <c r="D64" s="33">
        <f>'[1]Freight list'!$F$207</f>
        <v>3498</v>
      </c>
      <c r="E64" s="33">
        <f t="shared" si="6"/>
        <v>108823</v>
      </c>
      <c r="F64" s="33">
        <f t="shared" si="4"/>
        <v>19588.14</v>
      </c>
      <c r="G64" s="34">
        <f t="shared" si="2"/>
        <v>128411.14</v>
      </c>
      <c r="H64" s="35"/>
      <c r="I64" s="49"/>
    </row>
    <row r="65" spans="1:9" x14ac:dyDescent="0.25">
      <c r="A65" s="12" t="s">
        <v>127</v>
      </c>
      <c r="B65" s="33">
        <f>'[1]LL PRICELIST'!B48-5500</f>
        <v>90135</v>
      </c>
      <c r="C65" s="33">
        <v>1100</v>
      </c>
      <c r="D65" s="33">
        <f>'[1]Freight list'!$F$207</f>
        <v>3498</v>
      </c>
      <c r="E65" s="33">
        <f t="shared" si="6"/>
        <v>92533</v>
      </c>
      <c r="F65" s="33">
        <f t="shared" si="4"/>
        <v>16655.939999999999</v>
      </c>
      <c r="G65" s="34">
        <f t="shared" si="2"/>
        <v>109188.94</v>
      </c>
      <c r="H65" s="35"/>
      <c r="I65" s="49"/>
    </row>
    <row r="66" spans="1:9" x14ac:dyDescent="0.25">
      <c r="A66" s="12" t="s">
        <v>128</v>
      </c>
      <c r="B66" s="33">
        <f>'[1]LL PRICELIST'!I48</f>
        <v>91635</v>
      </c>
      <c r="C66" s="33">
        <v>1100</v>
      </c>
      <c r="D66" s="33">
        <f>'[1]Freight list'!$F$207</f>
        <v>3498</v>
      </c>
      <c r="E66" s="33">
        <f t="shared" si="6"/>
        <v>94033</v>
      </c>
      <c r="F66" s="33">
        <f t="shared" si="4"/>
        <v>16925.939999999999</v>
      </c>
      <c r="G66" s="34">
        <f t="shared" si="2"/>
        <v>110958.94</v>
      </c>
      <c r="H66" s="35"/>
      <c r="I66" s="49"/>
    </row>
    <row r="67" spans="1:9" x14ac:dyDescent="0.25">
      <c r="A67" s="12" t="s">
        <v>129</v>
      </c>
      <c r="B67" s="33">
        <f>'[1]LL PRICELIST'!J48</f>
        <v>91635</v>
      </c>
      <c r="C67" s="33">
        <v>1100</v>
      </c>
      <c r="D67" s="33">
        <f>'[1]Freight list'!$F$207</f>
        <v>3498</v>
      </c>
      <c r="E67" s="33">
        <f t="shared" si="6"/>
        <v>94033</v>
      </c>
      <c r="F67" s="33">
        <f t="shared" si="4"/>
        <v>16925.939999999999</v>
      </c>
      <c r="G67" s="34">
        <f t="shared" si="2"/>
        <v>110958.94</v>
      </c>
      <c r="H67" s="35"/>
      <c r="I67" s="49"/>
    </row>
    <row r="68" spans="1:9" x14ac:dyDescent="0.25">
      <c r="A68" s="37" t="s">
        <v>130</v>
      </c>
      <c r="B68" s="33"/>
      <c r="C68" s="33"/>
      <c r="D68" s="33"/>
      <c r="E68" s="33"/>
      <c r="F68" s="33"/>
      <c r="G68" s="33"/>
      <c r="H68" s="33"/>
      <c r="I68" s="51"/>
    </row>
    <row r="69" spans="1:9" x14ac:dyDescent="0.25">
      <c r="A69" s="12" t="s">
        <v>131</v>
      </c>
      <c r="B69" s="41" t="s">
        <v>132</v>
      </c>
      <c r="C69" s="41" t="s">
        <v>133</v>
      </c>
      <c r="D69" s="41" t="s">
        <v>134</v>
      </c>
      <c r="E69" s="41" t="s">
        <v>135</v>
      </c>
      <c r="F69" s="41" t="s">
        <v>136</v>
      </c>
      <c r="G69" s="41" t="s">
        <v>137</v>
      </c>
      <c r="H69" s="41" t="s">
        <v>138</v>
      </c>
      <c r="I69" s="41" t="s">
        <v>139</v>
      </c>
    </row>
    <row r="70" spans="1:9" x14ac:dyDescent="0.25">
      <c r="A70" s="37" t="s">
        <v>140</v>
      </c>
      <c r="B70" s="42" t="s">
        <v>141</v>
      </c>
      <c r="C70" s="42" t="s">
        <v>142</v>
      </c>
      <c r="D70" s="42" t="s">
        <v>143</v>
      </c>
      <c r="E70" s="42" t="s">
        <v>144</v>
      </c>
      <c r="F70" s="42" t="s">
        <v>145</v>
      </c>
      <c r="G70" s="42" t="s">
        <v>146</v>
      </c>
      <c r="H70" s="42" t="s">
        <v>147</v>
      </c>
      <c r="I70" s="43" t="s">
        <v>148</v>
      </c>
    </row>
    <row r="71" spans="1:9" x14ac:dyDescent="0.25">
      <c r="A71" s="12" t="s">
        <v>149</v>
      </c>
      <c r="B71" s="41" t="s">
        <v>132</v>
      </c>
      <c r="C71" s="41" t="s">
        <v>133</v>
      </c>
      <c r="D71" s="41" t="s">
        <v>134</v>
      </c>
      <c r="E71" s="41" t="s">
        <v>135</v>
      </c>
      <c r="F71" s="41" t="s">
        <v>136</v>
      </c>
      <c r="G71" s="41" t="s">
        <v>137</v>
      </c>
      <c r="H71" s="41" t="s">
        <v>138</v>
      </c>
      <c r="I71" s="41" t="s">
        <v>139</v>
      </c>
    </row>
    <row r="72" spans="1:9" x14ac:dyDescent="0.25">
      <c r="A72" s="12" t="s">
        <v>150</v>
      </c>
      <c r="B72" s="41" t="s">
        <v>151</v>
      </c>
      <c r="C72" s="41" t="s">
        <v>152</v>
      </c>
      <c r="D72" s="41" t="s">
        <v>153</v>
      </c>
      <c r="E72" s="41" t="s">
        <v>154</v>
      </c>
      <c r="F72" s="41" t="s">
        <v>155</v>
      </c>
      <c r="G72" s="41" t="s">
        <v>156</v>
      </c>
      <c r="H72" s="41" t="s">
        <v>144</v>
      </c>
      <c r="I72" s="1" t="s">
        <v>157</v>
      </c>
    </row>
    <row r="73" spans="1:9" x14ac:dyDescent="0.25">
      <c r="A73" s="44" t="s">
        <v>158</v>
      </c>
      <c r="B73" s="52"/>
      <c r="C73" s="52"/>
      <c r="D73" s="52"/>
      <c r="E73" s="52"/>
      <c r="F73" s="52"/>
      <c r="G73" s="52"/>
      <c r="H73" s="52"/>
      <c r="I73" s="52"/>
    </row>
    <row r="74" spans="1:9" x14ac:dyDescent="0.25">
      <c r="A74" s="45" t="s">
        <v>159</v>
      </c>
      <c r="B74" s="2"/>
      <c r="C74" s="2"/>
      <c r="D74" s="2"/>
      <c r="E74" s="2"/>
      <c r="F74" s="2"/>
      <c r="G74" s="2"/>
      <c r="H74" s="2"/>
      <c r="I74" s="2"/>
    </row>
    <row r="75" spans="1:9" x14ac:dyDescent="0.25">
      <c r="A75" s="46" t="s">
        <v>160</v>
      </c>
      <c r="B75" s="13"/>
      <c r="C75" s="19"/>
      <c r="D75" s="19"/>
      <c r="E75" s="19"/>
      <c r="F75" s="19"/>
      <c r="G75" s="19"/>
      <c r="H75" s="13"/>
      <c r="I75" s="13"/>
    </row>
    <row r="76" spans="1:9" x14ac:dyDescent="0.25">
      <c r="A76" s="46" t="s">
        <v>161</v>
      </c>
      <c r="B76" s="39"/>
      <c r="C76" s="39"/>
      <c r="D76" s="39"/>
      <c r="E76" s="39"/>
      <c r="F76" s="39"/>
      <c r="G76" s="39"/>
      <c r="H76" s="39"/>
      <c r="I76" s="13"/>
    </row>
    <row r="77" spans="1:9" x14ac:dyDescent="0.25">
      <c r="A77" s="46" t="s">
        <v>162</v>
      </c>
      <c r="B77" s="13"/>
      <c r="C77" s="13"/>
      <c r="D77" s="13"/>
      <c r="E77" s="13"/>
      <c r="F77" s="13"/>
      <c r="G77" s="13"/>
      <c r="H77" s="13"/>
      <c r="I77" s="13"/>
    </row>
    <row r="78" spans="1:9" x14ac:dyDescent="0.25">
      <c r="A78" s="46" t="s">
        <v>163</v>
      </c>
      <c r="B78" s="13"/>
      <c r="C78" s="13"/>
      <c r="D78" s="13"/>
      <c r="E78" s="13"/>
      <c r="F78" s="13"/>
      <c r="G78" s="13"/>
      <c r="H78" s="13"/>
      <c r="I78" s="13"/>
    </row>
    <row r="79" spans="1:9" x14ac:dyDescent="0.25">
      <c r="A79" s="45" t="s">
        <v>164</v>
      </c>
      <c r="B79" s="13"/>
      <c r="C79" s="13"/>
      <c r="D79" s="13"/>
      <c r="E79" s="13"/>
      <c r="F79" s="13"/>
      <c r="G79" s="13"/>
      <c r="H79" s="13"/>
      <c r="I79" s="13"/>
    </row>
    <row r="80" spans="1:9" x14ac:dyDescent="0.25">
      <c r="A80" s="15" t="s">
        <v>165</v>
      </c>
      <c r="B80" s="16"/>
      <c r="C80" s="16"/>
      <c r="D80" s="16"/>
      <c r="E80" s="16"/>
      <c r="F80" s="16"/>
      <c r="G80" s="16"/>
      <c r="H80" s="16"/>
      <c r="I80" s="13"/>
    </row>
    <row r="81" spans="1:9" x14ac:dyDescent="0.25">
      <c r="A81" s="17" t="s">
        <v>166</v>
      </c>
      <c r="B81" s="13"/>
      <c r="C81" s="13"/>
      <c r="D81" s="13"/>
      <c r="E81" s="13"/>
      <c r="F81" s="13"/>
      <c r="G81" s="13"/>
      <c r="H81" s="13"/>
      <c r="I81" s="13"/>
    </row>
    <row r="82" spans="1:9" x14ac:dyDescent="0.25">
      <c r="A82" s="17" t="s">
        <v>167</v>
      </c>
      <c r="B82" s="13"/>
      <c r="C82" s="13"/>
      <c r="D82" s="13"/>
      <c r="E82" s="13"/>
      <c r="F82" s="13"/>
      <c r="G82" s="13"/>
      <c r="H82" s="13"/>
      <c r="I82" s="13"/>
    </row>
    <row r="83" spans="1:9" ht="15.75" x14ac:dyDescent="0.25">
      <c r="A83" s="21" t="s">
        <v>69</v>
      </c>
      <c r="B83" s="14"/>
      <c r="C83" s="14"/>
      <c r="D83" s="13"/>
      <c r="E83" s="13"/>
      <c r="F83" s="13"/>
      <c r="G83" s="13"/>
      <c r="H83" s="13"/>
      <c r="I83" s="13"/>
    </row>
    <row r="84" spans="1:9" ht="15.75" x14ac:dyDescent="0.25">
      <c r="A84" s="21" t="s">
        <v>70</v>
      </c>
      <c r="B84" s="14"/>
      <c r="C84" s="13"/>
      <c r="D84" s="13"/>
      <c r="E84" s="13"/>
      <c r="F84" s="13"/>
      <c r="G84" s="13"/>
      <c r="H84" s="13"/>
      <c r="I84" s="13"/>
    </row>
    <row r="85" spans="1:9" x14ac:dyDescent="0.25">
      <c r="A85" s="22" t="s">
        <v>71</v>
      </c>
      <c r="C85" s="13"/>
      <c r="D85" s="13"/>
      <c r="E85" s="13"/>
      <c r="F85" s="13"/>
      <c r="G85" s="13"/>
      <c r="H85" s="13"/>
      <c r="I85" s="13"/>
    </row>
    <row r="86" spans="1:9" ht="15.75" x14ac:dyDescent="0.25">
      <c r="A86" s="21" t="s">
        <v>72</v>
      </c>
      <c r="B86" s="13"/>
      <c r="C86" s="13"/>
      <c r="D86" s="13"/>
      <c r="E86" s="13"/>
      <c r="F86" s="13"/>
      <c r="G86" s="13"/>
      <c r="H86" s="13"/>
      <c r="I86" s="13"/>
    </row>
    <row r="87" spans="1:9" x14ac:dyDescent="0.25">
      <c r="A87" s="22" t="s">
        <v>73</v>
      </c>
      <c r="B87" s="13"/>
      <c r="C87" s="13"/>
      <c r="D87" s="13"/>
      <c r="E87" s="13"/>
      <c r="F87" s="13"/>
      <c r="G87" s="13"/>
      <c r="H87" s="13"/>
      <c r="I87" s="13"/>
    </row>
  </sheetData>
  <mergeCells count="6">
    <mergeCell ref="A6:I6"/>
    <mergeCell ref="A1:I1"/>
    <mergeCell ref="A2:I2"/>
    <mergeCell ref="A3:I3"/>
    <mergeCell ref="A4:I4"/>
    <mergeCell ref="A5:H5"/>
  </mergeCells>
  <hyperlinks>
    <hyperlink ref="A85" r:id="rId1" display="mukesh.ganpati@gmail.com"/>
    <hyperlink ref="A87" r:id="rId2" display="mukesh.ganpati@gmail.com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7"/>
  <sheetViews>
    <sheetView workbookViewId="0">
      <selection activeCell="C19" sqref="C19"/>
    </sheetView>
  </sheetViews>
  <sheetFormatPr defaultRowHeight="15" x14ac:dyDescent="0.25"/>
  <cols>
    <col min="1" max="1" width="28.140625" customWidth="1"/>
    <col min="2" max="2" width="13" customWidth="1"/>
    <col min="3" max="3" width="11.140625" customWidth="1"/>
    <col min="4" max="4" width="14.28515625" customWidth="1"/>
    <col min="5" max="5" width="17.5703125" customWidth="1"/>
    <col min="6" max="6" width="11.7109375" customWidth="1"/>
    <col min="7" max="7" width="10.85546875" customWidth="1"/>
    <col min="8" max="8" width="16.7109375" customWidth="1"/>
  </cols>
  <sheetData>
    <row r="1" spans="1:9" x14ac:dyDescent="0.25">
      <c r="A1" s="84" t="s">
        <v>0</v>
      </c>
      <c r="B1" s="84"/>
      <c r="C1" s="84"/>
      <c r="D1" s="84"/>
      <c r="E1" s="84"/>
      <c r="F1" s="84"/>
      <c r="G1" s="84"/>
      <c r="H1" s="84"/>
      <c r="I1" s="84"/>
    </row>
    <row r="2" spans="1:9" x14ac:dyDescent="0.25">
      <c r="A2" s="83" t="s">
        <v>1</v>
      </c>
      <c r="B2" s="83"/>
      <c r="C2" s="83"/>
      <c r="D2" s="83"/>
      <c r="E2" s="83"/>
      <c r="F2" s="83"/>
      <c r="G2" s="83"/>
      <c r="H2" s="83"/>
      <c r="I2" s="83"/>
    </row>
    <row r="3" spans="1:9" x14ac:dyDescent="0.25">
      <c r="A3" s="83" t="s">
        <v>2</v>
      </c>
      <c r="B3" s="83"/>
      <c r="C3" s="83"/>
      <c r="D3" s="83"/>
      <c r="E3" s="83"/>
      <c r="F3" s="83"/>
      <c r="G3" s="83"/>
      <c r="H3" s="83"/>
      <c r="I3" s="83"/>
    </row>
    <row r="4" spans="1:9" x14ac:dyDescent="0.25">
      <c r="A4" s="85" t="s">
        <v>168</v>
      </c>
      <c r="B4" s="85"/>
      <c r="C4" s="85"/>
      <c r="D4" s="85"/>
      <c r="E4" s="85"/>
      <c r="F4" s="85"/>
      <c r="G4" s="85"/>
      <c r="H4" s="85"/>
      <c r="I4" s="85"/>
    </row>
    <row r="5" spans="1:9" x14ac:dyDescent="0.25">
      <c r="A5" s="85" t="s">
        <v>173</v>
      </c>
      <c r="B5" s="85"/>
      <c r="C5" s="85"/>
      <c r="D5" s="85"/>
      <c r="E5" s="85"/>
      <c r="F5" s="85"/>
      <c r="G5" s="85"/>
      <c r="H5" s="85"/>
      <c r="I5" s="48"/>
    </row>
    <row r="6" spans="1:9" x14ac:dyDescent="0.25">
      <c r="A6" s="83" t="str">
        <f>+'[1]STOCK POINT'!A9:I9</f>
        <v>HDPE, LLDPE &amp; PP PRICE W.E.F. DT. 01.08.25</v>
      </c>
      <c r="B6" s="83"/>
      <c r="C6" s="83"/>
      <c r="D6" s="83"/>
      <c r="E6" s="83"/>
      <c r="F6" s="83"/>
      <c r="G6" s="83"/>
      <c r="H6" s="83"/>
      <c r="I6" s="83"/>
    </row>
    <row r="7" spans="1:9" x14ac:dyDescent="0.25">
      <c r="A7" s="1" t="s">
        <v>77</v>
      </c>
      <c r="B7" s="1" t="s">
        <v>78</v>
      </c>
      <c r="C7" s="1" t="s">
        <v>79</v>
      </c>
      <c r="D7" s="30" t="s">
        <v>174</v>
      </c>
      <c r="E7" s="31"/>
      <c r="F7" s="13"/>
      <c r="G7" s="53"/>
      <c r="H7" s="13"/>
      <c r="I7" s="13"/>
    </row>
    <row r="8" spans="1:9" x14ac:dyDescent="0.25">
      <c r="A8" s="27" t="s">
        <v>12</v>
      </c>
      <c r="B8" s="28"/>
      <c r="C8" s="1" t="s">
        <v>84</v>
      </c>
      <c r="D8" s="30" t="s">
        <v>175</v>
      </c>
      <c r="E8" s="31"/>
      <c r="F8" s="2"/>
      <c r="G8" s="14"/>
      <c r="H8" s="13"/>
      <c r="I8" s="13"/>
    </row>
    <row r="9" spans="1:9" x14ac:dyDescent="0.25">
      <c r="A9" s="12" t="s">
        <v>87</v>
      </c>
      <c r="B9" s="32">
        <f>[1]BHIWANDI!$B9</f>
        <v>93628</v>
      </c>
      <c r="C9" s="33">
        <v>1100</v>
      </c>
      <c r="D9" s="33">
        <f t="shared" ref="D9:D32" si="0">+B9-C9</f>
        <v>92528</v>
      </c>
      <c r="E9" s="53" t="s">
        <v>176</v>
      </c>
      <c r="F9" s="48"/>
      <c r="G9" s="13"/>
      <c r="H9" s="13"/>
      <c r="I9" s="13"/>
    </row>
    <row r="10" spans="1:9" x14ac:dyDescent="0.25">
      <c r="A10" s="12" t="s">
        <v>15</v>
      </c>
      <c r="B10" s="32">
        <f>[1]BHIWANDI!$B10</f>
        <v>95628</v>
      </c>
      <c r="C10" s="33">
        <v>1100</v>
      </c>
      <c r="D10" s="33">
        <f t="shared" si="0"/>
        <v>94528</v>
      </c>
      <c r="E10" s="35"/>
      <c r="F10" s="39"/>
      <c r="G10" s="14"/>
      <c r="H10" s="13"/>
      <c r="I10" s="13"/>
    </row>
    <row r="11" spans="1:9" x14ac:dyDescent="0.25">
      <c r="A11" s="12" t="s">
        <v>88</v>
      </c>
      <c r="B11" s="32">
        <f>+'[1]HD EX-WORKS'!Q48</f>
        <v>96378</v>
      </c>
      <c r="C11" s="33">
        <v>1100</v>
      </c>
      <c r="D11" s="33">
        <f>+B11-C11</f>
        <v>95278</v>
      </c>
      <c r="E11" s="35"/>
      <c r="F11" s="39"/>
      <c r="G11" s="14"/>
      <c r="H11" s="13"/>
      <c r="I11" s="13"/>
    </row>
    <row r="12" spans="1:9" x14ac:dyDescent="0.25">
      <c r="A12" s="12" t="s">
        <v>89</v>
      </c>
      <c r="B12" s="32">
        <f>[1]BHIWANDI!$B12</f>
        <v>96378</v>
      </c>
      <c r="C12" s="33">
        <v>1100</v>
      </c>
      <c r="D12" s="33">
        <f t="shared" si="0"/>
        <v>95278</v>
      </c>
      <c r="E12" s="39"/>
      <c r="F12" s="39"/>
      <c r="G12" s="14"/>
      <c r="H12" s="13"/>
      <c r="I12" s="13"/>
    </row>
    <row r="13" spans="1:9" x14ac:dyDescent="0.25">
      <c r="A13" s="12" t="s">
        <v>19</v>
      </c>
      <c r="B13" s="32">
        <f>+'[2]Table 2'!$U$46</f>
        <v>93878</v>
      </c>
      <c r="C13" s="33">
        <v>1100</v>
      </c>
      <c r="D13" s="33">
        <f>+B13-C13</f>
        <v>92778</v>
      </c>
      <c r="E13" s="39"/>
      <c r="F13" s="39"/>
      <c r="G13" s="14"/>
      <c r="H13" s="13"/>
      <c r="I13" s="13"/>
    </row>
    <row r="14" spans="1:9" x14ac:dyDescent="0.25">
      <c r="A14" s="12" t="s">
        <v>20</v>
      </c>
      <c r="B14" s="32">
        <f>+'[2]Table 2'!$V$46</f>
        <v>93878</v>
      </c>
      <c r="C14" s="33">
        <v>1100</v>
      </c>
      <c r="D14" s="33">
        <f>+B14-C14</f>
        <v>92778</v>
      </c>
      <c r="E14" s="39"/>
      <c r="F14" s="39"/>
      <c r="G14" s="14"/>
      <c r="H14" s="13"/>
      <c r="I14" s="13"/>
    </row>
    <row r="15" spans="1:9" x14ac:dyDescent="0.25">
      <c r="A15" s="12" t="s">
        <v>90</v>
      </c>
      <c r="B15" s="32">
        <f>[1]BHIWANDI!$B15</f>
        <v>95578</v>
      </c>
      <c r="C15" s="33">
        <v>1100</v>
      </c>
      <c r="D15" s="33">
        <f t="shared" si="0"/>
        <v>94478</v>
      </c>
      <c r="E15" s="1" t="s">
        <v>177</v>
      </c>
      <c r="F15" s="1" t="s">
        <v>178</v>
      </c>
      <c r="G15" s="49"/>
      <c r="H15" s="13"/>
      <c r="I15" s="13"/>
    </row>
    <row r="16" spans="1:9" x14ac:dyDescent="0.25">
      <c r="A16" s="12" t="s">
        <v>91</v>
      </c>
      <c r="B16" s="32">
        <f>[1]BHIWANDI!$B16</f>
        <v>97278</v>
      </c>
      <c r="C16" s="33">
        <v>1100</v>
      </c>
      <c r="D16" s="33">
        <f t="shared" si="0"/>
        <v>96178</v>
      </c>
      <c r="E16" s="28" t="s">
        <v>179</v>
      </c>
      <c r="F16" s="1" t="s">
        <v>180</v>
      </c>
      <c r="G16" s="54"/>
      <c r="H16" s="13"/>
      <c r="I16" s="13"/>
    </row>
    <row r="17" spans="1:9" x14ac:dyDescent="0.25">
      <c r="A17" s="12" t="s">
        <v>92</v>
      </c>
      <c r="B17" s="32">
        <f>[1]BHIWANDI!$B17</f>
        <v>96028</v>
      </c>
      <c r="C17" s="33">
        <v>1100</v>
      </c>
      <c r="D17" s="33">
        <f t="shared" si="0"/>
        <v>94928</v>
      </c>
      <c r="E17" s="28"/>
      <c r="F17" s="28"/>
      <c r="G17" s="2"/>
      <c r="H17" s="13"/>
      <c r="I17" s="13"/>
    </row>
    <row r="18" spans="1:9" x14ac:dyDescent="0.25">
      <c r="A18" s="12" t="s">
        <v>93</v>
      </c>
      <c r="B18" s="32">
        <f>[1]BHIWANDI!$B18</f>
        <v>95528</v>
      </c>
      <c r="C18" s="33">
        <v>1100</v>
      </c>
      <c r="D18" s="33">
        <f t="shared" si="0"/>
        <v>94428</v>
      </c>
      <c r="E18" s="28"/>
      <c r="F18" s="28"/>
      <c r="G18" s="2"/>
      <c r="H18" s="13"/>
      <c r="I18" s="13"/>
    </row>
    <row r="19" spans="1:9" x14ac:dyDescent="0.25">
      <c r="A19" s="12" t="s">
        <v>94</v>
      </c>
      <c r="B19" s="32">
        <f>[1]BHIWANDI!$B19</f>
        <v>97278</v>
      </c>
      <c r="C19" s="33">
        <v>1100</v>
      </c>
      <c r="D19" s="33">
        <f t="shared" si="0"/>
        <v>96178</v>
      </c>
      <c r="E19" s="28" t="s">
        <v>181</v>
      </c>
      <c r="F19" s="55">
        <f>'[1]Freight list'!F204</f>
        <v>3478</v>
      </c>
      <c r="G19" s="39"/>
      <c r="H19" s="13"/>
      <c r="I19" s="13"/>
    </row>
    <row r="20" spans="1:9" x14ac:dyDescent="0.25">
      <c r="A20" s="12" t="s">
        <v>25</v>
      </c>
      <c r="B20" s="32">
        <f>[1]BHIWANDI!$B20</f>
        <v>96631</v>
      </c>
      <c r="C20" s="33">
        <v>1100</v>
      </c>
      <c r="D20" s="33">
        <f t="shared" si="0"/>
        <v>95531</v>
      </c>
      <c r="E20" s="28" t="s">
        <v>11</v>
      </c>
      <c r="F20" s="55">
        <f>'[1]Freight list'!F207</f>
        <v>3498</v>
      </c>
      <c r="G20" s="39"/>
      <c r="H20" s="13"/>
      <c r="I20" s="13"/>
    </row>
    <row r="21" spans="1:9" x14ac:dyDescent="0.25">
      <c r="A21" s="12" t="s">
        <v>95</v>
      </c>
      <c r="B21" s="32">
        <f>[1]BHIWANDI!$B21</f>
        <v>94358</v>
      </c>
      <c r="C21" s="33">
        <v>1100</v>
      </c>
      <c r="D21" s="33">
        <f t="shared" si="0"/>
        <v>93258</v>
      </c>
      <c r="E21" s="28" t="s">
        <v>182</v>
      </c>
      <c r="F21" s="55">
        <f>'[1]Freight list'!F232</f>
        <v>3718</v>
      </c>
      <c r="G21" s="39"/>
      <c r="H21" s="13"/>
      <c r="I21" s="13"/>
    </row>
    <row r="22" spans="1:9" x14ac:dyDescent="0.25">
      <c r="A22" s="12" t="s">
        <v>96</v>
      </c>
      <c r="B22" s="32">
        <f>[1]BHIWANDI!$B22</f>
        <v>97358</v>
      </c>
      <c r="C22" s="33">
        <v>1100</v>
      </c>
      <c r="D22" s="33">
        <f t="shared" si="0"/>
        <v>96258</v>
      </c>
      <c r="E22" s="28"/>
      <c r="F22" s="55"/>
      <c r="G22" s="39"/>
      <c r="H22" s="13"/>
      <c r="I22" s="13"/>
    </row>
    <row r="23" spans="1:9" x14ac:dyDescent="0.25">
      <c r="A23" s="12" t="s">
        <v>97</v>
      </c>
      <c r="B23" s="32">
        <f>[1]BHIWANDI!$B23</f>
        <v>97358</v>
      </c>
      <c r="C23" s="33">
        <v>1100</v>
      </c>
      <c r="D23" s="33">
        <f t="shared" si="0"/>
        <v>96258</v>
      </c>
      <c r="E23" s="28"/>
      <c r="F23" s="55"/>
      <c r="G23" s="39"/>
      <c r="H23" s="13"/>
      <c r="I23" s="13"/>
    </row>
    <row r="24" spans="1:9" x14ac:dyDescent="0.25">
      <c r="A24" s="12" t="s">
        <v>98</v>
      </c>
      <c r="B24" s="32">
        <f>[1]BHIWANDI!$B24</f>
        <v>95336</v>
      </c>
      <c r="C24" s="33">
        <v>1100</v>
      </c>
      <c r="D24" s="33">
        <f t="shared" si="0"/>
        <v>94236</v>
      </c>
      <c r="E24" s="28" t="s">
        <v>183</v>
      </c>
      <c r="F24" s="55">
        <f>'[1]Freight list'!F218</f>
        <v>3818</v>
      </c>
      <c r="G24" s="39"/>
      <c r="H24" s="13"/>
      <c r="I24" s="13"/>
    </row>
    <row r="25" spans="1:9" x14ac:dyDescent="0.25">
      <c r="A25" s="12" t="s">
        <v>28</v>
      </c>
      <c r="B25" s="32">
        <f>[1]BHIWANDI!$B25</f>
        <v>94728</v>
      </c>
      <c r="C25" s="33">
        <v>1100</v>
      </c>
      <c r="D25" s="33">
        <f t="shared" si="0"/>
        <v>93628</v>
      </c>
      <c r="E25" s="28" t="s">
        <v>184</v>
      </c>
      <c r="F25" s="55">
        <f>'[1]Freight list'!F209</f>
        <v>3168</v>
      </c>
      <c r="G25" s="39"/>
      <c r="H25" s="13"/>
      <c r="I25" s="13"/>
    </row>
    <row r="26" spans="1:9" x14ac:dyDescent="0.25">
      <c r="A26" s="12" t="s">
        <v>30</v>
      </c>
      <c r="B26" s="32">
        <f>[1]BHIWANDI!$B26</f>
        <v>96038</v>
      </c>
      <c r="C26" s="33">
        <v>1100</v>
      </c>
      <c r="D26" s="33">
        <f t="shared" si="0"/>
        <v>94938</v>
      </c>
      <c r="E26" s="28" t="s">
        <v>185</v>
      </c>
      <c r="F26" s="55">
        <f>'[1]Freight list'!F212</f>
        <v>3518</v>
      </c>
      <c r="G26" s="39"/>
      <c r="H26" s="13"/>
      <c r="I26" s="13"/>
    </row>
    <row r="27" spans="1:9" x14ac:dyDescent="0.25">
      <c r="A27" s="12" t="s">
        <v>99</v>
      </c>
      <c r="B27" s="32">
        <f>[1]BHIWANDI!$B27</f>
        <v>93336</v>
      </c>
      <c r="C27" s="33">
        <v>1100</v>
      </c>
      <c r="D27" s="33">
        <f t="shared" si="0"/>
        <v>92236</v>
      </c>
      <c r="E27" s="28" t="s">
        <v>186</v>
      </c>
      <c r="F27" s="55">
        <f>'[1]Freight list'!F234</f>
        <v>3618</v>
      </c>
      <c r="G27" s="39"/>
      <c r="H27" s="13"/>
      <c r="I27" s="13"/>
    </row>
    <row r="28" spans="1:9" x14ac:dyDescent="0.25">
      <c r="A28" s="12" t="s">
        <v>100</v>
      </c>
      <c r="B28" s="32">
        <f>[1]BHIWANDI!$B28</f>
        <v>93358</v>
      </c>
      <c r="C28" s="33">
        <v>1100</v>
      </c>
      <c r="D28" s="33">
        <f t="shared" si="0"/>
        <v>92258</v>
      </c>
      <c r="E28" s="28" t="s">
        <v>187</v>
      </c>
      <c r="F28" s="55">
        <f>'[1]Freight list'!F213</f>
        <v>3918</v>
      </c>
      <c r="G28" s="39"/>
      <c r="H28" s="13"/>
      <c r="I28" s="13"/>
    </row>
    <row r="29" spans="1:9" x14ac:dyDescent="0.25">
      <c r="A29" s="12" t="s">
        <v>101</v>
      </c>
      <c r="B29" s="32">
        <f>[1]BHIWANDI!$B29</f>
        <v>91358</v>
      </c>
      <c r="C29" s="33">
        <v>1100</v>
      </c>
      <c r="D29" s="33">
        <f t="shared" si="0"/>
        <v>90258</v>
      </c>
      <c r="E29" s="28" t="s">
        <v>188</v>
      </c>
      <c r="F29" s="55">
        <f>'[1]Freight list'!F216</f>
        <v>3618</v>
      </c>
      <c r="G29" s="39"/>
      <c r="H29" s="13"/>
      <c r="I29" s="13"/>
    </row>
    <row r="30" spans="1:9" x14ac:dyDescent="0.25">
      <c r="A30" s="12" t="s">
        <v>102</v>
      </c>
      <c r="B30" s="32">
        <f>[1]BHIWANDI!$B30</f>
        <v>88078</v>
      </c>
      <c r="C30" s="33">
        <v>1100</v>
      </c>
      <c r="D30" s="33">
        <f t="shared" si="0"/>
        <v>86978</v>
      </c>
      <c r="E30" s="28" t="s">
        <v>189</v>
      </c>
      <c r="F30" s="55">
        <f>'[1]Freight list'!F219</f>
        <v>3818</v>
      </c>
      <c r="G30" s="39"/>
      <c r="H30" s="13"/>
      <c r="I30" s="13"/>
    </row>
    <row r="31" spans="1:9" x14ac:dyDescent="0.25">
      <c r="A31" s="12" t="s">
        <v>103</v>
      </c>
      <c r="B31" s="32">
        <f>[1]BHIWANDI!$B31</f>
        <v>91631</v>
      </c>
      <c r="C31" s="33">
        <v>1100</v>
      </c>
      <c r="D31" s="33">
        <f t="shared" si="0"/>
        <v>90531</v>
      </c>
      <c r="E31" s="28" t="s">
        <v>190</v>
      </c>
      <c r="F31" s="55">
        <f>'[1]Freight list'!F227</f>
        <v>3598</v>
      </c>
      <c r="G31" s="39"/>
      <c r="H31" s="13"/>
      <c r="I31" s="13"/>
    </row>
    <row r="32" spans="1:9" x14ac:dyDescent="0.25">
      <c r="A32" s="12" t="s">
        <v>104</v>
      </c>
      <c r="B32" s="32">
        <f>[1]BHIWANDI!$B32</f>
        <v>90528</v>
      </c>
      <c r="C32" s="33">
        <v>1100</v>
      </c>
      <c r="D32" s="33">
        <f t="shared" si="0"/>
        <v>89428</v>
      </c>
      <c r="E32" s="28" t="s">
        <v>191</v>
      </c>
      <c r="F32" s="55">
        <f>'[1]Freight list'!F220</f>
        <v>4040</v>
      </c>
      <c r="G32" s="39"/>
      <c r="H32" s="13"/>
      <c r="I32" s="13"/>
    </row>
    <row r="33" spans="1:9" x14ac:dyDescent="0.25">
      <c r="A33" s="37" t="s">
        <v>32</v>
      </c>
      <c r="B33" s="32"/>
      <c r="C33" s="33"/>
      <c r="D33" s="28"/>
      <c r="E33" s="28" t="s">
        <v>192</v>
      </c>
      <c r="F33" s="55">
        <f>'[1]Freight list'!F221</f>
        <v>2917</v>
      </c>
      <c r="G33" s="39"/>
      <c r="H33" s="13"/>
      <c r="I33" s="13"/>
    </row>
    <row r="34" spans="1:9" x14ac:dyDescent="0.25">
      <c r="A34" s="12" t="s">
        <v>33</v>
      </c>
      <c r="B34" s="32">
        <f>[1]BHIWANDI!$B34</f>
        <v>98266</v>
      </c>
      <c r="C34" s="33">
        <v>1100</v>
      </c>
      <c r="D34" s="33">
        <f t="shared" ref="D34:D43" si="1">+B34-C34</f>
        <v>97166</v>
      </c>
      <c r="E34" s="56" t="s">
        <v>193</v>
      </c>
      <c r="F34" s="57">
        <f>'[1]Freight list'!F230</f>
        <v>3198</v>
      </c>
      <c r="G34" s="39"/>
      <c r="H34" s="13"/>
      <c r="I34" s="13"/>
    </row>
    <row r="35" spans="1:9" x14ac:dyDescent="0.25">
      <c r="A35" s="12" t="s">
        <v>105</v>
      </c>
      <c r="B35" s="32">
        <f>[1]BHIWANDI!$B35</f>
        <v>96576</v>
      </c>
      <c r="C35" s="33">
        <v>1100</v>
      </c>
      <c r="D35" s="33">
        <f t="shared" si="1"/>
        <v>95476</v>
      </c>
      <c r="E35" s="28"/>
      <c r="F35" s="55"/>
      <c r="G35" s="39"/>
      <c r="H35" s="13"/>
      <c r="I35" s="13"/>
    </row>
    <row r="36" spans="1:9" x14ac:dyDescent="0.25">
      <c r="A36" s="12" t="s">
        <v>106</v>
      </c>
      <c r="B36" s="32">
        <f>[1]BHIWANDI!$B36</f>
        <v>96056</v>
      </c>
      <c r="C36" s="33">
        <v>1100</v>
      </c>
      <c r="D36" s="33">
        <f t="shared" si="1"/>
        <v>94956</v>
      </c>
      <c r="E36" s="28" t="s">
        <v>194</v>
      </c>
      <c r="F36" s="55">
        <f>'[1]Freight list'!F225</f>
        <v>3968</v>
      </c>
      <c r="G36" s="39"/>
      <c r="H36" s="13"/>
      <c r="I36" s="13"/>
    </row>
    <row r="37" spans="1:9" x14ac:dyDescent="0.25">
      <c r="A37" s="12" t="s">
        <v>107</v>
      </c>
      <c r="B37" s="32">
        <f>[1]BHIWANDI!$B37</f>
        <v>98756</v>
      </c>
      <c r="C37" s="33">
        <v>1100</v>
      </c>
      <c r="D37" s="33">
        <f t="shared" si="1"/>
        <v>97656</v>
      </c>
      <c r="E37" s="28" t="s">
        <v>195</v>
      </c>
      <c r="F37" s="55">
        <f>'[1]Freight list'!F224</f>
        <v>3718</v>
      </c>
      <c r="G37" s="39"/>
      <c r="H37" s="13"/>
      <c r="I37" s="13"/>
    </row>
    <row r="38" spans="1:9" x14ac:dyDescent="0.25">
      <c r="A38" s="12" t="s">
        <v>36</v>
      </c>
      <c r="B38" s="32">
        <f>[1]BHIWANDI!$B38</f>
        <v>97076</v>
      </c>
      <c r="C38" s="33">
        <v>1100</v>
      </c>
      <c r="D38" s="33">
        <f t="shared" si="1"/>
        <v>95976</v>
      </c>
      <c r="E38" s="28"/>
      <c r="F38" s="55"/>
      <c r="G38" s="39"/>
      <c r="H38" s="13"/>
      <c r="I38" s="13"/>
    </row>
    <row r="39" spans="1:9" x14ac:dyDescent="0.25">
      <c r="A39" s="12" t="s">
        <v>108</v>
      </c>
      <c r="B39" s="32">
        <f>+'[1]PP EX-WORKS'!W40</f>
        <v>92056</v>
      </c>
      <c r="C39" s="33">
        <v>1100</v>
      </c>
      <c r="D39" s="33">
        <f t="shared" si="1"/>
        <v>90956</v>
      </c>
      <c r="E39" s="28" t="s">
        <v>196</v>
      </c>
      <c r="F39" s="55">
        <f>'[1]Freight list'!F233</f>
        <v>3518</v>
      </c>
      <c r="G39" s="39"/>
      <c r="H39" s="13"/>
      <c r="I39" s="13"/>
    </row>
    <row r="40" spans="1:9" x14ac:dyDescent="0.25">
      <c r="A40" s="12" t="s">
        <v>109</v>
      </c>
      <c r="B40" s="32">
        <f>[1]BHIWANDI!$B40</f>
        <v>95556</v>
      </c>
      <c r="C40" s="33">
        <v>1100</v>
      </c>
      <c r="D40" s="33">
        <f t="shared" si="1"/>
        <v>94456</v>
      </c>
      <c r="E40" s="28"/>
      <c r="F40" s="55"/>
      <c r="G40" s="39"/>
      <c r="H40" s="13"/>
      <c r="I40" s="13"/>
    </row>
    <row r="41" spans="1:9" x14ac:dyDescent="0.25">
      <c r="A41" s="12" t="s">
        <v>110</v>
      </c>
      <c r="B41" s="32">
        <f>[1]BHIWANDI!$B41</f>
        <v>95576</v>
      </c>
      <c r="C41" s="33">
        <v>1100</v>
      </c>
      <c r="D41" s="33">
        <f t="shared" si="1"/>
        <v>94476</v>
      </c>
      <c r="E41" s="28"/>
      <c r="F41" s="55"/>
      <c r="G41" s="39"/>
      <c r="H41" s="13"/>
      <c r="I41" s="13"/>
    </row>
    <row r="42" spans="1:9" x14ac:dyDescent="0.25">
      <c r="A42" s="12" t="s">
        <v>111</v>
      </c>
      <c r="B42" s="32">
        <f>[1]BHIWANDI!$B42</f>
        <v>99866</v>
      </c>
      <c r="C42" s="33">
        <v>1100</v>
      </c>
      <c r="D42" s="33">
        <f t="shared" si="1"/>
        <v>98766</v>
      </c>
      <c r="E42" s="58"/>
      <c r="F42" s="13"/>
      <c r="G42" s="49"/>
      <c r="H42" s="13"/>
      <c r="I42" s="13"/>
    </row>
    <row r="43" spans="1:9" x14ac:dyDescent="0.25">
      <c r="A43" s="12" t="s">
        <v>112</v>
      </c>
      <c r="B43" s="32">
        <f>[1]BHIWANDI!$B43</f>
        <v>92056</v>
      </c>
      <c r="C43" s="33">
        <v>1100</v>
      </c>
      <c r="D43" s="33">
        <f t="shared" si="1"/>
        <v>90956</v>
      </c>
      <c r="E43" s="35"/>
      <c r="F43" s="39"/>
      <c r="G43" s="13"/>
      <c r="H43" s="13"/>
      <c r="I43" s="13"/>
    </row>
    <row r="44" spans="1:9" x14ac:dyDescent="0.25">
      <c r="A44" s="37" t="s">
        <v>41</v>
      </c>
      <c r="B44" s="32"/>
      <c r="C44" s="33"/>
      <c r="D44" s="34"/>
      <c r="E44" s="35"/>
      <c r="F44" s="39"/>
      <c r="G44" s="13"/>
      <c r="H44" s="13"/>
      <c r="I44" s="13"/>
    </row>
    <row r="45" spans="1:9" x14ac:dyDescent="0.25">
      <c r="A45" s="12" t="s">
        <v>113</v>
      </c>
      <c r="B45" s="32">
        <f>[1]BHIWANDI!$B45</f>
        <v>104676</v>
      </c>
      <c r="C45" s="33">
        <v>1100</v>
      </c>
      <c r="D45" s="33">
        <f t="shared" ref="D45:D57" si="2">+B45-C45</f>
        <v>103576</v>
      </c>
      <c r="E45" s="35"/>
      <c r="F45" s="39"/>
      <c r="G45" s="13"/>
      <c r="H45" s="13"/>
      <c r="I45" s="13"/>
    </row>
    <row r="46" spans="1:9" x14ac:dyDescent="0.25">
      <c r="A46" s="12" t="s">
        <v>114</v>
      </c>
      <c r="B46" s="32">
        <f>+'[1]PP EX-WORKS'!P40-6000</f>
        <v>95366</v>
      </c>
      <c r="C46" s="33">
        <v>1100</v>
      </c>
      <c r="D46" s="33">
        <f t="shared" si="2"/>
        <v>94266</v>
      </c>
      <c r="E46" s="35"/>
      <c r="F46" s="39"/>
      <c r="G46" s="13"/>
      <c r="H46" s="13"/>
      <c r="I46" s="13"/>
    </row>
    <row r="47" spans="1:9" x14ac:dyDescent="0.25">
      <c r="A47" s="12" t="s">
        <v>51</v>
      </c>
      <c r="B47" s="32">
        <f>[1]BHIWANDI!$B47</f>
        <v>103126</v>
      </c>
      <c r="C47" s="33">
        <v>1100</v>
      </c>
      <c r="D47" s="33">
        <f t="shared" si="2"/>
        <v>102026</v>
      </c>
      <c r="E47" s="35"/>
      <c r="F47" s="39"/>
      <c r="G47" s="13"/>
      <c r="H47" s="13"/>
      <c r="I47" s="13"/>
    </row>
    <row r="48" spans="1:9" x14ac:dyDescent="0.25">
      <c r="A48" s="12" t="s">
        <v>115</v>
      </c>
      <c r="B48" s="32">
        <f>[1]BHIWANDI!$B48</f>
        <v>101366</v>
      </c>
      <c r="C48" s="33">
        <v>1100</v>
      </c>
      <c r="D48" s="33">
        <f t="shared" si="2"/>
        <v>100266</v>
      </c>
      <c r="E48" s="35"/>
      <c r="F48" s="39"/>
      <c r="G48" s="13"/>
      <c r="H48" s="13"/>
      <c r="I48" s="13"/>
    </row>
    <row r="49" spans="1:9" x14ac:dyDescent="0.25">
      <c r="A49" s="12" t="s">
        <v>43</v>
      </c>
      <c r="B49" s="32">
        <f>+'[1]PP EX-WORKS'!V40</f>
        <v>101856</v>
      </c>
      <c r="C49" s="33">
        <v>1100</v>
      </c>
      <c r="D49" s="33">
        <f t="shared" si="2"/>
        <v>100756</v>
      </c>
      <c r="E49" s="35"/>
      <c r="F49" s="39"/>
      <c r="G49" s="13"/>
      <c r="H49" s="13"/>
      <c r="I49" s="13"/>
    </row>
    <row r="50" spans="1:9" x14ac:dyDescent="0.25">
      <c r="A50" s="12" t="s">
        <v>44</v>
      </c>
      <c r="B50" s="32">
        <f>+'[1]PP EX-WORKS'!U40</f>
        <v>103706</v>
      </c>
      <c r="C50" s="33">
        <v>1100</v>
      </c>
      <c r="D50" s="33">
        <f t="shared" si="2"/>
        <v>102606</v>
      </c>
      <c r="E50" s="35"/>
      <c r="F50" s="39"/>
      <c r="G50" s="13"/>
      <c r="H50" s="13"/>
      <c r="I50" s="13"/>
    </row>
    <row r="51" spans="1:9" x14ac:dyDescent="0.25">
      <c r="A51" s="12" t="s">
        <v>45</v>
      </c>
      <c r="B51" s="32">
        <f>+'[1]PP EX-WORKS'!S40</f>
        <v>102836</v>
      </c>
      <c r="C51" s="33">
        <v>1100</v>
      </c>
      <c r="D51" s="33">
        <f t="shared" si="2"/>
        <v>101736</v>
      </c>
      <c r="E51" s="35"/>
      <c r="F51" s="39"/>
      <c r="G51" s="13"/>
      <c r="H51" s="13"/>
      <c r="I51" s="13"/>
    </row>
    <row r="52" spans="1:9" x14ac:dyDescent="0.25">
      <c r="A52" s="12" t="s">
        <v>46</v>
      </c>
      <c r="B52" s="32">
        <f>+'[1]PP EX-WORKS'!T40</f>
        <v>102836</v>
      </c>
      <c r="C52" s="33">
        <v>1100</v>
      </c>
      <c r="D52" s="33">
        <f t="shared" si="2"/>
        <v>101736</v>
      </c>
      <c r="E52" s="35"/>
      <c r="F52" s="39"/>
      <c r="G52" s="13"/>
      <c r="H52" s="13"/>
      <c r="I52" s="13"/>
    </row>
    <row r="53" spans="1:9" x14ac:dyDescent="0.25">
      <c r="A53" s="12" t="s">
        <v>116</v>
      </c>
      <c r="B53" s="32">
        <f>[1]BHIWANDI!$B53</f>
        <v>101366</v>
      </c>
      <c r="C53" s="33">
        <v>1100</v>
      </c>
      <c r="D53" s="33">
        <f t="shared" si="2"/>
        <v>100266</v>
      </c>
      <c r="E53" s="35"/>
      <c r="F53" s="39"/>
      <c r="G53" s="13"/>
      <c r="H53" s="13"/>
      <c r="I53" s="13"/>
    </row>
    <row r="54" spans="1:9" x14ac:dyDescent="0.25">
      <c r="A54" s="12" t="s">
        <v>197</v>
      </c>
      <c r="B54" s="32">
        <f>[1]BHIWANDI!$B54</f>
        <v>100866</v>
      </c>
      <c r="C54" s="33">
        <v>1100</v>
      </c>
      <c r="D54" s="33">
        <f t="shared" si="2"/>
        <v>99766</v>
      </c>
      <c r="E54" s="35"/>
      <c r="F54" s="39"/>
      <c r="G54" s="13"/>
      <c r="H54" s="13"/>
      <c r="I54" s="13"/>
    </row>
    <row r="55" spans="1:9" x14ac:dyDescent="0.25">
      <c r="A55" s="12" t="s">
        <v>118</v>
      </c>
      <c r="B55" s="32">
        <f>[1]BHIWANDI!$B55</f>
        <v>104337</v>
      </c>
      <c r="C55" s="33">
        <v>1100</v>
      </c>
      <c r="D55" s="33">
        <f t="shared" si="2"/>
        <v>103237</v>
      </c>
      <c r="E55" s="35"/>
      <c r="F55" s="39"/>
      <c r="G55" s="13"/>
      <c r="H55" s="13"/>
      <c r="I55" s="13"/>
    </row>
    <row r="56" spans="1:9" x14ac:dyDescent="0.25">
      <c r="A56" s="12" t="s">
        <v>119</v>
      </c>
      <c r="B56" s="32">
        <f>[1]BHIWANDI!$B56</f>
        <v>107337</v>
      </c>
      <c r="C56" s="33">
        <v>1100</v>
      </c>
      <c r="D56" s="33">
        <f t="shared" si="2"/>
        <v>106237</v>
      </c>
      <c r="E56" s="35"/>
      <c r="F56" s="39"/>
      <c r="G56" s="13"/>
      <c r="H56" s="13"/>
      <c r="I56" s="13"/>
    </row>
    <row r="57" spans="1:9" x14ac:dyDescent="0.25">
      <c r="A57" s="40" t="s">
        <v>120</v>
      </c>
      <c r="B57" s="32">
        <f>[1]BHIWANDI!$B57</f>
        <v>106357</v>
      </c>
      <c r="C57" s="33">
        <v>1100</v>
      </c>
      <c r="D57" s="33">
        <f t="shared" si="2"/>
        <v>105257</v>
      </c>
      <c r="E57" s="35"/>
      <c r="F57" s="39"/>
      <c r="G57" s="13"/>
      <c r="H57" s="13"/>
      <c r="I57" s="13"/>
    </row>
    <row r="58" spans="1:9" x14ac:dyDescent="0.25">
      <c r="A58" s="37" t="s">
        <v>54</v>
      </c>
      <c r="B58" s="32"/>
      <c r="C58" s="33"/>
      <c r="D58" s="34"/>
      <c r="E58" s="35"/>
      <c r="F58" s="39"/>
      <c r="G58" s="13"/>
      <c r="H58" s="13"/>
      <c r="I58" s="13"/>
    </row>
    <row r="59" spans="1:9" x14ac:dyDescent="0.25">
      <c r="A59" s="12" t="s">
        <v>121</v>
      </c>
      <c r="B59" s="32">
        <f>[1]BHIWANDI!$B59</f>
        <v>96635</v>
      </c>
      <c r="C59" s="33">
        <v>1100</v>
      </c>
      <c r="D59" s="33">
        <f t="shared" ref="D59:D67" si="3">+B59-C59</f>
        <v>95535</v>
      </c>
      <c r="E59" s="35"/>
      <c r="F59" s="39"/>
      <c r="G59" s="13"/>
      <c r="H59" s="13"/>
      <c r="I59" s="13"/>
    </row>
    <row r="60" spans="1:9" x14ac:dyDescent="0.25">
      <c r="A60" s="12" t="s">
        <v>122</v>
      </c>
      <c r="B60" s="32">
        <f>[1]BHIWANDI!$B60</f>
        <v>95635</v>
      </c>
      <c r="C60" s="33">
        <v>1100</v>
      </c>
      <c r="D60" s="33">
        <f t="shared" si="3"/>
        <v>94535</v>
      </c>
      <c r="E60" s="35"/>
      <c r="F60" s="39"/>
      <c r="G60" s="13"/>
      <c r="H60" s="13"/>
      <c r="I60" s="13"/>
    </row>
    <row r="61" spans="1:9" x14ac:dyDescent="0.25">
      <c r="A61" s="12" t="s">
        <v>123</v>
      </c>
      <c r="B61" s="32">
        <f>[1]BHIWANDI!$B61</f>
        <v>95635</v>
      </c>
      <c r="C61" s="33">
        <v>1100</v>
      </c>
      <c r="D61" s="33">
        <f t="shared" si="3"/>
        <v>94535</v>
      </c>
      <c r="E61" s="35"/>
      <c r="F61" s="39"/>
      <c r="G61" s="13"/>
      <c r="H61" s="13"/>
      <c r="I61" s="13"/>
    </row>
    <row r="62" spans="1:9" x14ac:dyDescent="0.25">
      <c r="A62" s="12" t="s">
        <v>124</v>
      </c>
      <c r="B62" s="32">
        <f>[1]BHIWANDI!$B62</f>
        <v>102725</v>
      </c>
      <c r="C62" s="33">
        <v>1100</v>
      </c>
      <c r="D62" s="33">
        <f t="shared" si="3"/>
        <v>101625</v>
      </c>
      <c r="E62" s="35"/>
      <c r="F62" s="39"/>
      <c r="G62" s="13"/>
      <c r="H62" s="13"/>
      <c r="I62" s="13"/>
    </row>
    <row r="63" spans="1:9" x14ac:dyDescent="0.25">
      <c r="A63" s="12" t="s">
        <v>125</v>
      </c>
      <c r="B63" s="32">
        <f>[1]BHIWANDI!$B63</f>
        <v>104725</v>
      </c>
      <c r="C63" s="33">
        <v>1100</v>
      </c>
      <c r="D63" s="33">
        <f t="shared" si="3"/>
        <v>103625</v>
      </c>
      <c r="E63" s="35"/>
      <c r="F63" s="39"/>
      <c r="G63" s="13"/>
      <c r="H63" s="13"/>
      <c r="I63" s="13"/>
    </row>
    <row r="64" spans="1:9" x14ac:dyDescent="0.25">
      <c r="A64" s="12" t="s">
        <v>126</v>
      </c>
      <c r="B64" s="32">
        <f>[1]BHIWANDI!$B64</f>
        <v>106425</v>
      </c>
      <c r="C64" s="33">
        <v>1100</v>
      </c>
      <c r="D64" s="33">
        <f t="shared" si="3"/>
        <v>105325</v>
      </c>
      <c r="E64" s="35"/>
      <c r="F64" s="39"/>
      <c r="G64" s="13"/>
      <c r="H64" s="13"/>
      <c r="I64" s="13"/>
    </row>
    <row r="65" spans="1:9" x14ac:dyDescent="0.25">
      <c r="A65" s="12" t="s">
        <v>127</v>
      </c>
      <c r="B65" s="32">
        <f>[1]BHIWANDI!$B65</f>
        <v>90135</v>
      </c>
      <c r="C65" s="33">
        <v>1100</v>
      </c>
      <c r="D65" s="33">
        <f t="shared" si="3"/>
        <v>89035</v>
      </c>
      <c r="E65" s="35"/>
      <c r="F65" s="39"/>
      <c r="G65" s="13"/>
      <c r="H65" s="13"/>
      <c r="I65" s="13"/>
    </row>
    <row r="66" spans="1:9" x14ac:dyDescent="0.25">
      <c r="A66" s="12" t="s">
        <v>128</v>
      </c>
      <c r="B66" s="32">
        <f>[1]BHIWANDI!$B66</f>
        <v>91635</v>
      </c>
      <c r="C66" s="33">
        <v>1100</v>
      </c>
      <c r="D66" s="33">
        <f t="shared" si="3"/>
        <v>90535</v>
      </c>
      <c r="E66" s="35"/>
      <c r="F66" s="39"/>
      <c r="G66" s="13"/>
      <c r="H66" s="13"/>
      <c r="I66" s="13"/>
    </row>
    <row r="67" spans="1:9" x14ac:dyDescent="0.25">
      <c r="A67" s="12" t="s">
        <v>129</v>
      </c>
      <c r="B67" s="32">
        <f>[1]BHIWANDI!$B67</f>
        <v>91635</v>
      </c>
      <c r="C67" s="33">
        <v>1100</v>
      </c>
      <c r="D67" s="33">
        <f t="shared" si="3"/>
        <v>90535</v>
      </c>
      <c r="E67" s="35"/>
      <c r="F67" s="39"/>
      <c r="G67" s="13"/>
      <c r="H67" s="13"/>
      <c r="I67" s="13"/>
    </row>
    <row r="68" spans="1:9" x14ac:dyDescent="0.25">
      <c r="A68" s="37" t="s">
        <v>130</v>
      </c>
      <c r="B68" s="33"/>
      <c r="C68" s="33"/>
      <c r="D68" s="33"/>
      <c r="E68" s="33"/>
      <c r="F68" s="33"/>
      <c r="G68" s="33"/>
      <c r="H68" s="33"/>
      <c r="I68" s="33"/>
    </row>
    <row r="69" spans="1:9" x14ac:dyDescent="0.25">
      <c r="A69" s="12" t="s">
        <v>131</v>
      </c>
      <c r="B69" s="41" t="s">
        <v>132</v>
      </c>
      <c r="C69" s="41" t="s">
        <v>133</v>
      </c>
      <c r="D69" s="41" t="s">
        <v>134</v>
      </c>
      <c r="E69" s="41" t="s">
        <v>135</v>
      </c>
      <c r="F69" s="41" t="s">
        <v>136</v>
      </c>
      <c r="G69" s="41" t="s">
        <v>137</v>
      </c>
      <c r="H69" s="41" t="s">
        <v>138</v>
      </c>
      <c r="I69" s="41" t="s">
        <v>139</v>
      </c>
    </row>
    <row r="70" spans="1:9" x14ac:dyDescent="0.25">
      <c r="A70" s="37" t="s">
        <v>140</v>
      </c>
      <c r="B70" s="42" t="s">
        <v>141</v>
      </c>
      <c r="C70" s="42" t="s">
        <v>142</v>
      </c>
      <c r="D70" s="42" t="s">
        <v>143</v>
      </c>
      <c r="E70" s="42" t="s">
        <v>144</v>
      </c>
      <c r="F70" s="42" t="s">
        <v>145</v>
      </c>
      <c r="G70" s="42" t="s">
        <v>146</v>
      </c>
      <c r="H70" s="42" t="s">
        <v>147</v>
      </c>
      <c r="I70" s="43" t="s">
        <v>148</v>
      </c>
    </row>
    <row r="71" spans="1:9" x14ac:dyDescent="0.25">
      <c r="A71" s="12" t="s">
        <v>149</v>
      </c>
      <c r="B71" s="41" t="s">
        <v>132</v>
      </c>
      <c r="C71" s="41" t="s">
        <v>133</v>
      </c>
      <c r="D71" s="41" t="s">
        <v>134</v>
      </c>
      <c r="E71" s="41" t="s">
        <v>135</v>
      </c>
      <c r="F71" s="41" t="s">
        <v>136</v>
      </c>
      <c r="G71" s="41" t="s">
        <v>137</v>
      </c>
      <c r="H71" s="41" t="s">
        <v>138</v>
      </c>
      <c r="I71" s="41" t="s">
        <v>139</v>
      </c>
    </row>
    <row r="72" spans="1:9" x14ac:dyDescent="0.25">
      <c r="A72" s="12" t="s">
        <v>150</v>
      </c>
      <c r="B72" s="41" t="s">
        <v>151</v>
      </c>
      <c r="C72" s="41" t="s">
        <v>152</v>
      </c>
      <c r="D72" s="41" t="s">
        <v>153</v>
      </c>
      <c r="E72" s="41" t="s">
        <v>154</v>
      </c>
      <c r="F72" s="41" t="s">
        <v>155</v>
      </c>
      <c r="G72" s="41" t="s">
        <v>156</v>
      </c>
      <c r="H72" s="41" t="s">
        <v>144</v>
      </c>
      <c r="I72" s="1" t="s">
        <v>157</v>
      </c>
    </row>
    <row r="73" spans="1:9" x14ac:dyDescent="0.25">
      <c r="A73" s="44" t="s">
        <v>158</v>
      </c>
      <c r="B73" s="52"/>
      <c r="C73" s="52"/>
      <c r="D73" s="52"/>
      <c r="E73" s="52"/>
      <c r="F73" s="52"/>
      <c r="G73" s="52"/>
      <c r="H73" s="52"/>
      <c r="I73" s="52"/>
    </row>
    <row r="74" spans="1:9" x14ac:dyDescent="0.25">
      <c r="A74" s="45" t="s">
        <v>159</v>
      </c>
      <c r="B74" s="2"/>
      <c r="C74" s="2"/>
      <c r="D74" s="2"/>
      <c r="E74" s="2"/>
      <c r="F74" s="2"/>
      <c r="G74" s="2"/>
      <c r="H74" s="2"/>
      <c r="I74" s="2"/>
    </row>
    <row r="75" spans="1:9" x14ac:dyDescent="0.25">
      <c r="A75" s="46" t="s">
        <v>160</v>
      </c>
      <c r="B75" s="13"/>
      <c r="C75" s="19"/>
      <c r="D75" s="19"/>
      <c r="E75" s="19"/>
      <c r="F75" s="19"/>
      <c r="G75" s="19"/>
      <c r="H75" s="13"/>
      <c r="I75" s="13"/>
    </row>
    <row r="76" spans="1:9" x14ac:dyDescent="0.25">
      <c r="A76" s="46" t="s">
        <v>161</v>
      </c>
      <c r="B76" s="39"/>
      <c r="C76" s="39"/>
      <c r="D76" s="39"/>
      <c r="E76" s="39"/>
      <c r="F76" s="39"/>
      <c r="G76" s="39"/>
      <c r="H76" s="39"/>
      <c r="I76" s="13"/>
    </row>
    <row r="77" spans="1:9" x14ac:dyDescent="0.25">
      <c r="A77" s="46" t="s">
        <v>162</v>
      </c>
      <c r="B77" s="13"/>
      <c r="C77" s="13"/>
      <c r="D77" s="13"/>
      <c r="E77" s="13"/>
      <c r="F77" s="13"/>
      <c r="G77" s="13"/>
      <c r="H77" s="13"/>
      <c r="I77" s="13"/>
    </row>
    <row r="78" spans="1:9" x14ac:dyDescent="0.25">
      <c r="A78" s="46" t="s">
        <v>163</v>
      </c>
      <c r="B78" s="13"/>
      <c r="C78" s="13"/>
      <c r="D78" s="13"/>
      <c r="E78" s="13"/>
      <c r="F78" s="13"/>
      <c r="G78" s="13"/>
      <c r="H78" s="13"/>
      <c r="I78" s="13"/>
    </row>
    <row r="79" spans="1:9" x14ac:dyDescent="0.25">
      <c r="A79" s="45" t="s">
        <v>164</v>
      </c>
      <c r="B79" s="13"/>
      <c r="C79" s="13"/>
      <c r="D79" s="13"/>
      <c r="E79" s="13"/>
      <c r="F79" s="13"/>
      <c r="G79" s="13"/>
      <c r="H79" s="13"/>
      <c r="I79" s="13"/>
    </row>
    <row r="80" spans="1:9" x14ac:dyDescent="0.25">
      <c r="A80" s="15" t="s">
        <v>165</v>
      </c>
      <c r="B80" s="16"/>
      <c r="C80" s="16"/>
      <c r="D80" s="16"/>
      <c r="E80" s="16"/>
      <c r="F80" s="16"/>
      <c r="G80" s="16"/>
      <c r="H80" s="16"/>
      <c r="I80" s="13"/>
    </row>
    <row r="81" spans="1:9" x14ac:dyDescent="0.25">
      <c r="A81" s="17" t="s">
        <v>166</v>
      </c>
      <c r="B81" s="13"/>
      <c r="C81" s="13"/>
      <c r="D81" s="13"/>
      <c r="E81" s="13"/>
      <c r="F81" s="13"/>
      <c r="G81" s="13"/>
      <c r="H81" s="13"/>
      <c r="I81" s="13"/>
    </row>
    <row r="82" spans="1:9" x14ac:dyDescent="0.25">
      <c r="A82" s="17" t="s">
        <v>167</v>
      </c>
      <c r="B82" s="13"/>
      <c r="C82" s="13"/>
      <c r="D82" s="13"/>
      <c r="E82" s="13"/>
      <c r="F82" s="13"/>
      <c r="G82" s="13"/>
      <c r="H82" s="13"/>
      <c r="I82" s="13"/>
    </row>
    <row r="83" spans="1:9" ht="15.75" x14ac:dyDescent="0.25">
      <c r="A83" s="21" t="s">
        <v>69</v>
      </c>
      <c r="B83" s="14"/>
      <c r="C83" s="14"/>
      <c r="D83" s="13"/>
      <c r="E83" s="13"/>
      <c r="F83" s="13"/>
      <c r="G83" s="13"/>
      <c r="H83" s="13"/>
      <c r="I83" s="13"/>
    </row>
    <row r="84" spans="1:9" ht="15.75" x14ac:dyDescent="0.25">
      <c r="A84" s="21" t="s">
        <v>70</v>
      </c>
      <c r="B84" s="14"/>
      <c r="C84" s="13"/>
      <c r="D84" s="13"/>
      <c r="E84" s="13"/>
      <c r="F84" s="13"/>
      <c r="G84" s="13"/>
      <c r="H84" s="13"/>
      <c r="I84" s="13"/>
    </row>
    <row r="85" spans="1:9" x14ac:dyDescent="0.25">
      <c r="A85" s="22" t="s">
        <v>71</v>
      </c>
      <c r="B85" s="13"/>
      <c r="C85" s="13"/>
      <c r="D85" s="13"/>
      <c r="E85" s="13"/>
      <c r="F85" s="13"/>
      <c r="G85" s="13"/>
      <c r="H85" s="13"/>
      <c r="I85" s="13"/>
    </row>
    <row r="86" spans="1:9" ht="15.75" x14ac:dyDescent="0.25">
      <c r="A86" s="21" t="s">
        <v>72</v>
      </c>
      <c r="B86" s="14"/>
      <c r="C86" s="14"/>
      <c r="D86" s="13"/>
      <c r="E86" s="13"/>
      <c r="F86" s="13"/>
      <c r="G86" s="13"/>
      <c r="H86" s="13"/>
      <c r="I86" s="13"/>
    </row>
    <row r="87" spans="1:9" x14ac:dyDescent="0.25">
      <c r="A87" s="22" t="s">
        <v>73</v>
      </c>
      <c r="B87" s="14"/>
      <c r="C87" s="13"/>
      <c r="D87" s="13"/>
      <c r="E87" s="13"/>
      <c r="F87" s="13"/>
      <c r="G87" s="13"/>
      <c r="H87" s="13"/>
      <c r="I87" s="13"/>
    </row>
  </sheetData>
  <mergeCells count="6">
    <mergeCell ref="A6:I6"/>
    <mergeCell ref="A1:I1"/>
    <mergeCell ref="A2:I2"/>
    <mergeCell ref="A3:I3"/>
    <mergeCell ref="A4:I4"/>
    <mergeCell ref="A5:H5"/>
  </mergeCells>
  <hyperlinks>
    <hyperlink ref="A85" r:id="rId1" display="mukesh.ganpati@gmail.com"/>
    <hyperlink ref="A87" r:id="rId2" display="mukesh.ganpati@gmail.com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8"/>
  <sheetViews>
    <sheetView workbookViewId="0">
      <selection activeCell="C20" sqref="C20"/>
    </sheetView>
  </sheetViews>
  <sheetFormatPr defaultRowHeight="15" x14ac:dyDescent="0.25"/>
  <cols>
    <col min="1" max="1" width="29.85546875" customWidth="1"/>
    <col min="2" max="2" width="13" customWidth="1"/>
    <col min="3" max="3" width="11.140625" customWidth="1"/>
    <col min="4" max="4" width="12.85546875" customWidth="1"/>
    <col min="5" max="5" width="15.5703125" customWidth="1"/>
    <col min="6" max="6" width="10" customWidth="1"/>
    <col min="7" max="7" width="9.28515625" customWidth="1"/>
    <col min="8" max="8" width="26" customWidth="1"/>
    <col min="9" max="9" width="10.42578125" customWidth="1"/>
  </cols>
  <sheetData>
    <row r="1" spans="1:10" x14ac:dyDescent="0.25">
      <c r="A1" s="84" t="s">
        <v>0</v>
      </c>
      <c r="B1" s="84"/>
      <c r="C1" s="84"/>
      <c r="D1" s="84"/>
      <c r="E1" s="84"/>
      <c r="F1" s="84"/>
      <c r="G1" s="84"/>
      <c r="H1" s="84"/>
      <c r="I1" s="84"/>
      <c r="J1" s="13"/>
    </row>
    <row r="2" spans="1:10" x14ac:dyDescent="0.25">
      <c r="A2" s="83" t="s">
        <v>1</v>
      </c>
      <c r="B2" s="83"/>
      <c r="C2" s="83"/>
      <c r="D2" s="83"/>
      <c r="E2" s="83"/>
      <c r="F2" s="83"/>
      <c r="G2" s="83"/>
      <c r="H2" s="83"/>
      <c r="I2" s="83"/>
      <c r="J2" s="13"/>
    </row>
    <row r="3" spans="1:10" x14ac:dyDescent="0.25">
      <c r="A3" s="83" t="s">
        <v>2</v>
      </c>
      <c r="B3" s="83"/>
      <c r="C3" s="83"/>
      <c r="D3" s="83"/>
      <c r="E3" s="83"/>
      <c r="F3" s="83"/>
      <c r="G3" s="83"/>
      <c r="H3" s="83"/>
      <c r="I3" s="83"/>
      <c r="J3" s="13"/>
    </row>
    <row r="4" spans="1:10" x14ac:dyDescent="0.25">
      <c r="A4" s="85" t="s">
        <v>168</v>
      </c>
      <c r="B4" s="85"/>
      <c r="C4" s="85"/>
      <c r="D4" s="85"/>
      <c r="E4" s="85"/>
      <c r="F4" s="85"/>
      <c r="G4" s="85"/>
      <c r="H4" s="85"/>
      <c r="I4" s="85"/>
      <c r="J4" s="13"/>
    </row>
    <row r="5" spans="1:10" x14ac:dyDescent="0.25">
      <c r="A5" s="85" t="s">
        <v>198</v>
      </c>
      <c r="B5" s="85"/>
      <c r="C5" s="85"/>
      <c r="D5" s="85"/>
      <c r="E5" s="85"/>
      <c r="F5" s="85"/>
      <c r="G5" s="85"/>
      <c r="H5" s="85"/>
      <c r="I5" s="48"/>
      <c r="J5" s="13"/>
    </row>
    <row r="6" spans="1:10" x14ac:dyDescent="0.25">
      <c r="A6" s="85" t="s">
        <v>76</v>
      </c>
      <c r="B6" s="85"/>
      <c r="C6" s="85"/>
      <c r="D6" s="85"/>
      <c r="E6" s="85"/>
      <c r="F6" s="85"/>
      <c r="G6" s="85"/>
      <c r="H6" s="85"/>
      <c r="I6" s="13"/>
      <c r="J6" s="13"/>
    </row>
    <row r="7" spans="1:10" x14ac:dyDescent="0.25">
      <c r="A7" s="83" t="str">
        <f>+'[1]STOCK POINT'!A9:I9</f>
        <v>HDPE, LLDPE &amp; PP PRICE W.E.F. DT. 01.08.25</v>
      </c>
      <c r="B7" s="83"/>
      <c r="C7" s="83"/>
      <c r="D7" s="83"/>
      <c r="E7" s="83"/>
      <c r="F7" s="83"/>
      <c r="G7" s="83"/>
      <c r="H7" s="83"/>
      <c r="I7" s="83"/>
      <c r="J7" s="13"/>
    </row>
    <row r="8" spans="1:10" x14ac:dyDescent="0.25">
      <c r="A8" s="1" t="s">
        <v>77</v>
      </c>
      <c r="B8" s="1" t="s">
        <v>78</v>
      </c>
      <c r="C8" s="1" t="s">
        <v>79</v>
      </c>
      <c r="D8" s="30" t="s">
        <v>174</v>
      </c>
      <c r="E8" s="31"/>
      <c r="F8" s="13"/>
      <c r="G8" s="53"/>
      <c r="H8" s="13"/>
      <c r="I8" s="13"/>
      <c r="J8" s="13"/>
    </row>
    <row r="9" spans="1:10" x14ac:dyDescent="0.25">
      <c r="A9" s="27" t="s">
        <v>12</v>
      </c>
      <c r="B9" s="28"/>
      <c r="C9" s="1" t="s">
        <v>84</v>
      </c>
      <c r="D9" s="30" t="s">
        <v>175</v>
      </c>
      <c r="E9" s="31"/>
      <c r="F9" s="2"/>
      <c r="G9" s="14"/>
      <c r="H9" s="13"/>
      <c r="I9" s="13"/>
      <c r="J9" s="13"/>
    </row>
    <row r="10" spans="1:10" x14ac:dyDescent="0.25">
      <c r="A10" s="12" t="s">
        <v>87</v>
      </c>
      <c r="B10" s="32">
        <f>'[1]HD EX-WORKS'!P55</f>
        <v>94150</v>
      </c>
      <c r="C10" s="33">
        <v>1100</v>
      </c>
      <c r="D10" s="33">
        <f t="shared" ref="D10:D33" si="0">+B10-C10</f>
        <v>93050</v>
      </c>
      <c r="E10" s="53" t="s">
        <v>176</v>
      </c>
      <c r="F10" s="48"/>
      <c r="G10" s="13"/>
      <c r="H10" s="13"/>
      <c r="I10" s="13"/>
      <c r="J10" s="13"/>
    </row>
    <row r="11" spans="1:10" x14ac:dyDescent="0.25">
      <c r="A11" s="12" t="s">
        <v>15</v>
      </c>
      <c r="B11" s="32">
        <f>'[1]HD EX-WORKS'!R55</f>
        <v>96150</v>
      </c>
      <c r="C11" s="33">
        <v>1100</v>
      </c>
      <c r="D11" s="33">
        <f t="shared" si="0"/>
        <v>95050</v>
      </c>
      <c r="E11" s="35"/>
      <c r="F11" s="39"/>
      <c r="G11" s="14"/>
      <c r="H11" s="13"/>
      <c r="I11" s="13"/>
      <c r="J11" s="13"/>
    </row>
    <row r="12" spans="1:10" x14ac:dyDescent="0.25">
      <c r="A12" s="12" t="s">
        <v>88</v>
      </c>
      <c r="B12" s="32">
        <f>+'[1]HD EX-WORKS'!Q55</f>
        <v>96900</v>
      </c>
      <c r="C12" s="33">
        <v>1100</v>
      </c>
      <c r="D12" s="33">
        <f>+B12-C12</f>
        <v>95800</v>
      </c>
      <c r="E12" s="59"/>
      <c r="F12" s="39"/>
      <c r="G12" s="14"/>
      <c r="H12" s="13"/>
      <c r="I12" s="13"/>
      <c r="J12" s="13"/>
    </row>
    <row r="13" spans="1:10" x14ac:dyDescent="0.25">
      <c r="A13" s="12" t="s">
        <v>89</v>
      </c>
      <c r="B13" s="32">
        <f>'[1]HD EX-WORKS'!T55</f>
        <v>96900</v>
      </c>
      <c r="C13" s="33">
        <v>1100</v>
      </c>
      <c r="D13" s="33">
        <f t="shared" si="0"/>
        <v>95800</v>
      </c>
      <c r="E13" s="59"/>
      <c r="F13" s="39"/>
      <c r="G13" s="14"/>
      <c r="H13" s="13"/>
      <c r="I13" s="13"/>
      <c r="J13" s="13"/>
    </row>
    <row r="14" spans="1:10" x14ac:dyDescent="0.25">
      <c r="A14" s="12" t="s">
        <v>19</v>
      </c>
      <c r="B14" s="32">
        <f>+'[2]Table 2'!$U$51</f>
        <v>94469</v>
      </c>
      <c r="C14" s="33">
        <v>1100</v>
      </c>
      <c r="D14" s="33">
        <f>+B14-C14</f>
        <v>93369</v>
      </c>
      <c r="E14" s="60"/>
      <c r="F14" s="39"/>
      <c r="G14" s="14"/>
      <c r="H14" s="13"/>
      <c r="I14" s="13"/>
      <c r="J14" s="13"/>
    </row>
    <row r="15" spans="1:10" x14ac:dyDescent="0.25">
      <c r="A15" s="12" t="s">
        <v>20</v>
      </c>
      <c r="B15" s="32">
        <f>+'[2]Table 2'!$V$51</f>
        <v>94469</v>
      </c>
      <c r="C15" s="33">
        <v>1100</v>
      </c>
      <c r="D15" s="33">
        <f>+B15-C15</f>
        <v>93369</v>
      </c>
      <c r="E15" s="60"/>
      <c r="F15" s="39"/>
      <c r="G15" s="14"/>
      <c r="H15" s="13"/>
      <c r="I15" s="13"/>
      <c r="J15" s="13"/>
    </row>
    <row r="16" spans="1:10" x14ac:dyDescent="0.25">
      <c r="A16" s="12" t="s">
        <v>90</v>
      </c>
      <c r="B16" s="32">
        <f>'[1]HD EX-WORKS'!B55</f>
        <v>96203</v>
      </c>
      <c r="C16" s="33">
        <v>1100</v>
      </c>
      <c r="D16" s="33">
        <f t="shared" si="0"/>
        <v>95103</v>
      </c>
      <c r="E16" s="61" t="s">
        <v>177</v>
      </c>
      <c r="F16" s="1" t="s">
        <v>178</v>
      </c>
      <c r="G16" s="31"/>
      <c r="H16" s="13"/>
      <c r="I16" s="13"/>
      <c r="J16" s="13"/>
    </row>
    <row r="17" spans="1:10" x14ac:dyDescent="0.25">
      <c r="A17" s="12" t="s">
        <v>91</v>
      </c>
      <c r="B17" s="32">
        <f>'[1]HD EX-WORKS'!F55</f>
        <v>98083</v>
      </c>
      <c r="C17" s="33">
        <v>1100</v>
      </c>
      <c r="D17" s="33">
        <f t="shared" si="0"/>
        <v>96983</v>
      </c>
      <c r="E17" s="62" t="s">
        <v>179</v>
      </c>
      <c r="F17" s="1" t="s">
        <v>180</v>
      </c>
      <c r="G17" s="31"/>
      <c r="H17" s="13"/>
      <c r="I17" s="13"/>
      <c r="J17" s="13"/>
    </row>
    <row r="18" spans="1:10" x14ac:dyDescent="0.25">
      <c r="A18" s="12" t="s">
        <v>92</v>
      </c>
      <c r="B18" s="32">
        <f>'[1]HD EX-WORKS'!G55</f>
        <v>96833</v>
      </c>
      <c r="C18" s="33">
        <v>1100</v>
      </c>
      <c r="D18" s="33">
        <f t="shared" si="0"/>
        <v>95733</v>
      </c>
      <c r="E18" s="62"/>
      <c r="F18" s="28"/>
      <c r="G18" s="26"/>
      <c r="H18" s="13"/>
      <c r="I18" s="13"/>
      <c r="J18" s="13"/>
    </row>
    <row r="19" spans="1:10" x14ac:dyDescent="0.25">
      <c r="A19" s="12" t="s">
        <v>93</v>
      </c>
      <c r="B19" s="33">
        <f>'[1]HD EX-WORKS'!C55</f>
        <v>96333</v>
      </c>
      <c r="C19" s="33">
        <v>1100</v>
      </c>
      <c r="D19" s="33">
        <f t="shared" si="0"/>
        <v>95233</v>
      </c>
      <c r="E19" s="62"/>
      <c r="F19" s="28"/>
      <c r="G19" s="26"/>
      <c r="H19" s="13"/>
      <c r="I19" s="13"/>
      <c r="J19" s="13"/>
    </row>
    <row r="20" spans="1:10" x14ac:dyDescent="0.25">
      <c r="A20" s="12" t="s">
        <v>94</v>
      </c>
      <c r="B20" s="33">
        <f>'[1]HD EX-WORKS'!S55</f>
        <v>97863</v>
      </c>
      <c r="C20" s="33">
        <v>1100</v>
      </c>
      <c r="D20" s="33">
        <f t="shared" si="0"/>
        <v>96763</v>
      </c>
      <c r="E20" s="62" t="s">
        <v>199</v>
      </c>
      <c r="F20" s="63">
        <f>'[1]Freight list'!F424</f>
        <v>3309</v>
      </c>
      <c r="G20" s="31"/>
      <c r="H20" s="13"/>
      <c r="I20" s="13"/>
      <c r="J20" s="13"/>
    </row>
    <row r="21" spans="1:10" x14ac:dyDescent="0.25">
      <c r="A21" s="12" t="s">
        <v>25</v>
      </c>
      <c r="B21" s="33">
        <f>'[1]HD EX-WORKS'!H55</f>
        <v>96557</v>
      </c>
      <c r="C21" s="33">
        <v>1100</v>
      </c>
      <c r="D21" s="33">
        <f t="shared" si="0"/>
        <v>95457</v>
      </c>
      <c r="E21" s="62" t="s">
        <v>200</v>
      </c>
      <c r="F21" s="63">
        <f>'[1]Freight list'!F421</f>
        <v>3163</v>
      </c>
      <c r="G21" s="31"/>
      <c r="H21" s="13"/>
      <c r="I21" s="13"/>
      <c r="J21" s="13"/>
    </row>
    <row r="22" spans="1:10" x14ac:dyDescent="0.25">
      <c r="A22" s="12" t="s">
        <v>95</v>
      </c>
      <c r="B22" s="33">
        <f>'[1]HD EX-WORKS'!N55-3000</f>
        <v>94621</v>
      </c>
      <c r="C22" s="33">
        <v>1100</v>
      </c>
      <c r="D22" s="33">
        <f t="shared" si="0"/>
        <v>93521</v>
      </c>
      <c r="E22" s="62" t="s">
        <v>201</v>
      </c>
      <c r="F22" s="63">
        <f>'[1]Freight list'!F422</f>
        <v>3309</v>
      </c>
      <c r="G22" s="31"/>
      <c r="H22" s="13"/>
      <c r="I22" s="13"/>
      <c r="J22" s="13"/>
    </row>
    <row r="23" spans="1:10" x14ac:dyDescent="0.25">
      <c r="A23" s="12" t="s">
        <v>96</v>
      </c>
      <c r="B23" s="33">
        <f>'[1]HD EX-WORKS'!N55</f>
        <v>97621</v>
      </c>
      <c r="C23" s="33">
        <v>1100</v>
      </c>
      <c r="D23" s="33">
        <f t="shared" si="0"/>
        <v>96521</v>
      </c>
      <c r="E23" s="62" t="s">
        <v>202</v>
      </c>
      <c r="F23" s="63">
        <f>'[1]Freight list'!F423</f>
        <v>3309</v>
      </c>
      <c r="G23" s="64"/>
      <c r="H23" s="13"/>
      <c r="I23" s="13"/>
      <c r="J23" s="13"/>
    </row>
    <row r="24" spans="1:10" x14ac:dyDescent="0.25">
      <c r="A24" s="12" t="s">
        <v>97</v>
      </c>
      <c r="B24" s="33">
        <f>'[1]HD EX-WORKS'!O55</f>
        <v>97621</v>
      </c>
      <c r="C24" s="33">
        <v>1100</v>
      </c>
      <c r="D24" s="33">
        <f t="shared" si="0"/>
        <v>96521</v>
      </c>
      <c r="E24" s="62" t="s">
        <v>203</v>
      </c>
      <c r="F24" s="63">
        <f>+'[1]Freight list'!F188</f>
        <v>3568</v>
      </c>
      <c r="G24" s="64"/>
      <c r="H24" s="13"/>
      <c r="I24" s="13"/>
      <c r="J24" s="13"/>
    </row>
    <row r="25" spans="1:10" x14ac:dyDescent="0.25">
      <c r="A25" s="12" t="s">
        <v>98</v>
      </c>
      <c r="B25" s="32">
        <f>'[1]HD EX-WORKS'!K55</f>
        <v>95936</v>
      </c>
      <c r="C25" s="33">
        <v>1100</v>
      </c>
      <c r="D25" s="33">
        <f t="shared" si="0"/>
        <v>94836</v>
      </c>
      <c r="E25" s="62"/>
      <c r="F25" s="1"/>
      <c r="G25" s="31"/>
      <c r="H25" s="13"/>
      <c r="I25" s="13"/>
      <c r="J25" s="13"/>
    </row>
    <row r="26" spans="1:10" x14ac:dyDescent="0.25">
      <c r="A26" s="12" t="s">
        <v>28</v>
      </c>
      <c r="B26" s="33">
        <f>'[1]HD EX-WORKS'!L55</f>
        <v>95313</v>
      </c>
      <c r="C26" s="33">
        <v>1100</v>
      </c>
      <c r="D26" s="33">
        <f t="shared" si="0"/>
        <v>94213</v>
      </c>
      <c r="E26" s="62"/>
      <c r="F26" s="1"/>
      <c r="G26" s="31"/>
      <c r="H26" s="13"/>
      <c r="I26" s="13"/>
      <c r="J26" s="13"/>
    </row>
    <row r="27" spans="1:10" x14ac:dyDescent="0.25">
      <c r="A27" s="12" t="s">
        <v>30</v>
      </c>
      <c r="B27" s="33">
        <f>'[1]HD EX-WORKS'!I55</f>
        <v>96623</v>
      </c>
      <c r="C27" s="33">
        <v>1100</v>
      </c>
      <c r="D27" s="33">
        <f t="shared" si="0"/>
        <v>95523</v>
      </c>
      <c r="E27" s="62"/>
      <c r="F27" s="1"/>
      <c r="G27" s="31"/>
      <c r="H27" s="13"/>
      <c r="I27" s="13"/>
      <c r="J27" s="13"/>
    </row>
    <row r="28" spans="1:10" x14ac:dyDescent="0.25">
      <c r="A28" s="12" t="s">
        <v>99</v>
      </c>
      <c r="B28" s="33">
        <f>'[1]HD EX-WORKS'!J55</f>
        <v>93936</v>
      </c>
      <c r="C28" s="33">
        <v>1100</v>
      </c>
      <c r="D28" s="33">
        <f t="shared" si="0"/>
        <v>92836</v>
      </c>
      <c r="E28" s="62"/>
      <c r="F28" s="1"/>
      <c r="G28" s="31"/>
      <c r="H28" s="13"/>
      <c r="I28" s="13"/>
      <c r="J28" s="13"/>
    </row>
    <row r="29" spans="1:10" x14ac:dyDescent="0.25">
      <c r="A29" s="12" t="s">
        <v>100</v>
      </c>
      <c r="B29" s="33">
        <f>'[1]HD EX-WORKS'!W55</f>
        <v>93621</v>
      </c>
      <c r="C29" s="33">
        <v>1100</v>
      </c>
      <c r="D29" s="33">
        <f t="shared" si="0"/>
        <v>92521</v>
      </c>
      <c r="E29" s="62"/>
      <c r="F29" s="28"/>
      <c r="G29" s="26"/>
      <c r="H29" s="13"/>
      <c r="I29" s="13"/>
      <c r="J29" s="13"/>
    </row>
    <row r="30" spans="1:10" x14ac:dyDescent="0.25">
      <c r="A30" s="12" t="s">
        <v>101</v>
      </c>
      <c r="B30" s="33">
        <f>'[1]HD EX-WORKS'!X55</f>
        <v>91621</v>
      </c>
      <c r="C30" s="33">
        <v>1100</v>
      </c>
      <c r="D30" s="33">
        <f t="shared" si="0"/>
        <v>90521</v>
      </c>
      <c r="E30" s="62"/>
      <c r="F30" s="28"/>
      <c r="G30" s="26"/>
      <c r="H30" s="13"/>
      <c r="I30" s="13"/>
      <c r="J30" s="13"/>
    </row>
    <row r="31" spans="1:10" x14ac:dyDescent="0.25">
      <c r="A31" s="12" t="s">
        <v>102</v>
      </c>
      <c r="B31" s="33">
        <f>'[1]HD EX-WORKS'!Y55</f>
        <v>88703</v>
      </c>
      <c r="C31" s="33">
        <v>1100</v>
      </c>
      <c r="D31" s="33">
        <f t="shared" si="0"/>
        <v>87603</v>
      </c>
      <c r="E31" s="62"/>
      <c r="F31" s="28"/>
      <c r="G31" s="26"/>
      <c r="H31" s="13"/>
      <c r="I31" s="13"/>
      <c r="J31" s="13"/>
    </row>
    <row r="32" spans="1:10" x14ac:dyDescent="0.25">
      <c r="A32" s="12" t="s">
        <v>103</v>
      </c>
      <c r="B32" s="33">
        <f>'[1]HD EX-WORKS'!Z55</f>
        <v>91557</v>
      </c>
      <c r="C32" s="33">
        <v>1100</v>
      </c>
      <c r="D32" s="33">
        <f t="shared" si="0"/>
        <v>90457</v>
      </c>
      <c r="E32" s="62"/>
      <c r="F32" s="28"/>
      <c r="G32" s="26"/>
      <c r="H32" s="13"/>
      <c r="I32" s="13"/>
      <c r="J32" s="13"/>
    </row>
    <row r="33" spans="1:10" x14ac:dyDescent="0.25">
      <c r="A33" s="12" t="s">
        <v>104</v>
      </c>
      <c r="B33" s="33">
        <f>'[1]HD EX-WORKS'!AA55</f>
        <v>91333</v>
      </c>
      <c r="C33" s="33">
        <v>1100</v>
      </c>
      <c r="D33" s="33">
        <f t="shared" si="0"/>
        <v>90233</v>
      </c>
      <c r="E33" s="62"/>
      <c r="F33" s="28"/>
      <c r="G33" s="26"/>
      <c r="H33" s="13"/>
      <c r="I33" s="13"/>
      <c r="J33" s="13"/>
    </row>
    <row r="34" spans="1:10" x14ac:dyDescent="0.25">
      <c r="A34" s="37" t="s">
        <v>32</v>
      </c>
      <c r="B34" s="33"/>
      <c r="C34" s="33"/>
      <c r="D34" s="28"/>
      <c r="E34" s="62"/>
      <c r="F34" s="28"/>
      <c r="G34" s="26"/>
      <c r="H34" s="13"/>
      <c r="I34" s="13"/>
      <c r="J34" s="13"/>
    </row>
    <row r="35" spans="1:10" x14ac:dyDescent="0.25">
      <c r="A35" s="12" t="s">
        <v>33</v>
      </c>
      <c r="B35" s="33">
        <f>'[1]PP EX-WORKS'!I44</f>
        <v>98905</v>
      </c>
      <c r="C35" s="33">
        <v>1100</v>
      </c>
      <c r="D35" s="33">
        <f t="shared" ref="D35:D44" si="1">+B35-C35</f>
        <v>97805</v>
      </c>
      <c r="E35" s="58" t="s">
        <v>204</v>
      </c>
      <c r="F35" s="13"/>
      <c r="G35" s="13"/>
      <c r="H35" s="13"/>
      <c r="I35" s="13"/>
      <c r="J35" s="13"/>
    </row>
    <row r="36" spans="1:10" x14ac:dyDescent="0.25">
      <c r="A36" s="12" t="s">
        <v>105</v>
      </c>
      <c r="B36" s="33">
        <f>'[1]PP EX-WORKS'!E44</f>
        <v>97215</v>
      </c>
      <c r="C36" s="33">
        <v>1100</v>
      </c>
      <c r="D36" s="33">
        <f t="shared" si="1"/>
        <v>96115</v>
      </c>
      <c r="E36" s="35"/>
      <c r="F36" s="39"/>
      <c r="G36" s="13"/>
      <c r="H36" s="13"/>
      <c r="I36" s="13"/>
      <c r="J36" s="13"/>
    </row>
    <row r="37" spans="1:10" x14ac:dyDescent="0.25">
      <c r="A37" s="12" t="s">
        <v>106</v>
      </c>
      <c r="B37" s="33">
        <f>'[1]PP EX-WORKS'!B44</f>
        <v>96695</v>
      </c>
      <c r="C37" s="33">
        <v>1100</v>
      </c>
      <c r="D37" s="33">
        <f t="shared" si="1"/>
        <v>95595</v>
      </c>
      <c r="E37" s="35"/>
      <c r="F37" s="39"/>
      <c r="G37" s="13"/>
      <c r="H37" s="13"/>
      <c r="I37" s="13"/>
      <c r="J37" s="13"/>
    </row>
    <row r="38" spans="1:10" x14ac:dyDescent="0.25">
      <c r="A38" s="12" t="s">
        <v>107</v>
      </c>
      <c r="B38" s="33">
        <f>'[1]PP EX-WORKS'!H44</f>
        <v>99395</v>
      </c>
      <c r="C38" s="33">
        <v>1100</v>
      </c>
      <c r="D38" s="33">
        <f t="shared" si="1"/>
        <v>98295</v>
      </c>
      <c r="E38" s="35"/>
      <c r="F38" s="39"/>
      <c r="G38" s="13"/>
      <c r="H38" s="13"/>
      <c r="I38" s="13"/>
      <c r="J38" s="13"/>
    </row>
    <row r="39" spans="1:10" x14ac:dyDescent="0.25">
      <c r="A39" s="12" t="s">
        <v>36</v>
      </c>
      <c r="B39" s="32">
        <f>'[1]PP EX-WORKS'!F44</f>
        <v>97715</v>
      </c>
      <c r="C39" s="33">
        <v>1100</v>
      </c>
      <c r="D39" s="33">
        <f t="shared" si="1"/>
        <v>96615</v>
      </c>
      <c r="E39" s="35"/>
      <c r="F39" s="39"/>
      <c r="G39" s="13"/>
      <c r="H39" s="13"/>
      <c r="I39" s="13"/>
      <c r="J39" s="13"/>
    </row>
    <row r="40" spans="1:10" x14ac:dyDescent="0.25">
      <c r="A40" s="12" t="s">
        <v>108</v>
      </c>
      <c r="B40" s="33">
        <f>+'[1]PP EX-WORKS'!W44</f>
        <v>92695</v>
      </c>
      <c r="C40" s="33">
        <v>1100</v>
      </c>
      <c r="D40" s="33">
        <f t="shared" si="1"/>
        <v>91595</v>
      </c>
      <c r="E40" s="35"/>
      <c r="F40" s="39"/>
      <c r="G40" s="13"/>
      <c r="H40" s="13"/>
      <c r="I40" s="13"/>
      <c r="J40" s="13"/>
    </row>
    <row r="41" spans="1:10" x14ac:dyDescent="0.25">
      <c r="A41" s="12" t="s">
        <v>109</v>
      </c>
      <c r="B41" s="33">
        <f>'[1]PP EX-WORKS'!D44</f>
        <v>96195</v>
      </c>
      <c r="C41" s="33">
        <v>1100</v>
      </c>
      <c r="D41" s="33">
        <f t="shared" si="1"/>
        <v>95095</v>
      </c>
      <c r="E41" s="35"/>
      <c r="F41" s="39"/>
      <c r="G41" s="13"/>
      <c r="H41" s="13"/>
      <c r="I41" s="13"/>
      <c r="J41" s="13"/>
    </row>
    <row r="42" spans="1:10" x14ac:dyDescent="0.25">
      <c r="A42" s="12" t="s">
        <v>110</v>
      </c>
      <c r="B42" s="33">
        <f>'[1]PP EX-WORKS'!C44</f>
        <v>96215</v>
      </c>
      <c r="C42" s="33">
        <v>1100</v>
      </c>
      <c r="D42" s="33">
        <f t="shared" si="1"/>
        <v>95115</v>
      </c>
      <c r="E42" s="35"/>
      <c r="F42" s="39"/>
      <c r="G42" s="13"/>
      <c r="H42" s="13"/>
      <c r="I42" s="13"/>
      <c r="J42" s="13"/>
    </row>
    <row r="43" spans="1:10" x14ac:dyDescent="0.25">
      <c r="A43" s="12" t="s">
        <v>111</v>
      </c>
      <c r="B43" s="33">
        <f>'[1]PP EX-WORKS'!J44</f>
        <v>100505</v>
      </c>
      <c r="C43" s="33">
        <v>1100</v>
      </c>
      <c r="D43" s="33">
        <f t="shared" si="1"/>
        <v>99405</v>
      </c>
      <c r="E43" s="35"/>
      <c r="F43" s="39"/>
      <c r="G43" s="13"/>
      <c r="H43" s="13"/>
      <c r="I43" s="13"/>
      <c r="J43" s="13"/>
    </row>
    <row r="44" spans="1:10" x14ac:dyDescent="0.25">
      <c r="A44" s="12" t="s">
        <v>112</v>
      </c>
      <c r="B44" s="33">
        <f>'[1]PP EX-WORKS'!Y44</f>
        <v>92695</v>
      </c>
      <c r="C44" s="33">
        <v>1100</v>
      </c>
      <c r="D44" s="33">
        <f t="shared" si="1"/>
        <v>91595</v>
      </c>
      <c r="E44" s="35"/>
      <c r="F44" s="39"/>
      <c r="G44" s="13"/>
      <c r="H44" s="13"/>
      <c r="I44" s="13"/>
      <c r="J44" s="13"/>
    </row>
    <row r="45" spans="1:10" x14ac:dyDescent="0.25">
      <c r="A45" s="37" t="s">
        <v>41</v>
      </c>
      <c r="B45" s="33"/>
      <c r="C45" s="33"/>
      <c r="D45" s="34"/>
      <c r="E45" s="35"/>
      <c r="F45" s="39"/>
      <c r="G45" s="13"/>
      <c r="H45" s="13"/>
      <c r="I45" s="13"/>
      <c r="J45" s="13"/>
    </row>
    <row r="46" spans="1:10" x14ac:dyDescent="0.25">
      <c r="A46" s="12" t="s">
        <v>113</v>
      </c>
      <c r="B46" s="33">
        <f>'[1]PP EX-WORKS'!R44</f>
        <v>105315</v>
      </c>
      <c r="C46" s="33">
        <v>1100</v>
      </c>
      <c r="D46" s="33">
        <f t="shared" ref="D46:D58" si="2">+B46-C46</f>
        <v>104215</v>
      </c>
      <c r="E46" s="35"/>
      <c r="F46" s="39"/>
      <c r="G46" s="13"/>
      <c r="H46" s="13"/>
      <c r="I46" s="13"/>
      <c r="J46" s="13"/>
    </row>
    <row r="47" spans="1:10" x14ac:dyDescent="0.25">
      <c r="A47" s="12" t="s">
        <v>114</v>
      </c>
      <c r="B47" s="33">
        <f>+'[1]PP EX-WORKS'!P44-6000</f>
        <v>96005</v>
      </c>
      <c r="C47" s="33">
        <v>1100</v>
      </c>
      <c r="D47" s="33">
        <f t="shared" si="2"/>
        <v>94905</v>
      </c>
      <c r="E47" s="35"/>
      <c r="F47" s="39"/>
      <c r="G47" s="13"/>
      <c r="H47" s="13"/>
      <c r="I47" s="13"/>
      <c r="J47" s="13"/>
    </row>
    <row r="48" spans="1:10" x14ac:dyDescent="0.25">
      <c r="A48" s="12" t="s">
        <v>51</v>
      </c>
      <c r="B48" s="33">
        <f>'[1]PP EX-WORKS'!Q44</f>
        <v>103765</v>
      </c>
      <c r="C48" s="33">
        <v>1100</v>
      </c>
      <c r="D48" s="33">
        <f t="shared" si="2"/>
        <v>102665</v>
      </c>
      <c r="E48" s="35"/>
      <c r="F48" s="39"/>
      <c r="G48" s="13"/>
      <c r="H48" s="13"/>
      <c r="I48" s="13"/>
      <c r="J48" s="13"/>
    </row>
    <row r="49" spans="1:10" x14ac:dyDescent="0.25">
      <c r="A49" s="12" t="s">
        <v>115</v>
      </c>
      <c r="B49" s="33">
        <f>'[1]PP EX-WORKS'!P44</f>
        <v>102005</v>
      </c>
      <c r="C49" s="33">
        <v>1100</v>
      </c>
      <c r="D49" s="33">
        <f t="shared" si="2"/>
        <v>100905</v>
      </c>
      <c r="E49" s="35"/>
      <c r="F49" s="39"/>
      <c r="G49" s="13"/>
      <c r="H49" s="13"/>
      <c r="I49" s="13"/>
      <c r="J49" s="13"/>
    </row>
    <row r="50" spans="1:10" x14ac:dyDescent="0.25">
      <c r="A50" s="12" t="s">
        <v>43</v>
      </c>
      <c r="B50" s="33">
        <f>+'[1]PP EX-WORKS'!V44</f>
        <v>102495</v>
      </c>
      <c r="C50" s="33">
        <v>1100</v>
      </c>
      <c r="D50" s="33">
        <f t="shared" si="2"/>
        <v>101395</v>
      </c>
      <c r="E50" s="35"/>
      <c r="F50" s="39"/>
      <c r="G50" s="13"/>
      <c r="H50" s="13"/>
      <c r="I50" s="13"/>
      <c r="J50" s="13"/>
    </row>
    <row r="51" spans="1:10" x14ac:dyDescent="0.25">
      <c r="A51" s="12" t="s">
        <v>44</v>
      </c>
      <c r="B51" s="33">
        <f>+'[1]PP EX-WORKS'!U44</f>
        <v>104345</v>
      </c>
      <c r="C51" s="33">
        <v>1100</v>
      </c>
      <c r="D51" s="33">
        <f t="shared" si="2"/>
        <v>103245</v>
      </c>
      <c r="E51" s="35"/>
      <c r="F51" s="39"/>
      <c r="G51" s="13"/>
      <c r="H51" s="13"/>
      <c r="I51" s="13"/>
      <c r="J51" s="13"/>
    </row>
    <row r="52" spans="1:10" x14ac:dyDescent="0.25">
      <c r="A52" s="12" t="s">
        <v>45</v>
      </c>
      <c r="B52" s="33">
        <f>+'[1]PP EX-WORKS'!S44</f>
        <v>103475</v>
      </c>
      <c r="C52" s="33">
        <v>1100</v>
      </c>
      <c r="D52" s="33">
        <f t="shared" si="2"/>
        <v>102375</v>
      </c>
      <c r="E52" s="35"/>
      <c r="F52" s="39"/>
      <c r="G52" s="13"/>
      <c r="H52" s="13"/>
      <c r="I52" s="13"/>
      <c r="J52" s="13"/>
    </row>
    <row r="53" spans="1:10" x14ac:dyDescent="0.25">
      <c r="A53" s="12" t="s">
        <v>46</v>
      </c>
      <c r="B53" s="33">
        <f>+'[1]PP EX-WORKS'!T44</f>
        <v>103475</v>
      </c>
      <c r="C53" s="33">
        <v>1100</v>
      </c>
      <c r="D53" s="33">
        <f t="shared" si="2"/>
        <v>102375</v>
      </c>
      <c r="E53" s="35"/>
      <c r="F53" s="39"/>
      <c r="G53" s="13"/>
      <c r="H53" s="13"/>
      <c r="I53" s="13"/>
      <c r="J53" s="13"/>
    </row>
    <row r="54" spans="1:10" x14ac:dyDescent="0.25">
      <c r="A54" s="12" t="s">
        <v>116</v>
      </c>
      <c r="B54" s="33">
        <f>'[1]PP EX-WORKS'!O44</f>
        <v>101972</v>
      </c>
      <c r="C54" s="33">
        <v>1100</v>
      </c>
      <c r="D54" s="33">
        <f t="shared" si="2"/>
        <v>100872</v>
      </c>
      <c r="E54" s="35"/>
      <c r="F54" s="39"/>
      <c r="G54" s="13"/>
      <c r="H54" s="13"/>
      <c r="I54" s="13"/>
      <c r="J54" s="13"/>
    </row>
    <row r="55" spans="1:10" x14ac:dyDescent="0.25">
      <c r="A55" s="12" t="s">
        <v>172</v>
      </c>
      <c r="B55" s="33">
        <f>'[1]PP EX-WORKS'!N44</f>
        <v>101472</v>
      </c>
      <c r="C55" s="33">
        <v>1100</v>
      </c>
      <c r="D55" s="33">
        <f t="shared" si="2"/>
        <v>100372</v>
      </c>
      <c r="E55" s="35"/>
      <c r="F55" s="39"/>
      <c r="G55" s="13"/>
      <c r="H55" s="13"/>
      <c r="I55" s="13"/>
      <c r="J55" s="13"/>
    </row>
    <row r="56" spans="1:10" x14ac:dyDescent="0.25">
      <c r="A56" s="12" t="s">
        <v>118</v>
      </c>
      <c r="B56" s="33">
        <f>'[1]PP EX-WORKS'!K44</f>
        <v>104968</v>
      </c>
      <c r="C56" s="33">
        <v>1100</v>
      </c>
      <c r="D56" s="33">
        <f t="shared" si="2"/>
        <v>103868</v>
      </c>
      <c r="E56" s="35"/>
      <c r="F56" s="39"/>
      <c r="G56" s="13"/>
      <c r="H56" s="13"/>
      <c r="I56" s="13"/>
      <c r="J56" s="13"/>
    </row>
    <row r="57" spans="1:10" x14ac:dyDescent="0.25">
      <c r="A57" s="12" t="s">
        <v>119</v>
      </c>
      <c r="B57" s="33">
        <f>'[1]PP EX-WORKS'!M44</f>
        <v>107968</v>
      </c>
      <c r="C57" s="33">
        <v>1100</v>
      </c>
      <c r="D57" s="33">
        <f t="shared" si="2"/>
        <v>106868</v>
      </c>
      <c r="E57" s="35"/>
      <c r="F57" s="39"/>
      <c r="G57" s="13"/>
      <c r="H57" s="13"/>
      <c r="I57" s="13"/>
      <c r="J57" s="13"/>
    </row>
    <row r="58" spans="1:10" x14ac:dyDescent="0.25">
      <c r="A58" s="40" t="s">
        <v>120</v>
      </c>
      <c r="B58" s="33">
        <f>'[1]PP EX-WORKS'!L44</f>
        <v>106992</v>
      </c>
      <c r="C58" s="33">
        <v>1100</v>
      </c>
      <c r="D58" s="33">
        <f t="shared" si="2"/>
        <v>105892</v>
      </c>
      <c r="E58" s="35"/>
      <c r="F58" s="39"/>
      <c r="G58" s="13"/>
      <c r="H58" s="13"/>
      <c r="I58" s="13"/>
      <c r="J58" s="13"/>
    </row>
    <row r="59" spans="1:10" x14ac:dyDescent="0.25">
      <c r="A59" s="37" t="s">
        <v>54</v>
      </c>
      <c r="B59" s="33"/>
      <c r="C59" s="33"/>
      <c r="D59" s="34"/>
      <c r="E59" s="35"/>
      <c r="F59" s="39"/>
      <c r="G59" s="13"/>
      <c r="H59" s="13"/>
      <c r="I59" s="13"/>
      <c r="J59" s="13"/>
    </row>
    <row r="60" spans="1:10" x14ac:dyDescent="0.25">
      <c r="A60" s="12" t="s">
        <v>121</v>
      </c>
      <c r="B60" s="33">
        <f>'[1]LL PRICELIST'!C55</f>
        <v>97281</v>
      </c>
      <c r="C60" s="33">
        <v>1100</v>
      </c>
      <c r="D60" s="33">
        <f t="shared" ref="D60:D68" si="3">+B60-C60</f>
        <v>96181</v>
      </c>
      <c r="E60" s="35"/>
      <c r="F60" s="39"/>
      <c r="G60" s="13"/>
      <c r="H60" s="13"/>
      <c r="I60" s="13"/>
      <c r="J60" s="13"/>
    </row>
    <row r="61" spans="1:10" x14ac:dyDescent="0.25">
      <c r="A61" s="12" t="s">
        <v>122</v>
      </c>
      <c r="B61" s="33">
        <f>'[1]LL PRICELIST'!B55</f>
        <v>96281</v>
      </c>
      <c r="C61" s="33">
        <v>1100</v>
      </c>
      <c r="D61" s="33">
        <f t="shared" si="3"/>
        <v>95181</v>
      </c>
      <c r="E61" s="35"/>
      <c r="F61" s="39"/>
      <c r="G61" s="13"/>
      <c r="H61" s="13"/>
      <c r="I61" s="13"/>
      <c r="J61" s="13"/>
    </row>
    <row r="62" spans="1:10" x14ac:dyDescent="0.25">
      <c r="A62" s="12" t="s">
        <v>123</v>
      </c>
      <c r="B62" s="33">
        <f>'[1]LL PRICELIST'!B55</f>
        <v>96281</v>
      </c>
      <c r="C62" s="33">
        <v>1100</v>
      </c>
      <c r="D62" s="33">
        <f t="shared" si="3"/>
        <v>95181</v>
      </c>
      <c r="E62" s="35"/>
      <c r="F62" s="39"/>
      <c r="G62" s="13"/>
      <c r="H62" s="13"/>
      <c r="I62" s="13"/>
      <c r="J62" s="13"/>
    </row>
    <row r="63" spans="1:10" x14ac:dyDescent="0.25">
      <c r="A63" s="12" t="s">
        <v>124</v>
      </c>
      <c r="B63" s="33">
        <f>'[1]LL PRICELIST'!D55</f>
        <v>103371</v>
      </c>
      <c r="C63" s="33">
        <v>1100</v>
      </c>
      <c r="D63" s="33">
        <f t="shared" si="3"/>
        <v>102271</v>
      </c>
      <c r="E63" s="35"/>
      <c r="F63" s="39"/>
      <c r="G63" s="13"/>
      <c r="H63" s="13"/>
      <c r="I63" s="13"/>
      <c r="J63" s="13"/>
    </row>
    <row r="64" spans="1:10" x14ac:dyDescent="0.25">
      <c r="A64" s="12" t="s">
        <v>125</v>
      </c>
      <c r="B64" s="33">
        <f>'[1]LL PRICELIST'!E55</f>
        <v>105371</v>
      </c>
      <c r="C64" s="33">
        <v>1100</v>
      </c>
      <c r="D64" s="33">
        <f t="shared" si="3"/>
        <v>104271</v>
      </c>
      <c r="E64" s="35"/>
      <c r="F64" s="39"/>
      <c r="G64" s="13"/>
      <c r="H64" s="13"/>
      <c r="I64" s="13"/>
      <c r="J64" s="13"/>
    </row>
    <row r="65" spans="1:10" x14ac:dyDescent="0.25">
      <c r="A65" s="12" t="s">
        <v>126</v>
      </c>
      <c r="B65" s="33">
        <f>'[1]LL PRICELIST'!F55</f>
        <v>107061</v>
      </c>
      <c r="C65" s="33">
        <v>1100</v>
      </c>
      <c r="D65" s="33">
        <f t="shared" si="3"/>
        <v>105961</v>
      </c>
      <c r="E65" s="35"/>
      <c r="F65" s="39"/>
      <c r="G65" s="13"/>
      <c r="H65" s="13"/>
      <c r="I65" s="13"/>
      <c r="J65" s="13"/>
    </row>
    <row r="66" spans="1:10" x14ac:dyDescent="0.25">
      <c r="A66" s="12" t="s">
        <v>127</v>
      </c>
      <c r="B66" s="33">
        <f>'[1]LL PRICELIST'!B55-5500</f>
        <v>90781</v>
      </c>
      <c r="C66" s="33">
        <v>1100</v>
      </c>
      <c r="D66" s="33">
        <f t="shared" si="3"/>
        <v>89681</v>
      </c>
      <c r="E66" s="35"/>
      <c r="F66" s="39"/>
      <c r="G66" s="13"/>
      <c r="H66" s="13"/>
      <c r="I66" s="13"/>
      <c r="J66" s="13"/>
    </row>
    <row r="67" spans="1:10" x14ac:dyDescent="0.25">
      <c r="A67" s="12" t="s">
        <v>128</v>
      </c>
      <c r="B67" s="33">
        <f>'[1]LL PRICELIST'!I55</f>
        <v>92281</v>
      </c>
      <c r="C67" s="33">
        <v>1100</v>
      </c>
      <c r="D67" s="33">
        <f t="shared" si="3"/>
        <v>91181</v>
      </c>
      <c r="E67" s="35"/>
      <c r="F67" s="39"/>
      <c r="G67" s="13"/>
      <c r="H67" s="13"/>
      <c r="I67" s="13"/>
      <c r="J67" s="13"/>
    </row>
    <row r="68" spans="1:10" x14ac:dyDescent="0.25">
      <c r="A68" s="12" t="s">
        <v>129</v>
      </c>
      <c r="B68" s="33">
        <f>'[1]LL PRICELIST'!J55</f>
        <v>92281</v>
      </c>
      <c r="C68" s="33">
        <v>1100</v>
      </c>
      <c r="D68" s="33">
        <f t="shared" si="3"/>
        <v>91181</v>
      </c>
      <c r="E68" s="35"/>
      <c r="F68" s="39"/>
      <c r="G68" s="13"/>
      <c r="H68" s="13"/>
      <c r="I68" s="13"/>
      <c r="J68" s="13"/>
    </row>
    <row r="69" spans="1:10" x14ac:dyDescent="0.25">
      <c r="A69" s="37" t="s">
        <v>205</v>
      </c>
      <c r="B69" s="83"/>
      <c r="C69" s="83"/>
      <c r="D69" s="83"/>
      <c r="E69" s="83"/>
      <c r="F69" s="83"/>
      <c r="G69" s="83"/>
      <c r="H69" s="83"/>
      <c r="I69" s="83"/>
      <c r="J69" s="83"/>
    </row>
    <row r="70" spans="1:10" x14ac:dyDescent="0.25">
      <c r="A70" s="12" t="s">
        <v>131</v>
      </c>
      <c r="B70" s="41" t="s">
        <v>132</v>
      </c>
      <c r="C70" s="41" t="s">
        <v>133</v>
      </c>
      <c r="D70" s="41" t="s">
        <v>134</v>
      </c>
      <c r="E70" s="41" t="s">
        <v>135</v>
      </c>
      <c r="F70" s="41" t="s">
        <v>136</v>
      </c>
      <c r="G70" s="41" t="s">
        <v>137</v>
      </c>
      <c r="H70" s="41" t="s">
        <v>138</v>
      </c>
      <c r="I70" s="41" t="s">
        <v>139</v>
      </c>
      <c r="J70" s="13"/>
    </row>
    <row r="71" spans="1:10" x14ac:dyDescent="0.25">
      <c r="A71" s="37" t="s">
        <v>140</v>
      </c>
      <c r="B71" s="42" t="s">
        <v>141</v>
      </c>
      <c r="C71" s="42" t="s">
        <v>142</v>
      </c>
      <c r="D71" s="42" t="s">
        <v>143</v>
      </c>
      <c r="E71" s="42" t="s">
        <v>144</v>
      </c>
      <c r="F71" s="42" t="s">
        <v>145</v>
      </c>
      <c r="G71" s="42" t="s">
        <v>146</v>
      </c>
      <c r="H71" s="42" t="s">
        <v>147</v>
      </c>
      <c r="I71" s="43" t="s">
        <v>148</v>
      </c>
      <c r="J71" s="13"/>
    </row>
    <row r="72" spans="1:10" x14ac:dyDescent="0.25">
      <c r="A72" s="12" t="s">
        <v>149</v>
      </c>
      <c r="B72" s="41" t="s">
        <v>132</v>
      </c>
      <c r="C72" s="41" t="s">
        <v>133</v>
      </c>
      <c r="D72" s="41" t="s">
        <v>134</v>
      </c>
      <c r="E72" s="41" t="s">
        <v>135</v>
      </c>
      <c r="F72" s="41" t="s">
        <v>136</v>
      </c>
      <c r="G72" s="41" t="s">
        <v>137</v>
      </c>
      <c r="H72" s="41" t="s">
        <v>138</v>
      </c>
      <c r="I72" s="41" t="s">
        <v>139</v>
      </c>
      <c r="J72" s="13"/>
    </row>
    <row r="73" spans="1:10" x14ac:dyDescent="0.25">
      <c r="A73" s="12" t="s">
        <v>150</v>
      </c>
      <c r="B73" s="41" t="s">
        <v>151</v>
      </c>
      <c r="C73" s="41" t="s">
        <v>152</v>
      </c>
      <c r="D73" s="41" t="s">
        <v>153</v>
      </c>
      <c r="E73" s="41" t="s">
        <v>154</v>
      </c>
      <c r="F73" s="41" t="s">
        <v>155</v>
      </c>
      <c r="G73" s="41" t="s">
        <v>156</v>
      </c>
      <c r="H73" s="41" t="s">
        <v>144</v>
      </c>
      <c r="I73" s="1" t="s">
        <v>157</v>
      </c>
      <c r="J73" s="13"/>
    </row>
    <row r="74" spans="1:10" x14ac:dyDescent="0.25">
      <c r="A74" s="44" t="s">
        <v>158</v>
      </c>
      <c r="B74" s="52"/>
      <c r="C74" s="52"/>
      <c r="D74" s="52"/>
      <c r="E74" s="52"/>
      <c r="F74" s="52"/>
      <c r="G74" s="52"/>
      <c r="H74" s="52"/>
      <c r="I74" s="52"/>
      <c r="J74" s="65"/>
    </row>
    <row r="75" spans="1:10" x14ac:dyDescent="0.25">
      <c r="A75" s="45" t="s">
        <v>159</v>
      </c>
      <c r="B75" s="2"/>
      <c r="C75" s="2"/>
      <c r="D75" s="2"/>
      <c r="E75" s="2"/>
      <c r="F75" s="2"/>
      <c r="G75" s="2"/>
      <c r="H75" s="2"/>
      <c r="I75" s="13"/>
      <c r="J75" s="13"/>
    </row>
    <row r="76" spans="1:10" x14ac:dyDescent="0.25">
      <c r="A76" s="46" t="s">
        <v>160</v>
      </c>
      <c r="B76" s="13"/>
      <c r="C76" s="19"/>
      <c r="D76" s="19"/>
      <c r="E76" s="19"/>
      <c r="F76" s="19"/>
      <c r="G76" s="19"/>
      <c r="H76" s="13"/>
      <c r="I76" s="13"/>
      <c r="J76" s="13"/>
    </row>
    <row r="77" spans="1:10" x14ac:dyDescent="0.25">
      <c r="A77" s="46" t="s">
        <v>161</v>
      </c>
      <c r="B77" s="39"/>
      <c r="C77" s="39"/>
      <c r="D77" s="39"/>
      <c r="E77" s="39"/>
      <c r="F77" s="39"/>
      <c r="G77" s="39"/>
      <c r="H77" s="39"/>
      <c r="I77" s="13"/>
      <c r="J77" s="13"/>
    </row>
    <row r="78" spans="1:10" x14ac:dyDescent="0.25">
      <c r="A78" s="46" t="s">
        <v>162</v>
      </c>
      <c r="B78" s="13"/>
      <c r="C78" s="13"/>
      <c r="D78" s="13"/>
      <c r="E78" s="13"/>
      <c r="F78" s="13"/>
      <c r="G78" s="13"/>
      <c r="H78" s="13"/>
      <c r="I78" s="13"/>
      <c r="J78" s="13"/>
    </row>
    <row r="79" spans="1:10" x14ac:dyDescent="0.25">
      <c r="A79" s="46" t="s">
        <v>163</v>
      </c>
      <c r="B79" s="13"/>
      <c r="C79" s="13"/>
      <c r="D79" s="13"/>
      <c r="E79" s="13"/>
      <c r="F79" s="13"/>
      <c r="G79" s="13"/>
      <c r="H79" s="13"/>
      <c r="I79" s="13"/>
      <c r="J79" s="13"/>
    </row>
    <row r="80" spans="1:10" x14ac:dyDescent="0.25">
      <c r="A80" s="45" t="s">
        <v>164</v>
      </c>
      <c r="B80" s="13"/>
      <c r="C80" s="13"/>
      <c r="D80" s="13"/>
      <c r="E80" s="13"/>
      <c r="F80" s="13"/>
      <c r="G80" s="13"/>
      <c r="H80" s="13"/>
      <c r="I80" s="13"/>
      <c r="J80" s="13"/>
    </row>
    <row r="81" spans="1:10" x14ac:dyDescent="0.25">
      <c r="A81" s="15" t="s">
        <v>165</v>
      </c>
      <c r="B81" s="16"/>
      <c r="C81" s="16"/>
      <c r="D81" s="16"/>
      <c r="E81" s="16"/>
      <c r="F81" s="16"/>
      <c r="G81" s="16"/>
      <c r="H81" s="16"/>
      <c r="I81" s="13"/>
      <c r="J81" s="13"/>
    </row>
    <row r="82" spans="1:10" x14ac:dyDescent="0.25">
      <c r="A82" s="17" t="s">
        <v>166</v>
      </c>
      <c r="B82" s="13"/>
      <c r="C82" s="13"/>
      <c r="D82" s="13"/>
      <c r="E82" s="13"/>
      <c r="F82" s="13"/>
      <c r="G82" s="13"/>
      <c r="H82" s="13"/>
      <c r="I82" s="13"/>
      <c r="J82" s="13"/>
    </row>
    <row r="83" spans="1:10" x14ac:dyDescent="0.25">
      <c r="A83" s="17" t="s">
        <v>167</v>
      </c>
      <c r="B83" s="13"/>
      <c r="C83" s="13"/>
      <c r="D83" s="13"/>
      <c r="E83" s="13"/>
      <c r="F83" s="13"/>
      <c r="G83" s="13"/>
      <c r="H83" s="13"/>
      <c r="I83" s="13"/>
      <c r="J83" s="13"/>
    </row>
    <row r="84" spans="1:10" ht="15.75" x14ac:dyDescent="0.25">
      <c r="A84" s="21" t="s">
        <v>69</v>
      </c>
      <c r="B84" s="14"/>
      <c r="C84" s="14"/>
      <c r="D84" s="13"/>
      <c r="E84" s="13"/>
      <c r="F84" s="13"/>
      <c r="G84" s="13"/>
      <c r="H84" s="13"/>
      <c r="I84" s="13"/>
      <c r="J84" s="13"/>
    </row>
    <row r="85" spans="1:10" ht="15.75" x14ac:dyDescent="0.25">
      <c r="A85" s="21" t="s">
        <v>70</v>
      </c>
      <c r="B85" s="14"/>
      <c r="C85" s="13"/>
      <c r="D85" s="13"/>
      <c r="E85" s="13"/>
      <c r="F85" s="13"/>
      <c r="G85" s="13"/>
      <c r="H85" s="13"/>
      <c r="I85" s="13"/>
      <c r="J85" s="13"/>
    </row>
    <row r="86" spans="1:10" x14ac:dyDescent="0.25">
      <c r="A86" s="22" t="s">
        <v>71</v>
      </c>
      <c r="B86" s="13"/>
      <c r="C86" s="13"/>
      <c r="D86" s="13"/>
      <c r="E86" s="13"/>
      <c r="F86" s="13"/>
      <c r="G86" s="13"/>
      <c r="H86" s="13"/>
      <c r="I86" s="13"/>
      <c r="J86" s="13"/>
    </row>
    <row r="87" spans="1:10" ht="15.75" x14ac:dyDescent="0.25">
      <c r="A87" s="21" t="s">
        <v>72</v>
      </c>
      <c r="B87" s="14"/>
      <c r="C87" s="13"/>
      <c r="D87" s="13"/>
      <c r="E87" s="13"/>
      <c r="F87" s="13"/>
      <c r="G87" s="13"/>
      <c r="H87" s="13"/>
      <c r="I87" s="13"/>
      <c r="J87" s="13"/>
    </row>
    <row r="88" spans="1:10" x14ac:dyDescent="0.25">
      <c r="A88" s="22" t="s">
        <v>73</v>
      </c>
      <c r="B88" s="14"/>
      <c r="C88" s="13"/>
      <c r="D88" s="13"/>
      <c r="E88" s="13"/>
      <c r="F88" s="13"/>
      <c r="G88" s="13"/>
      <c r="H88" s="13"/>
      <c r="I88" s="13"/>
      <c r="J88" s="13"/>
    </row>
  </sheetData>
  <mergeCells count="8">
    <mergeCell ref="A7:I7"/>
    <mergeCell ref="B69:J69"/>
    <mergeCell ref="A1:I1"/>
    <mergeCell ref="A2:I2"/>
    <mergeCell ref="A3:I3"/>
    <mergeCell ref="A4:I4"/>
    <mergeCell ref="A5:H5"/>
    <mergeCell ref="A6:H6"/>
  </mergeCells>
  <hyperlinks>
    <hyperlink ref="A86" r:id="rId1" display="mukesh.ganpati@gmail.com"/>
    <hyperlink ref="A88" r:id="rId2" display="mukesh.ganpati@gmail.com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7"/>
  <sheetViews>
    <sheetView workbookViewId="0">
      <selection activeCell="D18" sqref="D18"/>
    </sheetView>
  </sheetViews>
  <sheetFormatPr defaultRowHeight="15" x14ac:dyDescent="0.25"/>
  <cols>
    <col min="1" max="1" width="28.140625" customWidth="1"/>
    <col min="2" max="2" width="13" customWidth="1"/>
    <col min="3" max="3" width="11.140625" customWidth="1"/>
    <col min="4" max="4" width="13.42578125" customWidth="1"/>
    <col min="5" max="6" width="13.28515625" customWidth="1"/>
    <col min="7" max="7" width="10.7109375" customWidth="1"/>
    <col min="8" max="8" width="16.28515625" customWidth="1"/>
  </cols>
  <sheetData>
    <row r="1" spans="1:9" x14ac:dyDescent="0.25">
      <c r="A1" s="84" t="s">
        <v>0</v>
      </c>
      <c r="B1" s="84"/>
      <c r="C1" s="84"/>
      <c r="D1" s="84"/>
      <c r="E1" s="84"/>
      <c r="F1" s="84"/>
      <c r="G1" s="84"/>
      <c r="H1" s="84"/>
      <c r="I1" s="84"/>
    </row>
    <row r="2" spans="1:9" x14ac:dyDescent="0.25">
      <c r="A2" s="83" t="s">
        <v>1</v>
      </c>
      <c r="B2" s="83"/>
      <c r="C2" s="83"/>
      <c r="D2" s="83"/>
      <c r="E2" s="83"/>
      <c r="F2" s="83"/>
      <c r="G2" s="83"/>
      <c r="H2" s="83"/>
      <c r="I2" s="83"/>
    </row>
    <row r="3" spans="1:9" x14ac:dyDescent="0.25">
      <c r="A3" s="83" t="s">
        <v>2</v>
      </c>
      <c r="B3" s="83"/>
      <c r="C3" s="83"/>
      <c r="D3" s="83"/>
      <c r="E3" s="83"/>
      <c r="F3" s="83"/>
      <c r="G3" s="83"/>
      <c r="H3" s="83"/>
      <c r="I3" s="83"/>
    </row>
    <row r="4" spans="1:9" x14ac:dyDescent="0.25">
      <c r="A4" s="85" t="s">
        <v>168</v>
      </c>
      <c r="B4" s="85"/>
      <c r="C4" s="85"/>
      <c r="D4" s="85"/>
      <c r="E4" s="85"/>
      <c r="F4" s="85"/>
      <c r="G4" s="85"/>
      <c r="H4" s="85"/>
      <c r="I4" s="85"/>
    </row>
    <row r="5" spans="1:9" x14ac:dyDescent="0.25">
      <c r="A5" s="85" t="s">
        <v>206</v>
      </c>
      <c r="B5" s="85"/>
      <c r="C5" s="85"/>
      <c r="D5" s="85"/>
      <c r="E5" s="85"/>
      <c r="F5" s="85"/>
      <c r="G5" s="85"/>
      <c r="H5" s="85"/>
      <c r="I5" s="48"/>
    </row>
    <row r="6" spans="1:9" x14ac:dyDescent="0.25">
      <c r="A6" s="83" t="str">
        <f>+'[1]STOCK POINT'!A9:I9</f>
        <v>HDPE, LLDPE &amp; PP PRICE W.E.F. DT. 01.08.25</v>
      </c>
      <c r="B6" s="83"/>
      <c r="C6" s="83"/>
      <c r="D6" s="83"/>
      <c r="E6" s="83"/>
      <c r="F6" s="83"/>
      <c r="G6" s="83"/>
      <c r="H6" s="83"/>
      <c r="I6" s="83"/>
    </row>
    <row r="7" spans="1:9" x14ac:dyDescent="0.25">
      <c r="A7" s="1" t="s">
        <v>77</v>
      </c>
      <c r="B7" s="1" t="s">
        <v>78</v>
      </c>
      <c r="C7" s="1" t="s">
        <v>79</v>
      </c>
      <c r="D7" s="30" t="s">
        <v>174</v>
      </c>
      <c r="E7" s="31"/>
      <c r="F7" s="13"/>
      <c r="G7" s="53"/>
      <c r="H7" s="13"/>
      <c r="I7" s="13"/>
    </row>
    <row r="8" spans="1:9" x14ac:dyDescent="0.25">
      <c r="A8" s="27" t="s">
        <v>12</v>
      </c>
      <c r="B8" s="28"/>
      <c r="C8" s="1" t="s">
        <v>84</v>
      </c>
      <c r="D8" s="30" t="s">
        <v>175</v>
      </c>
      <c r="E8" s="31"/>
      <c r="F8" s="2"/>
      <c r="G8" s="14"/>
      <c r="H8" s="13"/>
      <c r="I8" s="13"/>
    </row>
    <row r="9" spans="1:9" x14ac:dyDescent="0.25">
      <c r="A9" s="12" t="s">
        <v>87</v>
      </c>
      <c r="B9" s="32">
        <f>'[1]HD EX-WORKS'!P51</f>
        <v>94763</v>
      </c>
      <c r="C9" s="33">
        <v>1100</v>
      </c>
      <c r="D9" s="33">
        <f t="shared" ref="D9:D32" si="0">+B9-C9</f>
        <v>93663</v>
      </c>
      <c r="E9" s="53" t="s">
        <v>176</v>
      </c>
      <c r="F9" s="48"/>
      <c r="G9" s="13"/>
      <c r="H9" s="13"/>
      <c r="I9" s="13"/>
    </row>
    <row r="10" spans="1:9" x14ac:dyDescent="0.25">
      <c r="A10" s="12" t="s">
        <v>15</v>
      </c>
      <c r="B10" s="32">
        <f>'[1]HD EX-WORKS'!R51</f>
        <v>96763</v>
      </c>
      <c r="C10" s="33">
        <v>1100</v>
      </c>
      <c r="D10" s="33">
        <f t="shared" si="0"/>
        <v>95663</v>
      </c>
      <c r="E10" s="35"/>
      <c r="F10" s="39"/>
      <c r="G10" s="14"/>
      <c r="H10" s="13"/>
      <c r="I10" s="13"/>
    </row>
    <row r="11" spans="1:9" x14ac:dyDescent="0.25">
      <c r="A11" s="12" t="s">
        <v>88</v>
      </c>
      <c r="B11" s="32">
        <f>+'[1]HD EX-WORKS'!Q51</f>
        <v>97513</v>
      </c>
      <c r="C11" s="33">
        <v>1100</v>
      </c>
      <c r="D11" s="33">
        <f>+B11-C11</f>
        <v>96413</v>
      </c>
      <c r="E11" s="59"/>
      <c r="F11" s="39"/>
      <c r="G11" s="14"/>
      <c r="H11" s="13"/>
      <c r="I11" s="13"/>
    </row>
    <row r="12" spans="1:9" x14ac:dyDescent="0.25">
      <c r="A12" s="12" t="s">
        <v>89</v>
      </c>
      <c r="B12" s="32">
        <f>'[1]HD EX-WORKS'!T51</f>
        <v>97513</v>
      </c>
      <c r="C12" s="33">
        <v>1100</v>
      </c>
      <c r="D12" s="33">
        <f t="shared" si="0"/>
        <v>96413</v>
      </c>
      <c r="E12" s="59"/>
      <c r="F12" s="39"/>
      <c r="G12" s="14"/>
      <c r="H12" s="13"/>
      <c r="I12" s="13"/>
    </row>
    <row r="13" spans="1:9" x14ac:dyDescent="0.25">
      <c r="A13" s="12" t="s">
        <v>19</v>
      </c>
      <c r="B13" s="32">
        <f>+'[2]Table 2'!$U$49</f>
        <v>95013</v>
      </c>
      <c r="C13" s="33">
        <v>1100</v>
      </c>
      <c r="D13" s="33">
        <f>+B13-C13</f>
        <v>93913</v>
      </c>
      <c r="E13" s="60"/>
      <c r="F13" s="39"/>
      <c r="G13" s="14"/>
      <c r="H13" s="13"/>
      <c r="I13" s="13"/>
    </row>
    <row r="14" spans="1:9" x14ac:dyDescent="0.25">
      <c r="A14" s="12" t="s">
        <v>20</v>
      </c>
      <c r="B14" s="32">
        <f>+'[2]Table 2'!$V$49</f>
        <v>95013</v>
      </c>
      <c r="C14" s="33">
        <v>1100</v>
      </c>
      <c r="D14" s="33">
        <f>+B14-C14</f>
        <v>93913</v>
      </c>
      <c r="E14" s="60"/>
      <c r="F14" s="39"/>
      <c r="G14" s="14"/>
      <c r="H14" s="13"/>
      <c r="I14" s="13"/>
    </row>
    <row r="15" spans="1:9" x14ac:dyDescent="0.25">
      <c r="A15" s="12" t="s">
        <v>90</v>
      </c>
      <c r="B15" s="32">
        <f>'[1]HD EX-WORKS'!B51</f>
        <v>96739</v>
      </c>
      <c r="C15" s="33">
        <v>1100</v>
      </c>
      <c r="D15" s="33">
        <f t="shared" si="0"/>
        <v>95639</v>
      </c>
      <c r="E15" s="61" t="s">
        <v>177</v>
      </c>
      <c r="F15" s="1" t="s">
        <v>178</v>
      </c>
      <c r="G15" s="31"/>
      <c r="H15" s="13"/>
      <c r="I15" s="13"/>
    </row>
    <row r="16" spans="1:9" x14ac:dyDescent="0.25">
      <c r="A16" s="12" t="s">
        <v>91</v>
      </c>
      <c r="B16" s="32">
        <f>'[1]HD EX-WORKS'!F51</f>
        <v>98263</v>
      </c>
      <c r="C16" s="33">
        <v>1100</v>
      </c>
      <c r="D16" s="33">
        <f t="shared" si="0"/>
        <v>97163</v>
      </c>
      <c r="E16" s="62" t="s">
        <v>179</v>
      </c>
      <c r="F16" s="1" t="s">
        <v>180</v>
      </c>
      <c r="G16" s="31"/>
      <c r="H16" s="13"/>
      <c r="I16" s="13"/>
    </row>
    <row r="17" spans="1:9" x14ac:dyDescent="0.25">
      <c r="A17" s="12" t="s">
        <v>92</v>
      </c>
      <c r="B17" s="32">
        <f>'[1]HD EX-WORKS'!G51</f>
        <v>97013</v>
      </c>
      <c r="C17" s="33">
        <v>1100</v>
      </c>
      <c r="D17" s="33">
        <f t="shared" si="0"/>
        <v>95913</v>
      </c>
      <c r="E17" s="62"/>
      <c r="F17" s="62"/>
      <c r="G17" s="26"/>
      <c r="H17" s="13"/>
      <c r="I17" s="13"/>
    </row>
    <row r="18" spans="1:9" x14ac:dyDescent="0.25">
      <c r="A18" s="12" t="s">
        <v>93</v>
      </c>
      <c r="B18" s="33">
        <f>'[1]HD EX-WORKS'!C51</f>
        <v>96513</v>
      </c>
      <c r="C18" s="33">
        <v>1100</v>
      </c>
      <c r="D18" s="33">
        <f t="shared" si="0"/>
        <v>95413</v>
      </c>
      <c r="E18" s="62"/>
      <c r="F18" s="62"/>
      <c r="G18" s="26"/>
      <c r="H18" s="13"/>
      <c r="I18" s="13"/>
    </row>
    <row r="19" spans="1:9" x14ac:dyDescent="0.25">
      <c r="A19" s="12" t="s">
        <v>94</v>
      </c>
      <c r="B19" s="33">
        <f>'[1]HD EX-WORKS'!S51</f>
        <v>98641</v>
      </c>
      <c r="C19" s="33">
        <v>1100</v>
      </c>
      <c r="D19" s="33">
        <f t="shared" si="0"/>
        <v>97541</v>
      </c>
      <c r="E19" s="62" t="s">
        <v>207</v>
      </c>
      <c r="F19" s="55">
        <f>'[1]Freight list'!F228</f>
        <v>3868</v>
      </c>
      <c r="G19" s="31"/>
      <c r="H19" s="13"/>
      <c r="I19" s="13"/>
    </row>
    <row r="20" spans="1:9" x14ac:dyDescent="0.25">
      <c r="A20" s="12" t="s">
        <v>25</v>
      </c>
      <c r="B20" s="33">
        <f>'[1]HD EX-WORKS'!H51</f>
        <v>97087</v>
      </c>
      <c r="C20" s="33">
        <v>1100</v>
      </c>
      <c r="D20" s="33">
        <f t="shared" si="0"/>
        <v>95987</v>
      </c>
      <c r="E20" s="62" t="s">
        <v>208</v>
      </c>
      <c r="F20" s="55">
        <f>'[1]Freight list'!F229</f>
        <v>3968</v>
      </c>
      <c r="G20" s="31"/>
      <c r="H20" s="13"/>
      <c r="I20" s="13"/>
    </row>
    <row r="21" spans="1:9" x14ac:dyDescent="0.25">
      <c r="A21" s="12" t="s">
        <v>95</v>
      </c>
      <c r="B21" s="33">
        <f>'[1]HD EX-WORKS'!N51-3000</f>
        <v>95604</v>
      </c>
      <c r="C21" s="33">
        <v>1100</v>
      </c>
      <c r="D21" s="33">
        <f t="shared" si="0"/>
        <v>94504</v>
      </c>
      <c r="E21" s="62" t="s">
        <v>209</v>
      </c>
      <c r="F21" s="55">
        <f>'[1]Freight list'!F214</f>
        <v>3858</v>
      </c>
      <c r="G21" s="31"/>
      <c r="H21" s="13"/>
      <c r="I21" s="13"/>
    </row>
    <row r="22" spans="1:9" x14ac:dyDescent="0.25">
      <c r="A22" s="12" t="s">
        <v>96</v>
      </c>
      <c r="B22" s="33">
        <f>'[1]HD EX-WORKS'!N51</f>
        <v>98604</v>
      </c>
      <c r="C22" s="33">
        <v>1100</v>
      </c>
      <c r="D22" s="33">
        <f t="shared" si="0"/>
        <v>97504</v>
      </c>
      <c r="E22" s="62"/>
      <c r="F22" s="55"/>
      <c r="G22" s="64"/>
      <c r="H22" s="13"/>
      <c r="I22" s="13"/>
    </row>
    <row r="23" spans="1:9" x14ac:dyDescent="0.25">
      <c r="A23" s="12" t="s">
        <v>97</v>
      </c>
      <c r="B23" s="33">
        <f>'[1]HD EX-WORKS'!O51</f>
        <v>98604</v>
      </c>
      <c r="C23" s="33">
        <v>1100</v>
      </c>
      <c r="D23" s="33">
        <f t="shared" si="0"/>
        <v>97504</v>
      </c>
      <c r="E23" s="62"/>
      <c r="F23" s="55"/>
      <c r="G23" s="64"/>
      <c r="H23" s="13"/>
      <c r="I23" s="13"/>
    </row>
    <row r="24" spans="1:9" x14ac:dyDescent="0.25">
      <c r="A24" s="12" t="s">
        <v>98</v>
      </c>
      <c r="B24" s="32">
        <f>'[1]HD EX-WORKS'!K51</f>
        <v>96517</v>
      </c>
      <c r="C24" s="33">
        <v>1100</v>
      </c>
      <c r="D24" s="33">
        <f t="shared" si="0"/>
        <v>95417</v>
      </c>
      <c r="E24" s="62" t="s">
        <v>210</v>
      </c>
      <c r="F24" s="55">
        <f>'[1]Freight list'!F235</f>
        <v>4090</v>
      </c>
      <c r="G24" s="31"/>
      <c r="H24" s="13"/>
      <c r="I24" s="13"/>
    </row>
    <row r="25" spans="1:9" x14ac:dyDescent="0.25">
      <c r="A25" s="12" t="s">
        <v>28</v>
      </c>
      <c r="B25" s="33">
        <f>'[1]HD EX-WORKS'!L51</f>
        <v>95447</v>
      </c>
      <c r="C25" s="33">
        <v>1100</v>
      </c>
      <c r="D25" s="33">
        <f t="shared" si="0"/>
        <v>94347</v>
      </c>
      <c r="E25" s="62" t="s">
        <v>211</v>
      </c>
      <c r="F25" s="55">
        <f>'[1]Freight list'!F231</f>
        <v>3818</v>
      </c>
      <c r="G25" s="31"/>
      <c r="H25" s="13"/>
      <c r="I25" s="13"/>
    </row>
    <row r="26" spans="1:9" x14ac:dyDescent="0.25">
      <c r="A26" s="12" t="s">
        <v>30</v>
      </c>
      <c r="B26" s="33">
        <f>'[1]HD EX-WORKS'!I51</f>
        <v>96947</v>
      </c>
      <c r="C26" s="33">
        <v>1100</v>
      </c>
      <c r="D26" s="33">
        <f t="shared" si="0"/>
        <v>95847</v>
      </c>
      <c r="E26" s="62"/>
      <c r="F26" s="1"/>
      <c r="G26" s="31"/>
      <c r="H26" s="13"/>
      <c r="I26" s="13"/>
    </row>
    <row r="27" spans="1:9" x14ac:dyDescent="0.25">
      <c r="A27" s="12" t="s">
        <v>99</v>
      </c>
      <c r="B27" s="33">
        <f>'[1]HD EX-WORKS'!J51</f>
        <v>94517</v>
      </c>
      <c r="C27" s="33">
        <v>1100</v>
      </c>
      <c r="D27" s="33">
        <f t="shared" si="0"/>
        <v>93417</v>
      </c>
      <c r="E27" s="62"/>
      <c r="F27" s="61"/>
      <c r="G27" s="31"/>
      <c r="H27" s="13"/>
      <c r="I27" s="13"/>
    </row>
    <row r="28" spans="1:9" x14ac:dyDescent="0.25">
      <c r="A28" s="12" t="s">
        <v>100</v>
      </c>
      <c r="B28" s="33">
        <f>'[1]HD EX-WORKS'!W51</f>
        <v>94604</v>
      </c>
      <c r="C28" s="33">
        <v>1100</v>
      </c>
      <c r="D28" s="33">
        <f t="shared" si="0"/>
        <v>93504</v>
      </c>
      <c r="E28" s="62"/>
      <c r="F28" s="62"/>
      <c r="G28" s="26"/>
      <c r="H28" s="13"/>
      <c r="I28" s="13"/>
    </row>
    <row r="29" spans="1:9" x14ac:dyDescent="0.25">
      <c r="A29" s="12" t="s">
        <v>101</v>
      </c>
      <c r="B29" s="33">
        <f>'[1]HD EX-WORKS'!X51</f>
        <v>92604</v>
      </c>
      <c r="C29" s="33">
        <v>1100</v>
      </c>
      <c r="D29" s="33">
        <f t="shared" si="0"/>
        <v>91504</v>
      </c>
      <c r="E29" s="62"/>
      <c r="F29" s="62"/>
      <c r="G29" s="26"/>
      <c r="H29" s="13"/>
      <c r="I29" s="13"/>
    </row>
    <row r="30" spans="1:9" x14ac:dyDescent="0.25">
      <c r="A30" s="12" t="s">
        <v>102</v>
      </c>
      <c r="B30" s="33">
        <f>'[1]HD EX-WORKS'!Y51</f>
        <v>89239</v>
      </c>
      <c r="C30" s="33">
        <v>1100</v>
      </c>
      <c r="D30" s="33">
        <f t="shared" si="0"/>
        <v>88139</v>
      </c>
      <c r="E30" s="62"/>
      <c r="F30" s="62"/>
      <c r="G30" s="26"/>
      <c r="H30" s="13"/>
      <c r="I30" s="13"/>
    </row>
    <row r="31" spans="1:9" x14ac:dyDescent="0.25">
      <c r="A31" s="12" t="s">
        <v>103</v>
      </c>
      <c r="B31" s="33">
        <f>'[1]HD EX-WORKS'!Z51</f>
        <v>92087</v>
      </c>
      <c r="C31" s="33">
        <v>1100</v>
      </c>
      <c r="D31" s="33">
        <f t="shared" si="0"/>
        <v>90987</v>
      </c>
      <c r="E31" s="62"/>
      <c r="F31" s="62"/>
      <c r="G31" s="26"/>
      <c r="H31" s="13"/>
      <c r="I31" s="13"/>
    </row>
    <row r="32" spans="1:9" x14ac:dyDescent="0.25">
      <c r="A32" s="12" t="s">
        <v>104</v>
      </c>
      <c r="B32" s="33">
        <f>'[1]HD EX-WORKS'!AA51</f>
        <v>91513</v>
      </c>
      <c r="C32" s="33">
        <v>1100</v>
      </c>
      <c r="D32" s="33">
        <f t="shared" si="0"/>
        <v>90413</v>
      </c>
      <c r="E32" s="62"/>
      <c r="F32" s="62"/>
      <c r="G32" s="26"/>
      <c r="H32" s="13"/>
      <c r="I32" s="13"/>
    </row>
    <row r="33" spans="1:9" x14ac:dyDescent="0.25">
      <c r="A33" s="37" t="s">
        <v>32</v>
      </c>
      <c r="B33" s="33"/>
      <c r="C33" s="33"/>
      <c r="D33" s="28"/>
      <c r="E33" s="62"/>
      <c r="F33" s="62"/>
      <c r="G33" s="26"/>
      <c r="H33" s="13"/>
      <c r="I33" s="13"/>
    </row>
    <row r="34" spans="1:9" x14ac:dyDescent="0.25">
      <c r="A34" s="12" t="s">
        <v>33</v>
      </c>
      <c r="B34" s="33">
        <f>[1]BHIWANDI!$B34</f>
        <v>98266</v>
      </c>
      <c r="C34" s="33">
        <v>1100</v>
      </c>
      <c r="D34" s="33">
        <f t="shared" ref="D34:D43" si="1">+B34-C34</f>
        <v>97166</v>
      </c>
      <c r="E34" s="58" t="s">
        <v>204</v>
      </c>
      <c r="F34" s="13"/>
      <c r="G34" s="13"/>
      <c r="H34" s="13"/>
      <c r="I34" s="13"/>
    </row>
    <row r="35" spans="1:9" x14ac:dyDescent="0.25">
      <c r="A35" s="12" t="s">
        <v>105</v>
      </c>
      <c r="B35" s="33">
        <f>[1]BHIWANDI!$B35</f>
        <v>96576</v>
      </c>
      <c r="C35" s="33">
        <v>1100</v>
      </c>
      <c r="D35" s="33">
        <f t="shared" si="1"/>
        <v>95476</v>
      </c>
      <c r="E35" s="35"/>
      <c r="F35" s="39"/>
      <c r="G35" s="13"/>
      <c r="H35" s="13"/>
      <c r="I35" s="13"/>
    </row>
    <row r="36" spans="1:9" x14ac:dyDescent="0.25">
      <c r="A36" s="12" t="s">
        <v>106</v>
      </c>
      <c r="B36" s="33">
        <f>[1]BHIWANDI!$B36</f>
        <v>96056</v>
      </c>
      <c r="C36" s="33">
        <v>1100</v>
      </c>
      <c r="D36" s="33">
        <f t="shared" si="1"/>
        <v>94956</v>
      </c>
      <c r="E36" s="35"/>
      <c r="F36" s="39"/>
      <c r="G36" s="13"/>
      <c r="H36" s="13"/>
      <c r="I36" s="13"/>
    </row>
    <row r="37" spans="1:9" x14ac:dyDescent="0.25">
      <c r="A37" s="12" t="s">
        <v>107</v>
      </c>
      <c r="B37" s="33">
        <f>[1]BHIWANDI!$B37</f>
        <v>98756</v>
      </c>
      <c r="C37" s="33">
        <v>1100</v>
      </c>
      <c r="D37" s="33">
        <f t="shared" si="1"/>
        <v>97656</v>
      </c>
      <c r="E37" s="35"/>
      <c r="F37" s="39"/>
      <c r="G37" s="13"/>
      <c r="H37" s="13"/>
      <c r="I37" s="13"/>
    </row>
    <row r="38" spans="1:9" x14ac:dyDescent="0.25">
      <c r="A38" s="12" t="s">
        <v>36</v>
      </c>
      <c r="B38" s="33">
        <f>[1]BHIWANDI!$B38</f>
        <v>97076</v>
      </c>
      <c r="C38" s="33">
        <v>1100</v>
      </c>
      <c r="D38" s="33">
        <f t="shared" si="1"/>
        <v>95976</v>
      </c>
      <c r="E38" s="35"/>
      <c r="F38" s="39"/>
      <c r="G38" s="13"/>
      <c r="H38" s="13"/>
      <c r="I38" s="13"/>
    </row>
    <row r="39" spans="1:9" x14ac:dyDescent="0.25">
      <c r="A39" s="12" t="s">
        <v>108</v>
      </c>
      <c r="B39" s="33">
        <f>+'[1]PP EX-WORKS'!W40</f>
        <v>92056</v>
      </c>
      <c r="C39" s="33">
        <v>1100</v>
      </c>
      <c r="D39" s="33">
        <f t="shared" si="1"/>
        <v>90956</v>
      </c>
      <c r="E39" s="35"/>
      <c r="F39" s="39"/>
      <c r="G39" s="13"/>
      <c r="H39" s="13"/>
      <c r="I39" s="13"/>
    </row>
    <row r="40" spans="1:9" x14ac:dyDescent="0.25">
      <c r="A40" s="12" t="s">
        <v>109</v>
      </c>
      <c r="B40" s="33">
        <f>[1]BHIWANDI!$B40</f>
        <v>95556</v>
      </c>
      <c r="C40" s="33">
        <v>1100</v>
      </c>
      <c r="D40" s="33">
        <f t="shared" si="1"/>
        <v>94456</v>
      </c>
      <c r="E40" s="35"/>
      <c r="F40" s="39"/>
      <c r="G40" s="13"/>
      <c r="H40" s="13"/>
      <c r="I40" s="13"/>
    </row>
    <row r="41" spans="1:9" x14ac:dyDescent="0.25">
      <c r="A41" s="12" t="s">
        <v>110</v>
      </c>
      <c r="B41" s="33">
        <f>[1]BHIWANDI!$B41</f>
        <v>95576</v>
      </c>
      <c r="C41" s="33">
        <v>1100</v>
      </c>
      <c r="D41" s="33">
        <f t="shared" si="1"/>
        <v>94476</v>
      </c>
      <c r="E41" s="35"/>
      <c r="F41" s="39"/>
      <c r="G41" s="13"/>
      <c r="H41" s="13"/>
      <c r="I41" s="13"/>
    </row>
    <row r="42" spans="1:9" x14ac:dyDescent="0.25">
      <c r="A42" s="12" t="s">
        <v>111</v>
      </c>
      <c r="B42" s="33">
        <f>[1]BHIWANDI!$B42</f>
        <v>99866</v>
      </c>
      <c r="C42" s="33">
        <v>1100</v>
      </c>
      <c r="D42" s="33">
        <f t="shared" si="1"/>
        <v>98766</v>
      </c>
      <c r="E42" s="35"/>
      <c r="F42" s="39"/>
      <c r="G42" s="13"/>
      <c r="H42" s="13"/>
      <c r="I42" s="13"/>
    </row>
    <row r="43" spans="1:9" x14ac:dyDescent="0.25">
      <c r="A43" s="12" t="s">
        <v>112</v>
      </c>
      <c r="B43" s="33">
        <f>[1]BHIWANDI!$B43</f>
        <v>92056</v>
      </c>
      <c r="C43" s="33">
        <v>1100</v>
      </c>
      <c r="D43" s="33">
        <f t="shared" si="1"/>
        <v>90956</v>
      </c>
      <c r="E43" s="35"/>
      <c r="F43" s="39"/>
      <c r="G43" s="13"/>
      <c r="H43" s="13"/>
      <c r="I43" s="13"/>
    </row>
    <row r="44" spans="1:9" x14ac:dyDescent="0.25">
      <c r="A44" s="37" t="s">
        <v>41</v>
      </c>
      <c r="B44" s="33"/>
      <c r="C44" s="33"/>
      <c r="D44" s="34"/>
      <c r="E44" s="35"/>
      <c r="F44" s="39"/>
      <c r="G44" s="13"/>
      <c r="H44" s="13"/>
      <c r="I44" s="13"/>
    </row>
    <row r="45" spans="1:9" x14ac:dyDescent="0.25">
      <c r="A45" s="12" t="s">
        <v>113</v>
      </c>
      <c r="B45" s="33">
        <f>[1]BHIWANDI!$B45</f>
        <v>104676</v>
      </c>
      <c r="C45" s="33">
        <v>1100</v>
      </c>
      <c r="D45" s="33">
        <f t="shared" ref="D45:D57" si="2">+B45-C45</f>
        <v>103576</v>
      </c>
      <c r="E45" s="35"/>
      <c r="F45" s="39"/>
      <c r="G45" s="13"/>
      <c r="H45" s="13"/>
      <c r="I45" s="13"/>
    </row>
    <row r="46" spans="1:9" x14ac:dyDescent="0.25">
      <c r="A46" s="12" t="s">
        <v>114</v>
      </c>
      <c r="B46" s="33">
        <f>+'[1]PP EX-WORKS'!P40-6000</f>
        <v>95366</v>
      </c>
      <c r="C46" s="33">
        <v>1100</v>
      </c>
      <c r="D46" s="33">
        <f t="shared" si="2"/>
        <v>94266</v>
      </c>
      <c r="E46" s="35"/>
      <c r="F46" s="39"/>
      <c r="G46" s="13"/>
      <c r="H46" s="13"/>
      <c r="I46" s="13"/>
    </row>
    <row r="47" spans="1:9" x14ac:dyDescent="0.25">
      <c r="A47" s="12" t="s">
        <v>51</v>
      </c>
      <c r="B47" s="33">
        <f>[1]BHIWANDI!$B47</f>
        <v>103126</v>
      </c>
      <c r="C47" s="33">
        <v>1100</v>
      </c>
      <c r="D47" s="33">
        <f t="shared" si="2"/>
        <v>102026</v>
      </c>
      <c r="E47" s="35"/>
      <c r="F47" s="39"/>
      <c r="G47" s="13"/>
      <c r="H47" s="13"/>
      <c r="I47" s="13"/>
    </row>
    <row r="48" spans="1:9" x14ac:dyDescent="0.25">
      <c r="A48" s="12" t="s">
        <v>115</v>
      </c>
      <c r="B48" s="33">
        <f>[1]BHIWANDI!$B48</f>
        <v>101366</v>
      </c>
      <c r="C48" s="33">
        <v>1100</v>
      </c>
      <c r="D48" s="33">
        <f t="shared" si="2"/>
        <v>100266</v>
      </c>
      <c r="E48" s="35"/>
      <c r="F48" s="39"/>
      <c r="G48" s="13"/>
      <c r="H48" s="13"/>
      <c r="I48" s="13"/>
    </row>
    <row r="49" spans="1:9" x14ac:dyDescent="0.25">
      <c r="A49" s="12" t="s">
        <v>43</v>
      </c>
      <c r="B49" s="33">
        <f>+'[1]PP EX-WORKS'!V40</f>
        <v>101856</v>
      </c>
      <c r="C49" s="33">
        <v>1100</v>
      </c>
      <c r="D49" s="33">
        <f t="shared" si="2"/>
        <v>100756</v>
      </c>
      <c r="E49" s="35"/>
      <c r="F49" s="39"/>
      <c r="G49" s="13"/>
      <c r="H49" s="13"/>
      <c r="I49" s="13"/>
    </row>
    <row r="50" spans="1:9" x14ac:dyDescent="0.25">
      <c r="A50" s="12" t="s">
        <v>44</v>
      </c>
      <c r="B50" s="33">
        <f>+'[1]PP EX-WORKS'!U40</f>
        <v>103706</v>
      </c>
      <c r="C50" s="33">
        <v>1100</v>
      </c>
      <c r="D50" s="33">
        <f t="shared" si="2"/>
        <v>102606</v>
      </c>
      <c r="E50" s="35"/>
      <c r="F50" s="39"/>
      <c r="G50" s="13"/>
      <c r="H50" s="13"/>
      <c r="I50" s="13"/>
    </row>
    <row r="51" spans="1:9" x14ac:dyDescent="0.25">
      <c r="A51" s="12" t="s">
        <v>45</v>
      </c>
      <c r="B51" s="33">
        <f>+'[1]PP EX-WORKS'!S40</f>
        <v>102836</v>
      </c>
      <c r="C51" s="33">
        <v>1100</v>
      </c>
      <c r="D51" s="33">
        <f t="shared" si="2"/>
        <v>101736</v>
      </c>
      <c r="E51" s="35"/>
      <c r="F51" s="39"/>
      <c r="G51" s="13"/>
      <c r="H51" s="13"/>
      <c r="I51" s="13"/>
    </row>
    <row r="52" spans="1:9" x14ac:dyDescent="0.25">
      <c r="A52" s="12" t="s">
        <v>46</v>
      </c>
      <c r="B52" s="33">
        <f>+'[1]PP EX-WORKS'!T40</f>
        <v>102836</v>
      </c>
      <c r="C52" s="33">
        <v>1100</v>
      </c>
      <c r="D52" s="33">
        <f t="shared" si="2"/>
        <v>101736</v>
      </c>
      <c r="E52" s="35"/>
      <c r="F52" s="39"/>
      <c r="G52" s="13"/>
      <c r="H52" s="13"/>
      <c r="I52" s="13"/>
    </row>
    <row r="53" spans="1:9" x14ac:dyDescent="0.25">
      <c r="A53" s="12" t="s">
        <v>116</v>
      </c>
      <c r="B53" s="33">
        <f>[1]BHIWANDI!$B53</f>
        <v>101366</v>
      </c>
      <c r="C53" s="33">
        <v>1100</v>
      </c>
      <c r="D53" s="33">
        <f t="shared" si="2"/>
        <v>100266</v>
      </c>
      <c r="E53" s="35"/>
      <c r="F53" s="39"/>
      <c r="G53" s="13"/>
      <c r="H53" s="13"/>
      <c r="I53" s="13"/>
    </row>
    <row r="54" spans="1:9" x14ac:dyDescent="0.25">
      <c r="A54" s="12" t="s">
        <v>172</v>
      </c>
      <c r="B54" s="33">
        <f>[1]BHIWANDI!$B54</f>
        <v>100866</v>
      </c>
      <c r="C54" s="33">
        <v>1100</v>
      </c>
      <c r="D54" s="33">
        <f t="shared" si="2"/>
        <v>99766</v>
      </c>
      <c r="E54" s="35"/>
      <c r="F54" s="39"/>
      <c r="G54" s="13"/>
      <c r="H54" s="13"/>
      <c r="I54" s="13"/>
    </row>
    <row r="55" spans="1:9" x14ac:dyDescent="0.25">
      <c r="A55" s="12" t="s">
        <v>118</v>
      </c>
      <c r="B55" s="33">
        <f>[1]BHIWANDI!$B55</f>
        <v>104337</v>
      </c>
      <c r="C55" s="33">
        <v>1100</v>
      </c>
      <c r="D55" s="33">
        <f t="shared" si="2"/>
        <v>103237</v>
      </c>
      <c r="E55" s="35"/>
      <c r="F55" s="39"/>
      <c r="G55" s="13"/>
      <c r="H55" s="13"/>
      <c r="I55" s="13"/>
    </row>
    <row r="56" spans="1:9" x14ac:dyDescent="0.25">
      <c r="A56" s="12" t="s">
        <v>119</v>
      </c>
      <c r="B56" s="33">
        <f>[1]BHIWANDI!$B56</f>
        <v>107337</v>
      </c>
      <c r="C56" s="33">
        <v>1100</v>
      </c>
      <c r="D56" s="33">
        <f t="shared" si="2"/>
        <v>106237</v>
      </c>
      <c r="E56" s="35"/>
      <c r="F56" s="39"/>
      <c r="G56" s="13"/>
      <c r="H56" s="13"/>
      <c r="I56" s="13"/>
    </row>
    <row r="57" spans="1:9" x14ac:dyDescent="0.25">
      <c r="A57" s="40" t="s">
        <v>120</v>
      </c>
      <c r="B57" s="33">
        <f>[1]BHIWANDI!$B57</f>
        <v>106357</v>
      </c>
      <c r="C57" s="33">
        <v>1100</v>
      </c>
      <c r="D57" s="33">
        <f t="shared" si="2"/>
        <v>105257</v>
      </c>
      <c r="E57" s="35"/>
      <c r="F57" s="39"/>
      <c r="G57" s="13"/>
      <c r="H57" s="13"/>
      <c r="I57" s="13"/>
    </row>
    <row r="58" spans="1:9" x14ac:dyDescent="0.25">
      <c r="A58" s="37" t="s">
        <v>54</v>
      </c>
      <c r="B58" s="33"/>
      <c r="C58" s="33"/>
      <c r="D58" s="34"/>
      <c r="E58" s="35"/>
      <c r="F58" s="39"/>
      <c r="G58" s="13"/>
      <c r="H58" s="13"/>
      <c r="I58" s="13"/>
    </row>
    <row r="59" spans="1:9" x14ac:dyDescent="0.25">
      <c r="A59" s="12" t="s">
        <v>121</v>
      </c>
      <c r="B59" s="33">
        <f>'[1]LL PRICELIST'!C51</f>
        <v>97904</v>
      </c>
      <c r="C59" s="33">
        <v>1100</v>
      </c>
      <c r="D59" s="33">
        <f t="shared" ref="D59:D67" si="3">+B59-C59</f>
        <v>96804</v>
      </c>
      <c r="E59" s="35"/>
      <c r="F59" s="39"/>
      <c r="G59" s="13"/>
      <c r="H59" s="13"/>
      <c r="I59" s="13"/>
    </row>
    <row r="60" spans="1:9" x14ac:dyDescent="0.25">
      <c r="A60" s="12" t="s">
        <v>122</v>
      </c>
      <c r="B60" s="33">
        <f>'[1]LL PRICELIST'!B51</f>
        <v>96904</v>
      </c>
      <c r="C60" s="33">
        <v>1100</v>
      </c>
      <c r="D60" s="33">
        <f t="shared" si="3"/>
        <v>95804</v>
      </c>
      <c r="E60" s="35"/>
      <c r="F60" s="39"/>
      <c r="G60" s="13"/>
      <c r="H60" s="13"/>
      <c r="I60" s="13"/>
    </row>
    <row r="61" spans="1:9" x14ac:dyDescent="0.25">
      <c r="A61" s="12" t="s">
        <v>123</v>
      </c>
      <c r="B61" s="33">
        <f>'[1]LL PRICELIST'!B51</f>
        <v>96904</v>
      </c>
      <c r="C61" s="33">
        <v>1100</v>
      </c>
      <c r="D61" s="33">
        <f t="shared" si="3"/>
        <v>95804</v>
      </c>
      <c r="E61" s="35"/>
      <c r="F61" s="39"/>
      <c r="G61" s="13"/>
      <c r="H61" s="13"/>
      <c r="I61" s="13"/>
    </row>
    <row r="62" spans="1:9" x14ac:dyDescent="0.25">
      <c r="A62" s="12" t="s">
        <v>124</v>
      </c>
      <c r="B62" s="33">
        <f>'[1]LL PRICELIST'!D51</f>
        <v>103994</v>
      </c>
      <c r="C62" s="33">
        <v>1100</v>
      </c>
      <c r="D62" s="33">
        <f t="shared" si="3"/>
        <v>102894</v>
      </c>
      <c r="E62" s="35"/>
      <c r="F62" s="39"/>
      <c r="G62" s="13"/>
      <c r="H62" s="13"/>
      <c r="I62" s="13"/>
    </row>
    <row r="63" spans="1:9" x14ac:dyDescent="0.25">
      <c r="A63" s="12" t="s">
        <v>125</v>
      </c>
      <c r="B63" s="33">
        <f>'[1]LL PRICELIST'!E51</f>
        <v>105994</v>
      </c>
      <c r="C63" s="33">
        <v>1100</v>
      </c>
      <c r="D63" s="33">
        <f t="shared" si="3"/>
        <v>104894</v>
      </c>
      <c r="E63" s="35"/>
      <c r="F63" s="39"/>
      <c r="G63" s="13"/>
      <c r="H63" s="13"/>
      <c r="I63" s="13"/>
    </row>
    <row r="64" spans="1:9" x14ac:dyDescent="0.25">
      <c r="A64" s="12" t="s">
        <v>126</v>
      </c>
      <c r="B64" s="33">
        <f>'[1]LL PRICELIST'!F51</f>
        <v>107674</v>
      </c>
      <c r="C64" s="33">
        <v>1100</v>
      </c>
      <c r="D64" s="33">
        <f t="shared" si="3"/>
        <v>106574</v>
      </c>
      <c r="E64" s="35"/>
      <c r="F64" s="39"/>
      <c r="G64" s="13"/>
      <c r="H64" s="13"/>
      <c r="I64" s="13"/>
    </row>
    <row r="65" spans="1:9" x14ac:dyDescent="0.25">
      <c r="A65" s="12" t="s">
        <v>127</v>
      </c>
      <c r="B65" s="33">
        <f>'[1]LL PRICELIST'!B51-5500</f>
        <v>91404</v>
      </c>
      <c r="C65" s="33">
        <v>1100</v>
      </c>
      <c r="D65" s="33">
        <f t="shared" si="3"/>
        <v>90304</v>
      </c>
      <c r="E65" s="35"/>
      <c r="F65" s="39"/>
      <c r="G65" s="13"/>
      <c r="H65" s="13"/>
      <c r="I65" s="13"/>
    </row>
    <row r="66" spans="1:9" x14ac:dyDescent="0.25">
      <c r="A66" s="12" t="s">
        <v>128</v>
      </c>
      <c r="B66" s="33">
        <f>'[1]LL PRICELIST'!I51</f>
        <v>92904</v>
      </c>
      <c r="C66" s="33">
        <v>1100</v>
      </c>
      <c r="D66" s="33">
        <f t="shared" si="3"/>
        <v>91804</v>
      </c>
      <c r="E66" s="35"/>
      <c r="F66" s="39"/>
      <c r="G66" s="13"/>
      <c r="H66" s="13"/>
      <c r="I66" s="13"/>
    </row>
    <row r="67" spans="1:9" x14ac:dyDescent="0.25">
      <c r="A67" s="12" t="s">
        <v>129</v>
      </c>
      <c r="B67" s="33">
        <f>'[1]LL PRICELIST'!J51</f>
        <v>92904</v>
      </c>
      <c r="C67" s="33">
        <v>1100</v>
      </c>
      <c r="D67" s="33">
        <f t="shared" si="3"/>
        <v>91804</v>
      </c>
      <c r="E67" s="35"/>
      <c r="F67" s="39"/>
      <c r="G67" s="13"/>
      <c r="H67" s="13"/>
      <c r="I67" s="13"/>
    </row>
    <row r="68" spans="1:9" x14ac:dyDescent="0.25">
      <c r="A68" s="37" t="s">
        <v>130</v>
      </c>
      <c r="B68" s="33"/>
      <c r="C68" s="33"/>
      <c r="D68" s="33"/>
      <c r="E68" s="33"/>
      <c r="F68" s="33"/>
      <c r="G68" s="33"/>
      <c r="H68" s="33"/>
      <c r="I68" s="33"/>
    </row>
    <row r="69" spans="1:9" x14ac:dyDescent="0.25">
      <c r="A69" s="12" t="s">
        <v>131</v>
      </c>
      <c r="B69" s="41" t="s">
        <v>132</v>
      </c>
      <c r="C69" s="41" t="s">
        <v>133</v>
      </c>
      <c r="D69" s="41" t="s">
        <v>134</v>
      </c>
      <c r="E69" s="41" t="s">
        <v>135</v>
      </c>
      <c r="F69" s="41" t="s">
        <v>136</v>
      </c>
      <c r="G69" s="41" t="s">
        <v>137</v>
      </c>
      <c r="H69" s="41" t="s">
        <v>138</v>
      </c>
      <c r="I69" s="41" t="s">
        <v>139</v>
      </c>
    </row>
    <row r="70" spans="1:9" x14ac:dyDescent="0.25">
      <c r="A70" s="37" t="s">
        <v>140</v>
      </c>
      <c r="B70" s="42" t="s">
        <v>141</v>
      </c>
      <c r="C70" s="42" t="s">
        <v>142</v>
      </c>
      <c r="D70" s="42" t="s">
        <v>143</v>
      </c>
      <c r="E70" s="42" t="s">
        <v>144</v>
      </c>
      <c r="F70" s="42" t="s">
        <v>145</v>
      </c>
      <c r="G70" s="42" t="s">
        <v>146</v>
      </c>
      <c r="H70" s="42" t="s">
        <v>147</v>
      </c>
      <c r="I70" s="43" t="s">
        <v>148</v>
      </c>
    </row>
    <row r="71" spans="1:9" x14ac:dyDescent="0.25">
      <c r="A71" s="12" t="s">
        <v>149</v>
      </c>
      <c r="B71" s="41" t="s">
        <v>132</v>
      </c>
      <c r="C71" s="41" t="s">
        <v>133</v>
      </c>
      <c r="D71" s="41" t="s">
        <v>134</v>
      </c>
      <c r="E71" s="41" t="s">
        <v>135</v>
      </c>
      <c r="F71" s="41" t="s">
        <v>136</v>
      </c>
      <c r="G71" s="41" t="s">
        <v>137</v>
      </c>
      <c r="H71" s="41" t="s">
        <v>138</v>
      </c>
      <c r="I71" s="41" t="s">
        <v>139</v>
      </c>
    </row>
    <row r="72" spans="1:9" x14ac:dyDescent="0.25">
      <c r="A72" s="12" t="s">
        <v>150</v>
      </c>
      <c r="B72" s="41" t="s">
        <v>151</v>
      </c>
      <c r="C72" s="41" t="s">
        <v>152</v>
      </c>
      <c r="D72" s="41" t="s">
        <v>153</v>
      </c>
      <c r="E72" s="41" t="s">
        <v>154</v>
      </c>
      <c r="F72" s="41" t="s">
        <v>155</v>
      </c>
      <c r="G72" s="41" t="s">
        <v>156</v>
      </c>
      <c r="H72" s="41" t="s">
        <v>144</v>
      </c>
      <c r="I72" s="1" t="s">
        <v>157</v>
      </c>
    </row>
    <row r="73" spans="1:9" x14ac:dyDescent="0.25">
      <c r="A73" s="44" t="s">
        <v>158</v>
      </c>
      <c r="B73" s="52"/>
      <c r="C73" s="52"/>
      <c r="D73" s="52"/>
      <c r="E73" s="52"/>
      <c r="F73" s="52"/>
      <c r="G73" s="52"/>
      <c r="H73" s="52"/>
      <c r="I73" s="52"/>
    </row>
    <row r="74" spans="1:9" x14ac:dyDescent="0.25">
      <c r="A74" s="45" t="s">
        <v>159</v>
      </c>
      <c r="B74" s="2"/>
      <c r="C74" s="2"/>
      <c r="D74" s="2"/>
      <c r="E74" s="2"/>
      <c r="F74" s="2"/>
      <c r="G74" s="2"/>
      <c r="H74" s="2"/>
      <c r="I74" s="13"/>
    </row>
    <row r="75" spans="1:9" x14ac:dyDescent="0.25">
      <c r="A75" s="46" t="s">
        <v>160</v>
      </c>
      <c r="B75" s="13"/>
      <c r="C75" s="19"/>
      <c r="D75" s="19"/>
      <c r="E75" s="19"/>
      <c r="F75" s="19"/>
      <c r="G75" s="19"/>
      <c r="H75" s="13"/>
      <c r="I75" s="13"/>
    </row>
    <row r="76" spans="1:9" x14ac:dyDescent="0.25">
      <c r="A76" s="46" t="s">
        <v>161</v>
      </c>
      <c r="B76" s="39"/>
      <c r="C76" s="39"/>
      <c r="D76" s="39"/>
      <c r="E76" s="39"/>
      <c r="F76" s="39"/>
      <c r="G76" s="39"/>
      <c r="H76" s="39"/>
      <c r="I76" s="13"/>
    </row>
    <row r="77" spans="1:9" x14ac:dyDescent="0.25">
      <c r="A77" s="46" t="s">
        <v>162</v>
      </c>
      <c r="B77" s="13"/>
      <c r="C77" s="13"/>
      <c r="D77" s="13"/>
      <c r="E77" s="13"/>
      <c r="F77" s="13"/>
      <c r="G77" s="13"/>
      <c r="H77" s="13"/>
      <c r="I77" s="13"/>
    </row>
    <row r="78" spans="1:9" x14ac:dyDescent="0.25">
      <c r="A78" s="46" t="s">
        <v>163</v>
      </c>
      <c r="B78" s="13"/>
      <c r="C78" s="13"/>
      <c r="D78" s="13"/>
      <c r="E78" s="13"/>
      <c r="F78" s="13"/>
      <c r="G78" s="13"/>
      <c r="H78" s="13"/>
      <c r="I78" s="13"/>
    </row>
    <row r="79" spans="1:9" x14ac:dyDescent="0.25">
      <c r="A79" s="45" t="s">
        <v>164</v>
      </c>
      <c r="B79" s="13"/>
      <c r="C79" s="13"/>
      <c r="D79" s="13"/>
      <c r="E79" s="13"/>
      <c r="F79" s="13"/>
      <c r="G79" s="13"/>
      <c r="H79" s="13"/>
      <c r="I79" s="13"/>
    </row>
    <row r="80" spans="1:9" x14ac:dyDescent="0.25">
      <c r="A80" s="15" t="s">
        <v>165</v>
      </c>
      <c r="B80" s="16"/>
      <c r="C80" s="16"/>
      <c r="D80" s="16"/>
      <c r="E80" s="16"/>
      <c r="F80" s="16"/>
      <c r="G80" s="16"/>
      <c r="H80" s="16"/>
      <c r="I80" s="13"/>
    </row>
    <row r="81" spans="1:9" x14ac:dyDescent="0.25">
      <c r="A81" s="17" t="s">
        <v>166</v>
      </c>
      <c r="B81" s="13"/>
      <c r="C81" s="13"/>
      <c r="D81" s="13"/>
      <c r="E81" s="13"/>
      <c r="F81" s="13"/>
      <c r="G81" s="13"/>
      <c r="H81" s="13"/>
      <c r="I81" s="13"/>
    </row>
    <row r="82" spans="1:9" x14ac:dyDescent="0.25">
      <c r="A82" s="17" t="s">
        <v>167</v>
      </c>
      <c r="B82" s="13"/>
      <c r="C82" s="13"/>
      <c r="D82" s="13"/>
      <c r="E82" s="13"/>
      <c r="F82" s="13"/>
      <c r="G82" s="13"/>
      <c r="H82" s="13"/>
      <c r="I82" s="13"/>
    </row>
    <row r="83" spans="1:9" ht="15.75" x14ac:dyDescent="0.25">
      <c r="A83" s="21" t="s">
        <v>69</v>
      </c>
      <c r="B83" s="14"/>
      <c r="C83" s="14"/>
      <c r="D83" s="13"/>
      <c r="E83" s="13"/>
      <c r="F83" s="13"/>
      <c r="G83" s="13"/>
      <c r="H83" s="13"/>
      <c r="I83" s="13"/>
    </row>
    <row r="84" spans="1:9" ht="15.75" x14ac:dyDescent="0.25">
      <c r="A84" s="21" t="s">
        <v>70</v>
      </c>
      <c r="B84" s="14"/>
      <c r="C84" s="13"/>
      <c r="D84" s="13"/>
      <c r="E84" s="13"/>
      <c r="F84" s="13"/>
      <c r="G84" s="13"/>
      <c r="H84" s="13"/>
      <c r="I84" s="13"/>
    </row>
    <row r="85" spans="1:9" x14ac:dyDescent="0.25">
      <c r="A85" s="22" t="s">
        <v>71</v>
      </c>
      <c r="B85" s="13"/>
      <c r="C85" s="13"/>
      <c r="D85" s="13"/>
      <c r="E85" s="13"/>
      <c r="F85" s="13"/>
      <c r="G85" s="13"/>
      <c r="H85" s="13"/>
      <c r="I85" s="13"/>
    </row>
    <row r="86" spans="1:9" ht="15.75" x14ac:dyDescent="0.25">
      <c r="A86" s="21" t="s">
        <v>72</v>
      </c>
      <c r="B86" s="14"/>
      <c r="C86" s="13"/>
      <c r="D86" s="13"/>
      <c r="E86" s="13"/>
      <c r="F86" s="13"/>
      <c r="G86" s="13"/>
      <c r="H86" s="13"/>
      <c r="I86" s="13"/>
    </row>
    <row r="87" spans="1:9" x14ac:dyDescent="0.25">
      <c r="A87" s="22" t="s">
        <v>73</v>
      </c>
      <c r="B87" s="14"/>
      <c r="C87" s="13"/>
      <c r="D87" s="13"/>
      <c r="E87" s="13"/>
      <c r="F87" s="13"/>
      <c r="G87" s="13"/>
      <c r="H87" s="13"/>
      <c r="I87" s="13"/>
    </row>
  </sheetData>
  <mergeCells count="6">
    <mergeCell ref="A6:I6"/>
    <mergeCell ref="A1:I1"/>
    <mergeCell ref="A2:I2"/>
    <mergeCell ref="A3:I3"/>
    <mergeCell ref="A4:I4"/>
    <mergeCell ref="A5:H5"/>
  </mergeCells>
  <hyperlinks>
    <hyperlink ref="A85" r:id="rId1" display="mukesh.ganpati@gmail.com"/>
    <hyperlink ref="A87" r:id="rId2" display="mukesh.ganpati@gmail.com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7"/>
  <sheetViews>
    <sheetView workbookViewId="0">
      <selection activeCell="D21" sqref="D21"/>
    </sheetView>
  </sheetViews>
  <sheetFormatPr defaultRowHeight="15" x14ac:dyDescent="0.25"/>
  <cols>
    <col min="1" max="1" width="34.5703125" customWidth="1"/>
    <col min="2" max="2" width="15.140625" customWidth="1"/>
    <col min="4" max="4" width="12.42578125" customWidth="1"/>
    <col min="5" max="5" width="18.7109375" customWidth="1"/>
    <col min="6" max="6" width="14.42578125" customWidth="1"/>
  </cols>
  <sheetData>
    <row r="1" spans="1:9" x14ac:dyDescent="0.25">
      <c r="A1" s="84" t="s">
        <v>0</v>
      </c>
      <c r="B1" s="84"/>
      <c r="C1" s="84"/>
      <c r="D1" s="84"/>
      <c r="E1" s="84"/>
      <c r="F1" s="84"/>
      <c r="G1" s="84"/>
      <c r="H1" s="84"/>
      <c r="I1" s="84"/>
    </row>
    <row r="2" spans="1:9" x14ac:dyDescent="0.25">
      <c r="A2" s="83" t="s">
        <v>1</v>
      </c>
      <c r="B2" s="83"/>
      <c r="C2" s="83"/>
      <c r="D2" s="83"/>
      <c r="E2" s="83"/>
      <c r="F2" s="83"/>
      <c r="G2" s="83"/>
      <c r="H2" s="83"/>
      <c r="I2" s="83"/>
    </row>
    <row r="3" spans="1:9" x14ac:dyDescent="0.25">
      <c r="A3" s="83" t="s">
        <v>2</v>
      </c>
      <c r="B3" s="83"/>
      <c r="C3" s="83"/>
      <c r="D3" s="83"/>
      <c r="E3" s="83"/>
      <c r="F3" s="83"/>
      <c r="G3" s="83"/>
      <c r="H3" s="83"/>
      <c r="I3" s="83"/>
    </row>
    <row r="4" spans="1:9" x14ac:dyDescent="0.25">
      <c r="A4" s="85" t="s">
        <v>168</v>
      </c>
      <c r="B4" s="85"/>
      <c r="C4" s="85"/>
      <c r="D4" s="85"/>
      <c r="E4" s="85"/>
      <c r="F4" s="85"/>
      <c r="G4" s="85"/>
      <c r="H4" s="85"/>
      <c r="I4" s="85"/>
    </row>
    <row r="5" spans="1:9" x14ac:dyDescent="0.25">
      <c r="A5" s="85" t="s">
        <v>212</v>
      </c>
      <c r="B5" s="85"/>
      <c r="C5" s="85"/>
      <c r="D5" s="85"/>
      <c r="E5" s="85"/>
      <c r="F5" s="85"/>
      <c r="G5" s="85"/>
      <c r="H5" s="85"/>
      <c r="I5" s="48"/>
    </row>
    <row r="6" spans="1:9" x14ac:dyDescent="0.25">
      <c r="A6" s="83" t="str">
        <f>+'[1]STOCK POINT'!A9:I9</f>
        <v>HDPE, LLDPE &amp; PP PRICE W.E.F. DT. 01.08.25</v>
      </c>
      <c r="B6" s="83"/>
      <c r="C6" s="83"/>
      <c r="D6" s="83"/>
      <c r="E6" s="83"/>
      <c r="F6" s="83"/>
      <c r="G6" s="83"/>
      <c r="H6" s="83"/>
      <c r="I6" s="83"/>
    </row>
    <row r="7" spans="1:9" x14ac:dyDescent="0.25">
      <c r="A7" s="1" t="s">
        <v>77</v>
      </c>
      <c r="B7" s="1" t="s">
        <v>78</v>
      </c>
      <c r="C7" s="1" t="s">
        <v>79</v>
      </c>
      <c r="D7" s="30" t="s">
        <v>174</v>
      </c>
      <c r="E7" s="31"/>
      <c r="F7" s="13"/>
      <c r="G7" s="53"/>
      <c r="H7" s="13"/>
      <c r="I7" s="13"/>
    </row>
    <row r="8" spans="1:9" x14ac:dyDescent="0.25">
      <c r="A8" s="27" t="s">
        <v>12</v>
      </c>
      <c r="B8" s="28"/>
      <c r="C8" s="1" t="s">
        <v>84</v>
      </c>
      <c r="D8" s="30" t="s">
        <v>175</v>
      </c>
      <c r="E8" s="31"/>
      <c r="F8" s="2"/>
      <c r="G8" s="14"/>
      <c r="H8" s="13"/>
      <c r="I8" s="13"/>
    </row>
    <row r="9" spans="1:9" x14ac:dyDescent="0.25">
      <c r="A9" s="12" t="s">
        <v>87</v>
      </c>
      <c r="B9" s="32">
        <f>+'[1]HD EX-WORKS'!P49</f>
        <v>95026</v>
      </c>
      <c r="C9" s="33">
        <v>1100</v>
      </c>
      <c r="D9" s="33">
        <f t="shared" ref="D9:D32" si="0">+B9-C9</f>
        <v>93926</v>
      </c>
      <c r="E9" s="53" t="s">
        <v>176</v>
      </c>
      <c r="F9" s="48"/>
      <c r="G9" s="13"/>
      <c r="H9" s="13"/>
      <c r="I9" s="13"/>
    </row>
    <row r="10" spans="1:9" x14ac:dyDescent="0.25">
      <c r="A10" s="12" t="s">
        <v>15</v>
      </c>
      <c r="B10" s="32">
        <f>+'[1]HD EX-WORKS'!R49</f>
        <v>97026</v>
      </c>
      <c r="C10" s="33">
        <v>1100</v>
      </c>
      <c r="D10" s="33">
        <f t="shared" si="0"/>
        <v>95926</v>
      </c>
      <c r="E10" s="35"/>
      <c r="F10" s="39"/>
      <c r="G10" s="14"/>
      <c r="H10" s="13"/>
      <c r="I10" s="13"/>
    </row>
    <row r="11" spans="1:9" x14ac:dyDescent="0.25">
      <c r="A11" s="12" t="s">
        <v>88</v>
      </c>
      <c r="B11" s="32">
        <f>+'[1]HD EX-WORKS'!Q49</f>
        <v>97776</v>
      </c>
      <c r="C11" s="33">
        <v>1100</v>
      </c>
      <c r="D11" s="33">
        <f>+B11-C11</f>
        <v>96676</v>
      </c>
      <c r="E11" s="59"/>
      <c r="F11" s="39"/>
      <c r="G11" s="14"/>
      <c r="H11" s="13"/>
      <c r="I11" s="13"/>
    </row>
    <row r="12" spans="1:9" x14ac:dyDescent="0.25">
      <c r="A12" s="12" t="s">
        <v>89</v>
      </c>
      <c r="B12" s="32">
        <f>+'[1]HD EX-WORKS'!T49</f>
        <v>97776</v>
      </c>
      <c r="C12" s="33">
        <v>1100</v>
      </c>
      <c r="D12" s="33">
        <f t="shared" si="0"/>
        <v>96676</v>
      </c>
      <c r="E12" s="59"/>
      <c r="F12" s="39"/>
      <c r="G12" s="14"/>
      <c r="H12" s="13"/>
      <c r="I12" s="13"/>
    </row>
    <row r="13" spans="1:9" x14ac:dyDescent="0.25">
      <c r="A13" s="12" t="s">
        <v>19</v>
      </c>
      <c r="B13" s="32">
        <f>+'[2]Table 2'!$U$47</f>
        <v>95276</v>
      </c>
      <c r="C13" s="33">
        <v>1100</v>
      </c>
      <c r="D13" s="33">
        <f>+B13-C13</f>
        <v>94176</v>
      </c>
      <c r="E13" s="60"/>
      <c r="F13" s="39"/>
      <c r="G13" s="14"/>
      <c r="H13" s="13"/>
      <c r="I13" s="13"/>
    </row>
    <row r="14" spans="1:9" x14ac:dyDescent="0.25">
      <c r="A14" s="12" t="s">
        <v>20</v>
      </c>
      <c r="B14" s="32">
        <f>+'[2]Table 2'!$V$47</f>
        <v>95276</v>
      </c>
      <c r="C14" s="33">
        <v>1100</v>
      </c>
      <c r="D14" s="33">
        <f>+B14-C14</f>
        <v>94176</v>
      </c>
      <c r="E14" s="60"/>
      <c r="F14" s="39"/>
      <c r="G14" s="14"/>
      <c r="H14" s="13"/>
      <c r="I14" s="13"/>
    </row>
    <row r="15" spans="1:9" x14ac:dyDescent="0.25">
      <c r="A15" s="12" t="s">
        <v>90</v>
      </c>
      <c r="B15" s="32">
        <f>+'[1]HD EX-WORKS'!B49</f>
        <v>97294</v>
      </c>
      <c r="C15" s="33">
        <v>1100</v>
      </c>
      <c r="D15" s="33">
        <f t="shared" si="0"/>
        <v>96194</v>
      </c>
      <c r="E15" s="66" t="s">
        <v>177</v>
      </c>
      <c r="F15" s="30" t="s">
        <v>178</v>
      </c>
      <c r="G15" s="31"/>
      <c r="H15" s="13"/>
      <c r="I15" s="13"/>
    </row>
    <row r="16" spans="1:9" x14ac:dyDescent="0.25">
      <c r="A16" s="12" t="s">
        <v>91</v>
      </c>
      <c r="B16" s="32">
        <f>+'[1]HD EX-WORKS'!E49</f>
        <v>97580</v>
      </c>
      <c r="C16" s="33">
        <v>1100</v>
      </c>
      <c r="D16" s="33">
        <f t="shared" si="0"/>
        <v>96480</v>
      </c>
      <c r="E16" s="62" t="s">
        <v>179</v>
      </c>
      <c r="F16" s="30" t="s">
        <v>180</v>
      </c>
      <c r="G16" s="31"/>
      <c r="H16" s="13"/>
      <c r="I16" s="13"/>
    </row>
    <row r="17" spans="1:9" x14ac:dyDescent="0.25">
      <c r="A17" s="12" t="s">
        <v>92</v>
      </c>
      <c r="B17" s="32">
        <f>+'[1]HD EX-WORKS'!F49</f>
        <v>98626</v>
      </c>
      <c r="C17" s="33">
        <v>1100</v>
      </c>
      <c r="D17" s="33">
        <f t="shared" si="0"/>
        <v>97526</v>
      </c>
      <c r="E17" s="62"/>
      <c r="F17" s="67"/>
      <c r="G17" s="26"/>
      <c r="H17" s="13"/>
      <c r="I17" s="13"/>
    </row>
    <row r="18" spans="1:9" x14ac:dyDescent="0.25">
      <c r="A18" s="12" t="s">
        <v>93</v>
      </c>
      <c r="B18" s="33">
        <f>+'[1]HD EX-WORKS'!C49</f>
        <v>96876</v>
      </c>
      <c r="C18" s="33">
        <v>1100</v>
      </c>
      <c r="D18" s="33">
        <f t="shared" si="0"/>
        <v>95776</v>
      </c>
      <c r="E18" s="62"/>
      <c r="F18" s="67"/>
      <c r="G18" s="26"/>
      <c r="H18" s="13"/>
      <c r="I18" s="13"/>
    </row>
    <row r="19" spans="1:9" x14ac:dyDescent="0.25">
      <c r="A19" s="12" t="s">
        <v>94</v>
      </c>
      <c r="B19" s="33">
        <f>+'[1]HD EX-WORKS'!S49</f>
        <v>99201</v>
      </c>
      <c r="C19" s="33">
        <v>1100</v>
      </c>
      <c r="D19" s="33">
        <f t="shared" si="0"/>
        <v>98101</v>
      </c>
      <c r="E19" s="62" t="s">
        <v>213</v>
      </c>
      <c r="F19" s="68">
        <f>+'[1]Freight list'!F205</f>
        <v>2918</v>
      </c>
      <c r="G19" s="31"/>
      <c r="H19" s="13"/>
      <c r="I19" s="13"/>
    </row>
    <row r="20" spans="1:9" x14ac:dyDescent="0.25">
      <c r="A20" s="12" t="s">
        <v>25</v>
      </c>
      <c r="B20" s="33">
        <f>+'[1]HD EX-WORKS'!H49</f>
        <v>98574</v>
      </c>
      <c r="C20" s="33">
        <v>1100</v>
      </c>
      <c r="D20" s="33">
        <f t="shared" si="0"/>
        <v>97474</v>
      </c>
      <c r="E20" s="62"/>
      <c r="F20" s="30"/>
      <c r="G20" s="31"/>
      <c r="H20" s="13"/>
      <c r="I20" s="13"/>
    </row>
    <row r="21" spans="1:9" x14ac:dyDescent="0.25">
      <c r="A21" s="12" t="s">
        <v>95</v>
      </c>
      <c r="B21" s="33">
        <f>B22-3000</f>
        <v>95706</v>
      </c>
      <c r="C21" s="33">
        <v>1100</v>
      </c>
      <c r="D21" s="33">
        <f t="shared" si="0"/>
        <v>94606</v>
      </c>
      <c r="E21" s="62" t="s">
        <v>214</v>
      </c>
      <c r="F21" s="68">
        <f>+'[1]Freight list'!F208</f>
        <v>3118</v>
      </c>
      <c r="G21" s="31"/>
      <c r="H21" s="13"/>
      <c r="I21" s="13"/>
    </row>
    <row r="22" spans="1:9" x14ac:dyDescent="0.25">
      <c r="A22" s="12" t="s">
        <v>96</v>
      </c>
      <c r="B22" s="33">
        <f>+'[1]HD EX-WORKS'!N49</f>
        <v>98706</v>
      </c>
      <c r="C22" s="33">
        <v>1100</v>
      </c>
      <c r="D22" s="33">
        <f t="shared" si="0"/>
        <v>97606</v>
      </c>
      <c r="E22" s="62" t="s">
        <v>215</v>
      </c>
      <c r="F22" s="69">
        <f>+'[1]Freight list'!F210</f>
        <v>3018</v>
      </c>
      <c r="G22" s="64"/>
      <c r="H22" s="36"/>
      <c r="I22" s="13"/>
    </row>
    <row r="23" spans="1:9" x14ac:dyDescent="0.25">
      <c r="A23" s="12" t="s">
        <v>97</v>
      </c>
      <c r="B23" s="33">
        <f>+'[1]HD EX-WORKS'!O49</f>
        <v>98706</v>
      </c>
      <c r="C23" s="33">
        <v>1100</v>
      </c>
      <c r="D23" s="33">
        <f t="shared" si="0"/>
        <v>97606</v>
      </c>
      <c r="E23" s="62" t="s">
        <v>216</v>
      </c>
      <c r="F23" s="70">
        <f>+'[1]Freight list'!F215</f>
        <v>3748</v>
      </c>
      <c r="G23" s="64"/>
      <c r="H23" s="13"/>
      <c r="I23" s="13"/>
    </row>
    <row r="24" spans="1:9" x14ac:dyDescent="0.25">
      <c r="A24" s="12" t="s">
        <v>98</v>
      </c>
      <c r="B24" s="32">
        <f>+'[1]HD EX-WORKS'!K49</f>
        <v>97260</v>
      </c>
      <c r="C24" s="33">
        <v>1100</v>
      </c>
      <c r="D24" s="33">
        <f t="shared" si="0"/>
        <v>96160</v>
      </c>
      <c r="E24" s="62"/>
      <c r="F24" s="30"/>
      <c r="G24" s="31"/>
      <c r="H24" s="13"/>
      <c r="I24" s="13"/>
    </row>
    <row r="25" spans="1:9" x14ac:dyDescent="0.25">
      <c r="A25" s="12" t="s">
        <v>28</v>
      </c>
      <c r="B25" s="33">
        <f>+'[1]HD EX-WORKS'!L49</f>
        <v>96534</v>
      </c>
      <c r="C25" s="33">
        <v>1100</v>
      </c>
      <c r="D25" s="33">
        <f t="shared" si="0"/>
        <v>95434</v>
      </c>
      <c r="E25" s="62"/>
      <c r="F25" s="30"/>
      <c r="G25" s="31"/>
      <c r="H25" s="13"/>
      <c r="I25" s="13"/>
    </row>
    <row r="26" spans="1:9" x14ac:dyDescent="0.25">
      <c r="A26" s="12" t="s">
        <v>30</v>
      </c>
      <c r="B26" s="33">
        <f>+'[1]HD EX-WORKS'!I49</f>
        <v>97834</v>
      </c>
      <c r="C26" s="33">
        <v>1100</v>
      </c>
      <c r="D26" s="33">
        <f t="shared" si="0"/>
        <v>96734</v>
      </c>
      <c r="E26" s="62"/>
      <c r="F26" s="30"/>
      <c r="G26" s="31"/>
      <c r="H26" s="13"/>
      <c r="I26" s="13"/>
    </row>
    <row r="27" spans="1:9" x14ac:dyDescent="0.25">
      <c r="A27" s="12" t="s">
        <v>99</v>
      </c>
      <c r="B27" s="33">
        <f>+'[1]HD EX-WORKS'!J49</f>
        <v>95260</v>
      </c>
      <c r="C27" s="33">
        <v>1100</v>
      </c>
      <c r="D27" s="33">
        <f t="shared" si="0"/>
        <v>94160</v>
      </c>
      <c r="E27" s="62"/>
      <c r="F27" s="71"/>
      <c r="G27" s="31"/>
      <c r="H27" s="13"/>
      <c r="I27" s="13"/>
    </row>
    <row r="28" spans="1:9" x14ac:dyDescent="0.25">
      <c r="A28" s="12" t="s">
        <v>100</v>
      </c>
      <c r="B28" s="33">
        <f>+'[1]HD EX-WORKS'!W49</f>
        <v>94706</v>
      </c>
      <c r="C28" s="33">
        <v>1100</v>
      </c>
      <c r="D28" s="33">
        <f t="shared" si="0"/>
        <v>93606</v>
      </c>
      <c r="E28" s="62"/>
      <c r="F28" s="67"/>
      <c r="G28" s="26"/>
      <c r="H28" s="13"/>
      <c r="I28" s="13"/>
    </row>
    <row r="29" spans="1:9" x14ac:dyDescent="0.25">
      <c r="A29" s="12" t="s">
        <v>101</v>
      </c>
      <c r="B29" s="33">
        <f>+'[1]HD EX-WORKS'!X49</f>
        <v>92706</v>
      </c>
      <c r="C29" s="33">
        <v>1100</v>
      </c>
      <c r="D29" s="33">
        <f t="shared" si="0"/>
        <v>91606</v>
      </c>
      <c r="E29" s="62"/>
      <c r="F29" s="67"/>
      <c r="G29" s="26"/>
      <c r="H29" s="13"/>
      <c r="I29" s="13"/>
    </row>
    <row r="30" spans="1:9" x14ac:dyDescent="0.25">
      <c r="A30" s="12" t="s">
        <v>102</v>
      </c>
      <c r="B30" s="33">
        <f>+'[1]HD EX-WORKS'!Y49</f>
        <v>89794</v>
      </c>
      <c r="C30" s="33">
        <v>1100</v>
      </c>
      <c r="D30" s="33">
        <f t="shared" si="0"/>
        <v>88694</v>
      </c>
      <c r="E30" s="62"/>
      <c r="F30" s="67"/>
      <c r="G30" s="26"/>
      <c r="H30" s="13"/>
      <c r="I30" s="13"/>
    </row>
    <row r="31" spans="1:9" x14ac:dyDescent="0.25">
      <c r="A31" s="12" t="s">
        <v>103</v>
      </c>
      <c r="B31" s="33">
        <f>+'[1]HD EX-WORKS'!Z49</f>
        <v>93574</v>
      </c>
      <c r="C31" s="33">
        <v>1100</v>
      </c>
      <c r="D31" s="33">
        <f t="shared" si="0"/>
        <v>92474</v>
      </c>
      <c r="E31" s="62"/>
      <c r="F31" s="67"/>
      <c r="G31" s="26"/>
      <c r="H31" s="13"/>
      <c r="I31" s="13"/>
    </row>
    <row r="32" spans="1:9" x14ac:dyDescent="0.25">
      <c r="A32" s="12" t="s">
        <v>104</v>
      </c>
      <c r="B32" s="33">
        <f>+'[1]HD EX-WORKS'!AA49</f>
        <v>91876</v>
      </c>
      <c r="C32" s="33">
        <v>1100</v>
      </c>
      <c r="D32" s="33">
        <f t="shared" si="0"/>
        <v>90776</v>
      </c>
      <c r="E32" s="62"/>
      <c r="F32" s="67"/>
      <c r="G32" s="26"/>
      <c r="H32" s="13"/>
      <c r="I32" s="13"/>
    </row>
    <row r="33" spans="1:9" x14ac:dyDescent="0.25">
      <c r="A33" s="37" t="s">
        <v>32</v>
      </c>
      <c r="B33" s="33"/>
      <c r="C33" s="33"/>
      <c r="D33" s="28"/>
      <c r="E33" s="62"/>
      <c r="F33" s="67"/>
      <c r="G33" s="26"/>
      <c r="H33" s="13"/>
      <c r="I33" s="13"/>
    </row>
    <row r="34" spans="1:9" x14ac:dyDescent="0.25">
      <c r="A34" s="12" t="s">
        <v>33</v>
      </c>
      <c r="B34" s="33">
        <f>+'[1]PP EX-WORKS'!I41</f>
        <v>100190</v>
      </c>
      <c r="C34" s="33">
        <v>1100</v>
      </c>
      <c r="D34" s="33">
        <f t="shared" ref="D34:D43" si="1">+B34-C34</f>
        <v>99090</v>
      </c>
      <c r="E34" s="58" t="s">
        <v>204</v>
      </c>
      <c r="F34" s="13"/>
      <c r="G34" s="13"/>
      <c r="H34" s="13"/>
      <c r="I34" s="13"/>
    </row>
    <row r="35" spans="1:9" x14ac:dyDescent="0.25">
      <c r="A35" s="12" t="s">
        <v>105</v>
      </c>
      <c r="B35" s="33">
        <f>+'[1]PP EX-WORKS'!E41</f>
        <v>98500</v>
      </c>
      <c r="C35" s="33">
        <v>1100</v>
      </c>
      <c r="D35" s="33">
        <f t="shared" si="1"/>
        <v>97400</v>
      </c>
      <c r="E35" s="35"/>
      <c r="F35" s="39"/>
      <c r="G35" s="13"/>
      <c r="H35" s="13"/>
      <c r="I35" s="13"/>
    </row>
    <row r="36" spans="1:9" x14ac:dyDescent="0.25">
      <c r="A36" s="12" t="s">
        <v>106</v>
      </c>
      <c r="B36" s="33">
        <f>+'[1]PP EX-WORKS'!B41</f>
        <v>97980</v>
      </c>
      <c r="C36" s="33">
        <v>1100</v>
      </c>
      <c r="D36" s="33">
        <f t="shared" si="1"/>
        <v>96880</v>
      </c>
      <c r="E36" s="35"/>
      <c r="F36" s="39"/>
      <c r="G36" s="13"/>
      <c r="H36" s="13"/>
      <c r="I36" s="13"/>
    </row>
    <row r="37" spans="1:9" x14ac:dyDescent="0.25">
      <c r="A37" s="12" t="s">
        <v>107</v>
      </c>
      <c r="B37" s="33">
        <f>+'[1]PP EX-WORKS'!H41</f>
        <v>100680</v>
      </c>
      <c r="C37" s="33">
        <v>1100</v>
      </c>
      <c r="D37" s="33">
        <f t="shared" si="1"/>
        <v>99580</v>
      </c>
      <c r="E37" s="35"/>
      <c r="F37" s="39"/>
      <c r="G37" s="13"/>
      <c r="H37" s="13"/>
      <c r="I37" s="13"/>
    </row>
    <row r="38" spans="1:9" x14ac:dyDescent="0.25">
      <c r="A38" s="12" t="s">
        <v>36</v>
      </c>
      <c r="B38" s="33">
        <f>+'[1]PP EX-WORKS'!F41</f>
        <v>99000</v>
      </c>
      <c r="C38" s="33">
        <v>1100</v>
      </c>
      <c r="D38" s="33">
        <f t="shared" si="1"/>
        <v>97900</v>
      </c>
      <c r="E38" s="35"/>
      <c r="F38" s="39"/>
      <c r="G38" s="13"/>
      <c r="H38" s="13"/>
      <c r="I38" s="13"/>
    </row>
    <row r="39" spans="1:9" x14ac:dyDescent="0.25">
      <c r="A39" s="12" t="s">
        <v>108</v>
      </c>
      <c r="B39" s="33">
        <f>+'[1]PP EX-WORKS'!W41</f>
        <v>93980</v>
      </c>
      <c r="C39" s="33">
        <v>1100</v>
      </c>
      <c r="D39" s="33">
        <f t="shared" si="1"/>
        <v>92880</v>
      </c>
      <c r="E39" s="35"/>
      <c r="F39" s="39"/>
      <c r="G39" s="13"/>
      <c r="H39" s="13"/>
      <c r="I39" s="13"/>
    </row>
    <row r="40" spans="1:9" x14ac:dyDescent="0.25">
      <c r="A40" s="12" t="s">
        <v>109</v>
      </c>
      <c r="B40" s="33">
        <f>+'[1]PP EX-WORKS'!D41</f>
        <v>97480</v>
      </c>
      <c r="C40" s="33">
        <v>1100</v>
      </c>
      <c r="D40" s="33">
        <f t="shared" si="1"/>
        <v>96380</v>
      </c>
      <c r="E40" s="35"/>
      <c r="F40" s="39"/>
      <c r="G40" s="13"/>
      <c r="H40" s="13"/>
      <c r="I40" s="13"/>
    </row>
    <row r="41" spans="1:9" x14ac:dyDescent="0.25">
      <c r="A41" s="12" t="s">
        <v>110</v>
      </c>
      <c r="B41" s="33">
        <f>+'[1]PP EX-WORKS'!C41</f>
        <v>97500</v>
      </c>
      <c r="C41" s="33">
        <v>1100</v>
      </c>
      <c r="D41" s="33">
        <f t="shared" si="1"/>
        <v>96400</v>
      </c>
      <c r="E41" s="35"/>
      <c r="F41" s="39"/>
      <c r="G41" s="13"/>
      <c r="H41" s="13"/>
      <c r="I41" s="13"/>
    </row>
    <row r="42" spans="1:9" x14ac:dyDescent="0.25">
      <c r="A42" s="12" t="s">
        <v>111</v>
      </c>
      <c r="B42" s="33">
        <f>+'[1]PP EX-WORKS'!J41</f>
        <v>101790</v>
      </c>
      <c r="C42" s="33">
        <v>1100</v>
      </c>
      <c r="D42" s="33">
        <f t="shared" si="1"/>
        <v>100690</v>
      </c>
      <c r="E42" s="35"/>
      <c r="F42" s="39"/>
      <c r="G42" s="13"/>
      <c r="H42" s="13"/>
      <c r="I42" s="13"/>
    </row>
    <row r="43" spans="1:9" x14ac:dyDescent="0.25">
      <c r="A43" s="12" t="s">
        <v>112</v>
      </c>
      <c r="B43" s="33">
        <f>+'[1]PP EX-WORKS'!Y41</f>
        <v>93980</v>
      </c>
      <c r="C43" s="33">
        <v>1100</v>
      </c>
      <c r="D43" s="33">
        <f t="shared" si="1"/>
        <v>92880</v>
      </c>
      <c r="E43" s="35"/>
      <c r="F43" s="39"/>
      <c r="G43" s="13"/>
      <c r="H43" s="13"/>
      <c r="I43" s="13"/>
    </row>
    <row r="44" spans="1:9" x14ac:dyDescent="0.25">
      <c r="A44" s="37" t="s">
        <v>41</v>
      </c>
      <c r="B44" s="33"/>
      <c r="C44" s="33"/>
      <c r="D44" s="34"/>
      <c r="E44" s="35"/>
      <c r="F44" s="39"/>
      <c r="G44" s="13"/>
      <c r="H44" s="13"/>
      <c r="I44" s="13"/>
    </row>
    <row r="45" spans="1:9" x14ac:dyDescent="0.25">
      <c r="A45" s="12" t="s">
        <v>113</v>
      </c>
      <c r="B45" s="33">
        <f>+'[1]PP EX-WORKS'!R41</f>
        <v>106507</v>
      </c>
      <c r="C45" s="33">
        <v>1100</v>
      </c>
      <c r="D45" s="33">
        <f t="shared" ref="D45:D57" si="2">+B45-C45</f>
        <v>105407</v>
      </c>
      <c r="E45" s="35"/>
      <c r="F45" s="39"/>
      <c r="G45" s="13"/>
      <c r="H45" s="13"/>
      <c r="I45" s="13"/>
    </row>
    <row r="46" spans="1:9" x14ac:dyDescent="0.25">
      <c r="A46" s="12" t="s">
        <v>114</v>
      </c>
      <c r="B46" s="33">
        <f>+'[1]PP EX-WORKS'!P41-6000</f>
        <v>97177</v>
      </c>
      <c r="C46" s="33">
        <v>1100</v>
      </c>
      <c r="D46" s="33">
        <f t="shared" si="2"/>
        <v>96077</v>
      </c>
      <c r="E46" s="35"/>
      <c r="F46" s="39"/>
      <c r="G46" s="13"/>
      <c r="H46" s="13"/>
      <c r="I46" s="13"/>
    </row>
    <row r="47" spans="1:9" x14ac:dyDescent="0.25">
      <c r="A47" s="12" t="s">
        <v>51</v>
      </c>
      <c r="B47" s="33">
        <f>+'[1]PP EX-WORKS'!Q41</f>
        <v>104957</v>
      </c>
      <c r="C47" s="33">
        <v>1100</v>
      </c>
      <c r="D47" s="33">
        <f t="shared" si="2"/>
        <v>103857</v>
      </c>
      <c r="E47" s="35"/>
      <c r="F47" s="39"/>
      <c r="G47" s="13"/>
      <c r="H47" s="13"/>
      <c r="I47" s="13"/>
    </row>
    <row r="48" spans="1:9" x14ac:dyDescent="0.25">
      <c r="A48" s="12" t="s">
        <v>115</v>
      </c>
      <c r="B48" s="33">
        <f>+'[1]PP EX-WORKS'!P41</f>
        <v>103177</v>
      </c>
      <c r="C48" s="33">
        <v>1100</v>
      </c>
      <c r="D48" s="33">
        <f t="shared" si="2"/>
        <v>102077</v>
      </c>
      <c r="E48" s="35"/>
      <c r="F48" s="39"/>
      <c r="G48" s="13"/>
      <c r="H48" s="13"/>
      <c r="I48" s="13"/>
    </row>
    <row r="49" spans="1:9" x14ac:dyDescent="0.25">
      <c r="A49" s="12" t="s">
        <v>43</v>
      </c>
      <c r="B49" s="33">
        <f>+'[1]PP EX-WORKS'!V41</f>
        <v>103780</v>
      </c>
      <c r="C49" s="33">
        <v>1100</v>
      </c>
      <c r="D49" s="33">
        <f t="shared" si="2"/>
        <v>102680</v>
      </c>
      <c r="E49" s="35"/>
      <c r="F49" s="39"/>
      <c r="G49" s="13"/>
      <c r="H49" s="13"/>
      <c r="I49" s="13"/>
    </row>
    <row r="50" spans="1:9" x14ac:dyDescent="0.25">
      <c r="A50" s="12" t="s">
        <v>44</v>
      </c>
      <c r="B50" s="33">
        <f>+'[1]PP EX-WORKS'!U41</f>
        <v>105630</v>
      </c>
      <c r="C50" s="33">
        <v>1100</v>
      </c>
      <c r="D50" s="33">
        <f t="shared" si="2"/>
        <v>104530</v>
      </c>
      <c r="E50" s="35"/>
      <c r="F50" s="39"/>
      <c r="G50" s="13"/>
      <c r="H50" s="13"/>
      <c r="I50" s="13"/>
    </row>
    <row r="51" spans="1:9" x14ac:dyDescent="0.25">
      <c r="A51" s="12" t="s">
        <v>45</v>
      </c>
      <c r="B51" s="33">
        <f>+'[1]PP EX-WORKS'!S41</f>
        <v>104657</v>
      </c>
      <c r="C51" s="33">
        <v>1100</v>
      </c>
      <c r="D51" s="33">
        <f t="shared" si="2"/>
        <v>103557</v>
      </c>
      <c r="E51" s="35"/>
      <c r="F51" s="39"/>
      <c r="G51" s="13"/>
      <c r="H51" s="13"/>
      <c r="I51" s="13"/>
    </row>
    <row r="52" spans="1:9" x14ac:dyDescent="0.25">
      <c r="A52" s="12" t="s">
        <v>46</v>
      </c>
      <c r="B52" s="33">
        <f>+'[1]PP EX-WORKS'!T41</f>
        <v>104707</v>
      </c>
      <c r="C52" s="33">
        <v>1100</v>
      </c>
      <c r="D52" s="33">
        <f t="shared" si="2"/>
        <v>103607</v>
      </c>
      <c r="E52" s="35"/>
      <c r="F52" s="39"/>
      <c r="G52" s="13"/>
      <c r="H52" s="13"/>
      <c r="I52" s="13"/>
    </row>
    <row r="53" spans="1:9" x14ac:dyDescent="0.25">
      <c r="A53" s="12" t="s">
        <v>116</v>
      </c>
      <c r="B53" s="33">
        <f>+'[1]PP EX-WORKS'!O41</f>
        <v>103207</v>
      </c>
      <c r="C53" s="33">
        <v>1100</v>
      </c>
      <c r="D53" s="33">
        <f t="shared" si="2"/>
        <v>102107</v>
      </c>
      <c r="E53" s="35"/>
      <c r="F53" s="39"/>
      <c r="G53" s="13"/>
      <c r="H53" s="13"/>
      <c r="I53" s="13"/>
    </row>
    <row r="54" spans="1:9" x14ac:dyDescent="0.25">
      <c r="A54" s="12" t="s">
        <v>172</v>
      </c>
      <c r="B54" s="32">
        <f>+'[1]PP EX-WORKS'!N41</f>
        <v>102707</v>
      </c>
      <c r="C54" s="33">
        <v>1100</v>
      </c>
      <c r="D54" s="33">
        <f t="shared" si="2"/>
        <v>101607</v>
      </c>
      <c r="E54" s="35"/>
      <c r="F54" s="39"/>
      <c r="G54" s="13"/>
      <c r="H54" s="13"/>
      <c r="I54" s="13"/>
    </row>
    <row r="55" spans="1:9" x14ac:dyDescent="0.25">
      <c r="A55" s="12" t="s">
        <v>118</v>
      </c>
      <c r="B55" s="33">
        <f>+'[1]PP EX-WORKS'!K41</f>
        <v>106265</v>
      </c>
      <c r="C55" s="33">
        <v>1100</v>
      </c>
      <c r="D55" s="33">
        <f t="shared" si="2"/>
        <v>105165</v>
      </c>
      <c r="E55" s="35"/>
      <c r="F55" s="39"/>
      <c r="G55" s="13"/>
      <c r="H55" s="13"/>
      <c r="I55" s="13"/>
    </row>
    <row r="56" spans="1:9" x14ac:dyDescent="0.25">
      <c r="A56" s="12" t="s">
        <v>119</v>
      </c>
      <c r="B56" s="33">
        <f>+'[1]PP EX-WORKS'!M41</f>
        <v>109265</v>
      </c>
      <c r="C56" s="33">
        <v>1100</v>
      </c>
      <c r="D56" s="33">
        <f t="shared" si="2"/>
        <v>108165</v>
      </c>
      <c r="E56" s="35"/>
      <c r="F56" s="39"/>
      <c r="G56" s="13"/>
      <c r="H56" s="13"/>
      <c r="I56" s="13"/>
    </row>
    <row r="57" spans="1:9" x14ac:dyDescent="0.25">
      <c r="A57" s="40" t="s">
        <v>120</v>
      </c>
      <c r="B57" s="33">
        <f>+'[1]PP EX-WORKS'!L41</f>
        <v>108257</v>
      </c>
      <c r="C57" s="33">
        <v>1100</v>
      </c>
      <c r="D57" s="33">
        <f t="shared" si="2"/>
        <v>107157</v>
      </c>
      <c r="E57" s="35"/>
      <c r="F57" s="39"/>
      <c r="G57" s="13"/>
      <c r="H57" s="13"/>
      <c r="I57" s="13"/>
    </row>
    <row r="58" spans="1:9" x14ac:dyDescent="0.25">
      <c r="A58" s="37" t="s">
        <v>54</v>
      </c>
      <c r="B58" s="33"/>
      <c r="C58" s="33"/>
      <c r="D58" s="34"/>
      <c r="E58" s="35"/>
      <c r="F58" s="39"/>
      <c r="G58" s="13"/>
      <c r="H58" s="13"/>
      <c r="I58" s="13"/>
    </row>
    <row r="59" spans="1:9" x14ac:dyDescent="0.25">
      <c r="A59" s="12" t="s">
        <v>121</v>
      </c>
      <c r="B59" s="33">
        <f>+'[1]LL PRICELIST'!C49</f>
        <v>98460</v>
      </c>
      <c r="C59" s="33">
        <v>1100</v>
      </c>
      <c r="D59" s="33">
        <f t="shared" ref="D59:D67" si="3">+B59-C59</f>
        <v>97360</v>
      </c>
      <c r="E59" s="35"/>
      <c r="F59" s="39"/>
      <c r="G59" s="13"/>
      <c r="H59" s="13"/>
      <c r="I59" s="13"/>
    </row>
    <row r="60" spans="1:9" x14ac:dyDescent="0.25">
      <c r="A60" s="12" t="s">
        <v>122</v>
      </c>
      <c r="B60" s="33">
        <f>+'[1]LL PRICELIST'!B49</f>
        <v>97460</v>
      </c>
      <c r="C60" s="33">
        <v>1100</v>
      </c>
      <c r="D60" s="33">
        <f t="shared" si="3"/>
        <v>96360</v>
      </c>
      <c r="E60" s="35"/>
      <c r="F60" s="39"/>
      <c r="G60" s="13"/>
      <c r="H60" s="13"/>
      <c r="I60" s="13"/>
    </row>
    <row r="61" spans="1:9" x14ac:dyDescent="0.25">
      <c r="A61" s="12" t="s">
        <v>123</v>
      </c>
      <c r="B61" s="33">
        <f>+'[1]LL PRICELIST'!B49</f>
        <v>97460</v>
      </c>
      <c r="C61" s="33">
        <v>1100</v>
      </c>
      <c r="D61" s="33">
        <f t="shared" si="3"/>
        <v>96360</v>
      </c>
      <c r="E61" s="35"/>
      <c r="F61" s="39"/>
      <c r="G61" s="13"/>
      <c r="H61" s="13"/>
      <c r="I61" s="13"/>
    </row>
    <row r="62" spans="1:9" x14ac:dyDescent="0.25">
      <c r="A62" s="12" t="s">
        <v>124</v>
      </c>
      <c r="B62" s="33">
        <f>+'[1]LL PRICELIST'!D49</f>
        <v>104560</v>
      </c>
      <c r="C62" s="33">
        <v>1100</v>
      </c>
      <c r="D62" s="33">
        <f t="shared" si="3"/>
        <v>103460</v>
      </c>
      <c r="E62" s="35"/>
      <c r="F62" s="39"/>
      <c r="G62" s="13"/>
      <c r="H62" s="13"/>
      <c r="I62" s="13"/>
    </row>
    <row r="63" spans="1:9" x14ac:dyDescent="0.25">
      <c r="A63" s="12" t="s">
        <v>125</v>
      </c>
      <c r="B63" s="33">
        <f>+'[1]LL PRICELIST'!E49</f>
        <v>106560</v>
      </c>
      <c r="C63" s="33">
        <v>1100</v>
      </c>
      <c r="D63" s="33">
        <f t="shared" si="3"/>
        <v>105460</v>
      </c>
      <c r="E63" s="35"/>
      <c r="F63" s="39"/>
      <c r="G63" s="13"/>
      <c r="H63" s="13"/>
      <c r="I63" s="13"/>
    </row>
    <row r="64" spans="1:9" x14ac:dyDescent="0.25">
      <c r="A64" s="12" t="s">
        <v>126</v>
      </c>
      <c r="B64" s="33">
        <f>+'[1]LL PRICELIST'!F49</f>
        <v>108166</v>
      </c>
      <c r="C64" s="33">
        <v>1100</v>
      </c>
      <c r="D64" s="33">
        <f t="shared" si="3"/>
        <v>107066</v>
      </c>
      <c r="E64" s="35"/>
      <c r="F64" s="39"/>
      <c r="G64" s="13"/>
      <c r="H64" s="36"/>
      <c r="I64" s="13"/>
    </row>
    <row r="65" spans="1:9" x14ac:dyDescent="0.25">
      <c r="A65" s="12" t="s">
        <v>127</v>
      </c>
      <c r="B65" s="33">
        <f>B60-5500</f>
        <v>91960</v>
      </c>
      <c r="C65" s="33">
        <v>1100</v>
      </c>
      <c r="D65" s="33">
        <f t="shared" si="3"/>
        <v>90860</v>
      </c>
      <c r="E65" s="35"/>
      <c r="F65" s="39"/>
      <c r="G65" s="13"/>
      <c r="H65" s="13"/>
      <c r="I65" s="13"/>
    </row>
    <row r="66" spans="1:9" x14ac:dyDescent="0.25">
      <c r="A66" s="12" t="s">
        <v>128</v>
      </c>
      <c r="B66" s="33">
        <f>+'[1]LL PRICELIST'!I49</f>
        <v>93460</v>
      </c>
      <c r="C66" s="33">
        <v>1100</v>
      </c>
      <c r="D66" s="33">
        <f t="shared" si="3"/>
        <v>92360</v>
      </c>
      <c r="E66" s="35"/>
      <c r="F66" s="39"/>
      <c r="G66" s="13"/>
      <c r="H66" s="13"/>
      <c r="I66" s="13"/>
    </row>
    <row r="67" spans="1:9" x14ac:dyDescent="0.25">
      <c r="A67" s="12" t="s">
        <v>129</v>
      </c>
      <c r="B67" s="33">
        <f>+'[1]LL PRICELIST'!J49</f>
        <v>93460</v>
      </c>
      <c r="C67" s="33">
        <v>1100</v>
      </c>
      <c r="D67" s="33">
        <f t="shared" si="3"/>
        <v>92360</v>
      </c>
      <c r="E67" s="35"/>
      <c r="F67" s="39"/>
      <c r="G67" s="13"/>
      <c r="H67" s="13"/>
      <c r="I67" s="13"/>
    </row>
    <row r="68" spans="1:9" x14ac:dyDescent="0.25">
      <c r="A68" s="37" t="s">
        <v>130</v>
      </c>
      <c r="B68" s="33"/>
      <c r="C68" s="33"/>
      <c r="D68" s="33"/>
      <c r="E68" s="33"/>
      <c r="F68" s="33"/>
      <c r="G68" s="33"/>
      <c r="H68" s="33"/>
      <c r="I68" s="33"/>
    </row>
    <row r="69" spans="1:9" x14ac:dyDescent="0.25">
      <c r="A69" s="12" t="s">
        <v>131</v>
      </c>
      <c r="B69" s="41" t="s">
        <v>132</v>
      </c>
      <c r="C69" s="41" t="s">
        <v>133</v>
      </c>
      <c r="D69" s="41" t="s">
        <v>134</v>
      </c>
      <c r="E69" s="41" t="s">
        <v>135</v>
      </c>
      <c r="F69" s="41" t="s">
        <v>136</v>
      </c>
      <c r="G69" s="41" t="s">
        <v>137</v>
      </c>
      <c r="H69" s="41" t="s">
        <v>138</v>
      </c>
      <c r="I69" s="41" t="s">
        <v>139</v>
      </c>
    </row>
    <row r="70" spans="1:9" x14ac:dyDescent="0.25">
      <c r="A70" s="37" t="s">
        <v>140</v>
      </c>
      <c r="B70" s="42" t="s">
        <v>141</v>
      </c>
      <c r="C70" s="42" t="s">
        <v>142</v>
      </c>
      <c r="D70" s="42" t="s">
        <v>143</v>
      </c>
      <c r="E70" s="42" t="s">
        <v>144</v>
      </c>
      <c r="F70" s="42" t="s">
        <v>145</v>
      </c>
      <c r="G70" s="42" t="s">
        <v>146</v>
      </c>
      <c r="H70" s="42" t="s">
        <v>147</v>
      </c>
      <c r="I70" s="43" t="s">
        <v>148</v>
      </c>
    </row>
    <row r="71" spans="1:9" x14ac:dyDescent="0.25">
      <c r="A71" s="12" t="s">
        <v>149</v>
      </c>
      <c r="B71" s="41" t="s">
        <v>132</v>
      </c>
      <c r="C71" s="41" t="s">
        <v>133</v>
      </c>
      <c r="D71" s="41" t="s">
        <v>134</v>
      </c>
      <c r="E71" s="41" t="s">
        <v>135</v>
      </c>
      <c r="F71" s="41" t="s">
        <v>136</v>
      </c>
      <c r="G71" s="41" t="s">
        <v>137</v>
      </c>
      <c r="H71" s="41" t="s">
        <v>138</v>
      </c>
      <c r="I71" s="41" t="s">
        <v>139</v>
      </c>
    </row>
    <row r="72" spans="1:9" x14ac:dyDescent="0.25">
      <c r="A72" s="12" t="s">
        <v>150</v>
      </c>
      <c r="B72" s="41" t="s">
        <v>151</v>
      </c>
      <c r="C72" s="41" t="s">
        <v>152</v>
      </c>
      <c r="D72" s="41" t="s">
        <v>153</v>
      </c>
      <c r="E72" s="41" t="s">
        <v>154</v>
      </c>
      <c r="F72" s="41" t="s">
        <v>155</v>
      </c>
      <c r="G72" s="41" t="s">
        <v>156</v>
      </c>
      <c r="H72" s="41" t="s">
        <v>144</v>
      </c>
      <c r="I72" s="1" t="s">
        <v>157</v>
      </c>
    </row>
    <row r="73" spans="1:9" x14ac:dyDescent="0.25">
      <c r="A73" s="44" t="s">
        <v>158</v>
      </c>
      <c r="B73" s="52"/>
      <c r="C73" s="52"/>
      <c r="D73" s="52"/>
      <c r="E73" s="52"/>
      <c r="F73" s="52"/>
      <c r="G73" s="52"/>
      <c r="H73" s="52"/>
      <c r="I73" s="52"/>
    </row>
    <row r="74" spans="1:9" x14ac:dyDescent="0.25">
      <c r="A74" s="45" t="s">
        <v>159</v>
      </c>
      <c r="B74" s="2"/>
      <c r="C74" s="2"/>
      <c r="D74" s="2"/>
      <c r="E74" s="2"/>
      <c r="F74" s="2"/>
      <c r="G74" s="2"/>
      <c r="H74" s="2"/>
      <c r="I74" s="13"/>
    </row>
    <row r="75" spans="1:9" x14ac:dyDescent="0.25">
      <c r="A75" s="46" t="s">
        <v>160</v>
      </c>
      <c r="B75" s="13"/>
      <c r="C75" s="19"/>
      <c r="D75" s="19"/>
      <c r="E75" s="19"/>
      <c r="F75" s="19"/>
      <c r="G75" s="19"/>
      <c r="H75" s="13"/>
      <c r="I75" s="13"/>
    </row>
    <row r="76" spans="1:9" x14ac:dyDescent="0.25">
      <c r="A76" s="46" t="s">
        <v>161</v>
      </c>
      <c r="B76" s="39"/>
      <c r="C76" s="39"/>
      <c r="D76" s="39"/>
      <c r="E76" s="39"/>
      <c r="F76" s="39"/>
      <c r="G76" s="39"/>
      <c r="H76" s="39"/>
      <c r="I76" s="13"/>
    </row>
    <row r="77" spans="1:9" x14ac:dyDescent="0.25">
      <c r="A77" s="46" t="s">
        <v>162</v>
      </c>
      <c r="B77" s="13"/>
      <c r="C77" s="13"/>
      <c r="D77" s="13"/>
      <c r="E77" s="13"/>
      <c r="F77" s="13"/>
      <c r="G77" s="13"/>
      <c r="H77" s="13"/>
      <c r="I77" s="13"/>
    </row>
    <row r="78" spans="1:9" x14ac:dyDescent="0.25">
      <c r="A78" s="46" t="s">
        <v>163</v>
      </c>
      <c r="B78" s="13"/>
      <c r="C78" s="13"/>
      <c r="D78" s="13"/>
      <c r="E78" s="13"/>
      <c r="F78" s="13"/>
      <c r="G78" s="13"/>
      <c r="H78" s="13"/>
      <c r="I78" s="13"/>
    </row>
    <row r="79" spans="1:9" x14ac:dyDescent="0.25">
      <c r="A79" s="45" t="s">
        <v>164</v>
      </c>
      <c r="B79" s="13"/>
      <c r="C79" s="13"/>
      <c r="D79" s="13"/>
      <c r="E79" s="13"/>
      <c r="F79" s="13"/>
      <c r="G79" s="13"/>
      <c r="H79" s="13"/>
      <c r="I79" s="13"/>
    </row>
    <row r="80" spans="1:9" x14ac:dyDescent="0.25">
      <c r="A80" s="15" t="s">
        <v>165</v>
      </c>
      <c r="B80" s="16"/>
      <c r="C80" s="16"/>
      <c r="D80" s="16"/>
      <c r="E80" s="16"/>
      <c r="F80" s="16"/>
      <c r="G80" s="16"/>
      <c r="H80" s="16"/>
      <c r="I80" s="13"/>
    </row>
    <row r="81" spans="1:9" x14ac:dyDescent="0.25">
      <c r="A81" s="17" t="s">
        <v>166</v>
      </c>
      <c r="B81" s="13"/>
      <c r="C81" s="13"/>
      <c r="D81" s="13"/>
      <c r="E81" s="13"/>
      <c r="F81" s="13"/>
      <c r="G81" s="13"/>
      <c r="H81" s="13"/>
      <c r="I81" s="13"/>
    </row>
    <row r="82" spans="1:9" x14ac:dyDescent="0.25">
      <c r="A82" s="17" t="s">
        <v>167</v>
      </c>
      <c r="B82" s="13"/>
      <c r="C82" s="13"/>
      <c r="D82" s="13"/>
      <c r="E82" s="13"/>
      <c r="F82" s="13"/>
      <c r="G82" s="13"/>
      <c r="H82" s="13"/>
      <c r="I82" s="13"/>
    </row>
    <row r="83" spans="1:9" ht="15.75" x14ac:dyDescent="0.25">
      <c r="A83" s="21" t="s">
        <v>69</v>
      </c>
      <c r="B83" s="14"/>
      <c r="C83" s="14"/>
      <c r="D83" s="13"/>
      <c r="E83" s="13"/>
      <c r="F83" s="13"/>
      <c r="G83" s="13"/>
      <c r="H83" s="13"/>
      <c r="I83" s="13"/>
    </row>
    <row r="84" spans="1:9" ht="15.75" x14ac:dyDescent="0.25">
      <c r="A84" s="21" t="s">
        <v>70</v>
      </c>
      <c r="B84" s="14"/>
      <c r="C84" s="13"/>
      <c r="D84" s="13"/>
      <c r="E84" s="13"/>
      <c r="F84" s="13"/>
      <c r="G84" s="13"/>
      <c r="H84" s="13"/>
    </row>
    <row r="85" spans="1:9" x14ac:dyDescent="0.25">
      <c r="A85" s="22" t="s">
        <v>71</v>
      </c>
      <c r="B85" s="13"/>
      <c r="C85" s="13"/>
      <c r="D85" s="13"/>
      <c r="E85" s="13"/>
      <c r="F85" s="13"/>
      <c r="G85" s="13"/>
      <c r="H85" s="13"/>
    </row>
    <row r="86" spans="1:9" ht="15.75" x14ac:dyDescent="0.25">
      <c r="A86" s="21" t="s">
        <v>72</v>
      </c>
    </row>
    <row r="87" spans="1:9" x14ac:dyDescent="0.25">
      <c r="A87" s="22" t="s">
        <v>73</v>
      </c>
    </row>
  </sheetData>
  <mergeCells count="6">
    <mergeCell ref="A6:I6"/>
    <mergeCell ref="A1:I1"/>
    <mergeCell ref="A2:I2"/>
    <mergeCell ref="A3:I3"/>
    <mergeCell ref="A4:I4"/>
    <mergeCell ref="A5:H5"/>
  </mergeCells>
  <hyperlinks>
    <hyperlink ref="A85" r:id="rId1" display="mukesh.ganpati@gmail.com"/>
    <hyperlink ref="A87" r:id="rId2" display="mukesh.ganpati@gmail.com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8"/>
  <sheetViews>
    <sheetView workbookViewId="0">
      <selection activeCell="F17" sqref="F17"/>
    </sheetView>
  </sheetViews>
  <sheetFormatPr defaultRowHeight="15" x14ac:dyDescent="0.25"/>
  <cols>
    <col min="1" max="1" width="27.7109375" customWidth="1"/>
    <col min="2" max="2" width="14.7109375" customWidth="1"/>
    <col min="3" max="3" width="10.28515625" customWidth="1"/>
    <col min="4" max="4" width="12.140625" customWidth="1"/>
    <col min="5" max="5" width="11.7109375" customWidth="1"/>
    <col min="6" max="6" width="13.28515625" customWidth="1"/>
    <col min="7" max="7" width="13.85546875" customWidth="1"/>
    <col min="8" max="8" width="21.85546875" customWidth="1"/>
    <col min="9" max="9" width="0" hidden="1" customWidth="1"/>
  </cols>
  <sheetData>
    <row r="1" spans="1:9" x14ac:dyDescent="0.25">
      <c r="A1" s="84" t="s">
        <v>0</v>
      </c>
      <c r="B1" s="84"/>
      <c r="C1" s="84"/>
      <c r="D1" s="84"/>
      <c r="E1" s="84"/>
      <c r="F1" s="84"/>
      <c r="G1" s="84"/>
      <c r="H1" s="84"/>
      <c r="I1" s="84"/>
    </row>
    <row r="2" spans="1:9" x14ac:dyDescent="0.25">
      <c r="A2" s="83" t="s">
        <v>1</v>
      </c>
      <c r="B2" s="83"/>
      <c r="C2" s="83"/>
      <c r="D2" s="83"/>
      <c r="E2" s="83"/>
      <c r="F2" s="83"/>
      <c r="G2" s="83"/>
      <c r="H2" s="83"/>
      <c r="I2" s="83"/>
    </row>
    <row r="3" spans="1:9" x14ac:dyDescent="0.25">
      <c r="A3" s="83" t="s">
        <v>2</v>
      </c>
      <c r="B3" s="83"/>
      <c r="C3" s="83"/>
      <c r="D3" s="83"/>
      <c r="E3" s="83"/>
      <c r="F3" s="83"/>
      <c r="G3" s="83"/>
      <c r="H3" s="83"/>
      <c r="I3" s="83"/>
    </row>
    <row r="4" spans="1:9" x14ac:dyDescent="0.25">
      <c r="A4" s="85" t="s">
        <v>168</v>
      </c>
      <c r="B4" s="85"/>
      <c r="C4" s="85"/>
      <c r="D4" s="85"/>
      <c r="E4" s="85"/>
      <c r="F4" s="85"/>
      <c r="G4" s="85"/>
      <c r="H4" s="85"/>
      <c r="I4" s="85"/>
    </row>
    <row r="5" spans="1:9" x14ac:dyDescent="0.25">
      <c r="A5" s="85" t="s">
        <v>217</v>
      </c>
      <c r="B5" s="85"/>
      <c r="C5" s="85"/>
      <c r="D5" s="85"/>
      <c r="E5" s="85"/>
      <c r="F5" s="85"/>
      <c r="G5" s="85"/>
      <c r="H5" s="85"/>
      <c r="I5" s="48"/>
    </row>
    <row r="6" spans="1:9" x14ac:dyDescent="0.25">
      <c r="A6" s="85" t="s">
        <v>76</v>
      </c>
      <c r="B6" s="85"/>
      <c r="C6" s="85"/>
      <c r="D6" s="85"/>
      <c r="E6" s="85"/>
      <c r="F6" s="85"/>
      <c r="G6" s="85"/>
      <c r="H6" s="85"/>
      <c r="I6" s="13"/>
    </row>
    <row r="7" spans="1:9" x14ac:dyDescent="0.25">
      <c r="A7" s="83" t="str">
        <f>+'[1]STOCK POINT'!A9:I9</f>
        <v>HDPE, LLDPE &amp; PP PRICE W.E.F. DT. 01.08.25</v>
      </c>
      <c r="B7" s="83"/>
      <c r="C7" s="83"/>
      <c r="D7" s="83"/>
      <c r="E7" s="83"/>
      <c r="F7" s="83"/>
      <c r="G7" s="83"/>
      <c r="H7" s="83"/>
      <c r="I7" s="83"/>
    </row>
    <row r="8" spans="1:9" x14ac:dyDescent="0.25">
      <c r="A8" s="23" t="s">
        <v>77</v>
      </c>
      <c r="B8" s="23" t="s">
        <v>78</v>
      </c>
      <c r="C8" s="23" t="s">
        <v>79</v>
      </c>
      <c r="D8" s="23" t="s">
        <v>80</v>
      </c>
      <c r="E8" s="23" t="s">
        <v>81</v>
      </c>
      <c r="F8" s="24" t="s">
        <v>82</v>
      </c>
      <c r="G8" s="25" t="s">
        <v>83</v>
      </c>
      <c r="H8" s="26"/>
      <c r="I8" s="13"/>
    </row>
    <row r="9" spans="1:9" x14ac:dyDescent="0.25">
      <c r="A9" s="27" t="s">
        <v>12</v>
      </c>
      <c r="B9" s="28"/>
      <c r="C9" s="1" t="s">
        <v>84</v>
      </c>
      <c r="D9" s="1" t="s">
        <v>85</v>
      </c>
      <c r="E9" s="1" t="s">
        <v>78</v>
      </c>
      <c r="F9" s="29">
        <v>0.18</v>
      </c>
      <c r="G9" s="30" t="s">
        <v>86</v>
      </c>
      <c r="H9" s="31"/>
      <c r="I9" s="62"/>
    </row>
    <row r="10" spans="1:9" x14ac:dyDescent="0.25">
      <c r="A10" s="12" t="s">
        <v>87</v>
      </c>
      <c r="B10" s="32">
        <f>[1]DAMAN!$B10</f>
        <v>94194</v>
      </c>
      <c r="C10" s="33">
        <v>1100</v>
      </c>
      <c r="D10" s="33">
        <f>'[1]Freight list'!$F$429</f>
        <v>3334</v>
      </c>
      <c r="E10" s="33">
        <f t="shared" ref="E10:E33" si="0">+B10-C10+D10</f>
        <v>96428</v>
      </c>
      <c r="F10" s="33">
        <f t="shared" ref="F10:F33" si="1">+E10*0.18</f>
        <v>17357.04</v>
      </c>
      <c r="G10" s="34">
        <f>E10+F10</f>
        <v>113785.04000000001</v>
      </c>
      <c r="H10" s="35"/>
      <c r="I10" s="62"/>
    </row>
    <row r="11" spans="1:9" x14ac:dyDescent="0.25">
      <c r="A11" s="12" t="s">
        <v>15</v>
      </c>
      <c r="B11" s="32">
        <f>[1]DAMAN!$B11</f>
        <v>96194</v>
      </c>
      <c r="C11" s="33">
        <v>1100</v>
      </c>
      <c r="D11" s="33">
        <f>'[1]Freight list'!$F$429</f>
        <v>3334</v>
      </c>
      <c r="E11" s="33">
        <f t="shared" si="0"/>
        <v>98428</v>
      </c>
      <c r="F11" s="33">
        <f t="shared" si="1"/>
        <v>17717.04</v>
      </c>
      <c r="G11" s="34">
        <f t="shared" ref="G11:G68" si="2">E11+F11</f>
        <v>116145.04000000001</v>
      </c>
      <c r="H11" s="35"/>
      <c r="I11" s="62"/>
    </row>
    <row r="12" spans="1:9" x14ac:dyDescent="0.25">
      <c r="A12" s="12" t="s">
        <v>88</v>
      </c>
      <c r="B12" s="32">
        <f>+'[1]HD EX-WORKS'!Q58</f>
        <v>96944</v>
      </c>
      <c r="C12" s="33">
        <v>1100</v>
      </c>
      <c r="D12" s="33">
        <f>'[1]Freight list'!$F$429</f>
        <v>3334</v>
      </c>
      <c r="E12" s="33">
        <f>+B12-C12+D12</f>
        <v>99178</v>
      </c>
      <c r="F12" s="33">
        <f>+E12*0.18</f>
        <v>17852.04</v>
      </c>
      <c r="G12" s="34">
        <f>E12+F12</f>
        <v>117030.04000000001</v>
      </c>
      <c r="H12" s="35"/>
      <c r="I12" s="62"/>
    </row>
    <row r="13" spans="1:9" x14ac:dyDescent="0.25">
      <c r="A13" s="12" t="s">
        <v>89</v>
      </c>
      <c r="B13" s="32">
        <f>[1]DAMAN!$B13</f>
        <v>96944</v>
      </c>
      <c r="C13" s="33">
        <v>1100</v>
      </c>
      <c r="D13" s="33">
        <f>'[1]Freight list'!$F$429</f>
        <v>3334</v>
      </c>
      <c r="E13" s="33">
        <f t="shared" si="0"/>
        <v>99178</v>
      </c>
      <c r="F13" s="33">
        <f t="shared" si="1"/>
        <v>17852.04</v>
      </c>
      <c r="G13" s="34">
        <f t="shared" si="2"/>
        <v>117030.04000000001</v>
      </c>
      <c r="H13" s="35"/>
      <c r="I13" s="62"/>
    </row>
    <row r="14" spans="1:9" x14ac:dyDescent="0.25">
      <c r="A14" s="12" t="s">
        <v>19</v>
      </c>
      <c r="B14" s="32">
        <f>+'[2]Table 2'!$U$56</f>
        <v>94444</v>
      </c>
      <c r="C14" s="33">
        <v>1100</v>
      </c>
      <c r="D14" s="33">
        <f>'[1]Freight list'!$F$429</f>
        <v>3334</v>
      </c>
      <c r="E14" s="33">
        <f>+B14-C14+D14</f>
        <v>96678</v>
      </c>
      <c r="F14" s="33">
        <f>+E14*0.18</f>
        <v>17402.04</v>
      </c>
      <c r="G14" s="34">
        <f>E14+F14</f>
        <v>114080.04000000001</v>
      </c>
      <c r="H14" s="35"/>
      <c r="I14" s="62"/>
    </row>
    <row r="15" spans="1:9" x14ac:dyDescent="0.25">
      <c r="A15" s="12" t="s">
        <v>20</v>
      </c>
      <c r="B15" s="32">
        <f>+'[2]Table 2'!$V$56</f>
        <v>94444</v>
      </c>
      <c r="C15" s="33">
        <v>1100</v>
      </c>
      <c r="D15" s="33">
        <f>'[1]Freight list'!$F$429</f>
        <v>3334</v>
      </c>
      <c r="E15" s="33">
        <f>+B15-C15+D15</f>
        <v>96678</v>
      </c>
      <c r="F15" s="33">
        <f>+E15*0.18</f>
        <v>17402.04</v>
      </c>
      <c r="G15" s="34">
        <f>E15+F15</f>
        <v>114080.04000000001</v>
      </c>
      <c r="H15" s="35"/>
      <c r="I15" s="62"/>
    </row>
    <row r="16" spans="1:9" x14ac:dyDescent="0.25">
      <c r="A16" s="12" t="s">
        <v>90</v>
      </c>
      <c r="B16" s="32">
        <f>[1]DAMAN!$B16</f>
        <v>96236</v>
      </c>
      <c r="C16" s="33">
        <v>1100</v>
      </c>
      <c r="D16" s="33">
        <f>'[1]Freight list'!$F$429</f>
        <v>3334</v>
      </c>
      <c r="E16" s="33">
        <f t="shared" si="0"/>
        <v>98470</v>
      </c>
      <c r="F16" s="33">
        <f t="shared" si="1"/>
        <v>17724.599999999999</v>
      </c>
      <c r="G16" s="34">
        <f t="shared" si="2"/>
        <v>116194.6</v>
      </c>
      <c r="H16" s="35"/>
      <c r="I16" s="72"/>
    </row>
    <row r="17" spans="1:9" x14ac:dyDescent="0.25">
      <c r="A17" s="12" t="s">
        <v>91</v>
      </c>
      <c r="B17" s="32">
        <f>[1]DAMAN!$B17</f>
        <v>97824</v>
      </c>
      <c r="C17" s="33">
        <v>1100</v>
      </c>
      <c r="D17" s="33">
        <f>'[1]Freight list'!$F$429</f>
        <v>3334</v>
      </c>
      <c r="E17" s="33">
        <f t="shared" si="0"/>
        <v>100058</v>
      </c>
      <c r="F17" s="33">
        <f t="shared" si="1"/>
        <v>18010.439999999999</v>
      </c>
      <c r="G17" s="34">
        <f t="shared" si="2"/>
        <v>118068.44</v>
      </c>
      <c r="H17" s="35"/>
      <c r="I17" s="62"/>
    </row>
    <row r="18" spans="1:9" x14ac:dyDescent="0.25">
      <c r="A18" s="12" t="s">
        <v>92</v>
      </c>
      <c r="B18" s="32">
        <f>[1]DAMAN!$B18</f>
        <v>96574</v>
      </c>
      <c r="C18" s="33">
        <v>1100</v>
      </c>
      <c r="D18" s="33">
        <f>'[1]Freight list'!$F$429</f>
        <v>3334</v>
      </c>
      <c r="E18" s="33">
        <f t="shared" si="0"/>
        <v>98808</v>
      </c>
      <c r="F18" s="33">
        <f t="shared" si="1"/>
        <v>17785.439999999999</v>
      </c>
      <c r="G18" s="34">
        <f t="shared" si="2"/>
        <v>116593.44</v>
      </c>
      <c r="H18" s="35"/>
      <c r="I18" s="62"/>
    </row>
    <row r="19" spans="1:9" x14ac:dyDescent="0.25">
      <c r="A19" s="12" t="s">
        <v>93</v>
      </c>
      <c r="B19" s="32">
        <f>[1]DAMAN!$B19</f>
        <v>96074</v>
      </c>
      <c r="C19" s="33">
        <v>1100</v>
      </c>
      <c r="D19" s="33">
        <f>'[1]Freight list'!$F$429</f>
        <v>3334</v>
      </c>
      <c r="E19" s="33">
        <f t="shared" si="0"/>
        <v>98308</v>
      </c>
      <c r="F19" s="33">
        <f t="shared" si="1"/>
        <v>17695.439999999999</v>
      </c>
      <c r="G19" s="34">
        <f t="shared" si="2"/>
        <v>116003.44</v>
      </c>
      <c r="H19" s="35"/>
      <c r="I19" s="62"/>
    </row>
    <row r="20" spans="1:9" x14ac:dyDescent="0.25">
      <c r="A20" s="12" t="s">
        <v>94</v>
      </c>
      <c r="B20" s="32">
        <f>[1]DAMAN!$B20</f>
        <v>97882</v>
      </c>
      <c r="C20" s="33">
        <v>1100</v>
      </c>
      <c r="D20" s="33">
        <f>'[1]Freight list'!$F$429</f>
        <v>3334</v>
      </c>
      <c r="E20" s="33">
        <f t="shared" si="0"/>
        <v>100116</v>
      </c>
      <c r="F20" s="33">
        <f t="shared" si="1"/>
        <v>18020.88</v>
      </c>
      <c r="G20" s="34">
        <f t="shared" si="2"/>
        <v>118136.88</v>
      </c>
      <c r="H20" s="35"/>
      <c r="I20" s="62"/>
    </row>
    <row r="21" spans="1:9" x14ac:dyDescent="0.25">
      <c r="A21" s="12" t="s">
        <v>25</v>
      </c>
      <c r="B21" s="32">
        <f>[1]DAMAN!$B21</f>
        <v>96434</v>
      </c>
      <c r="C21" s="33">
        <v>1100</v>
      </c>
      <c r="D21" s="33">
        <f>'[1]Freight list'!$F$429</f>
        <v>3334</v>
      </c>
      <c r="E21" s="33">
        <f t="shared" si="0"/>
        <v>98668</v>
      </c>
      <c r="F21" s="33">
        <f t="shared" si="1"/>
        <v>17760.239999999998</v>
      </c>
      <c r="G21" s="34">
        <f t="shared" si="2"/>
        <v>116428.23999999999</v>
      </c>
      <c r="H21" s="35"/>
      <c r="I21" s="62"/>
    </row>
    <row r="22" spans="1:9" x14ac:dyDescent="0.25">
      <c r="A22" s="12" t="s">
        <v>95</v>
      </c>
      <c r="B22" s="32">
        <f>[1]DAMAN!$B22</f>
        <v>94400</v>
      </c>
      <c r="C22" s="33">
        <v>1100</v>
      </c>
      <c r="D22" s="33">
        <f>'[1]Freight list'!$F$429</f>
        <v>3334</v>
      </c>
      <c r="E22" s="33">
        <f t="shared" si="0"/>
        <v>96634</v>
      </c>
      <c r="F22" s="33">
        <f t="shared" si="1"/>
        <v>17394.12</v>
      </c>
      <c r="G22" s="34">
        <f t="shared" si="2"/>
        <v>114028.12</v>
      </c>
      <c r="H22" s="35"/>
      <c r="I22" s="62"/>
    </row>
    <row r="23" spans="1:9" x14ac:dyDescent="0.25">
      <c r="A23" s="12" t="s">
        <v>96</v>
      </c>
      <c r="B23" s="32">
        <f>[1]DAMAN!$B23</f>
        <v>97400</v>
      </c>
      <c r="C23" s="33">
        <v>1100</v>
      </c>
      <c r="D23" s="33">
        <f>'[1]Freight list'!$F$429</f>
        <v>3334</v>
      </c>
      <c r="E23" s="33">
        <f t="shared" si="0"/>
        <v>99634</v>
      </c>
      <c r="F23" s="33">
        <f t="shared" si="1"/>
        <v>17934.12</v>
      </c>
      <c r="G23" s="34">
        <f t="shared" si="2"/>
        <v>117568.12</v>
      </c>
      <c r="H23" s="35"/>
      <c r="I23" s="62"/>
    </row>
    <row r="24" spans="1:9" x14ac:dyDescent="0.25">
      <c r="A24" s="12" t="s">
        <v>97</v>
      </c>
      <c r="B24" s="32">
        <f>[1]DAMAN!$B24</f>
        <v>97400</v>
      </c>
      <c r="C24" s="33">
        <v>1100</v>
      </c>
      <c r="D24" s="33">
        <f>'[1]Freight list'!$F$429</f>
        <v>3334</v>
      </c>
      <c r="E24" s="33">
        <f t="shared" si="0"/>
        <v>99634</v>
      </c>
      <c r="F24" s="33">
        <f t="shared" si="1"/>
        <v>17934.12</v>
      </c>
      <c r="G24" s="34">
        <f t="shared" si="2"/>
        <v>117568.12</v>
      </c>
      <c r="H24" s="35"/>
      <c r="I24" s="62"/>
    </row>
    <row r="25" spans="1:9" x14ac:dyDescent="0.25">
      <c r="A25" s="12" t="s">
        <v>98</v>
      </c>
      <c r="B25" s="32">
        <f>[1]DAMAN!$B25</f>
        <v>95941</v>
      </c>
      <c r="C25" s="33">
        <v>1100</v>
      </c>
      <c r="D25" s="33">
        <f>'[1]Freight list'!$F$429</f>
        <v>3334</v>
      </c>
      <c r="E25" s="33">
        <f t="shared" si="0"/>
        <v>98175</v>
      </c>
      <c r="F25" s="33">
        <f t="shared" si="1"/>
        <v>17671.5</v>
      </c>
      <c r="G25" s="34">
        <f t="shared" si="2"/>
        <v>115846.5</v>
      </c>
      <c r="H25" s="35"/>
      <c r="I25" s="72"/>
    </row>
    <row r="26" spans="1:9" x14ac:dyDescent="0.25">
      <c r="A26" s="12" t="s">
        <v>28</v>
      </c>
      <c r="B26" s="32">
        <f>[1]DAMAN!$B26</f>
        <v>95332</v>
      </c>
      <c r="C26" s="33">
        <v>1100</v>
      </c>
      <c r="D26" s="33">
        <f>'[1]Freight list'!$F$429</f>
        <v>3334</v>
      </c>
      <c r="E26" s="33">
        <f t="shared" si="0"/>
        <v>97566</v>
      </c>
      <c r="F26" s="33">
        <f t="shared" si="1"/>
        <v>17561.88</v>
      </c>
      <c r="G26" s="34">
        <f t="shared" si="2"/>
        <v>115127.88</v>
      </c>
      <c r="H26" s="35"/>
      <c r="I26" s="62"/>
    </row>
    <row r="27" spans="1:9" x14ac:dyDescent="0.25">
      <c r="A27" s="12" t="s">
        <v>30</v>
      </c>
      <c r="B27" s="32">
        <f>[1]DAMAN!$B27</f>
        <v>96642</v>
      </c>
      <c r="C27" s="33">
        <v>1100</v>
      </c>
      <c r="D27" s="33">
        <f>'[1]Freight list'!$F$429</f>
        <v>3334</v>
      </c>
      <c r="E27" s="33">
        <f t="shared" si="0"/>
        <v>98876</v>
      </c>
      <c r="F27" s="33">
        <f t="shared" si="1"/>
        <v>17797.68</v>
      </c>
      <c r="G27" s="34">
        <f t="shared" si="2"/>
        <v>116673.68</v>
      </c>
      <c r="H27" s="35"/>
      <c r="I27" s="67"/>
    </row>
    <row r="28" spans="1:9" x14ac:dyDescent="0.25">
      <c r="A28" s="12" t="s">
        <v>99</v>
      </c>
      <c r="B28" s="32">
        <f>[1]DAMAN!$B28</f>
        <v>93941</v>
      </c>
      <c r="C28" s="33">
        <v>1100</v>
      </c>
      <c r="D28" s="33">
        <f>'[1]Freight list'!$F$429</f>
        <v>3334</v>
      </c>
      <c r="E28" s="33">
        <f t="shared" si="0"/>
        <v>96175</v>
      </c>
      <c r="F28" s="33">
        <f t="shared" si="1"/>
        <v>17311.5</v>
      </c>
      <c r="G28" s="34">
        <f t="shared" si="2"/>
        <v>113486.5</v>
      </c>
      <c r="H28" s="35"/>
      <c r="I28" s="67"/>
    </row>
    <row r="29" spans="1:9" x14ac:dyDescent="0.25">
      <c r="A29" s="12" t="s">
        <v>100</v>
      </c>
      <c r="B29" s="32">
        <f>[1]DAMAN!$B29</f>
        <v>93400</v>
      </c>
      <c r="C29" s="33">
        <v>1100</v>
      </c>
      <c r="D29" s="33">
        <f>'[1]Freight list'!$F$429</f>
        <v>3334</v>
      </c>
      <c r="E29" s="33">
        <f t="shared" si="0"/>
        <v>95634</v>
      </c>
      <c r="F29" s="33">
        <f t="shared" si="1"/>
        <v>17214.12</v>
      </c>
      <c r="G29" s="34">
        <f t="shared" si="2"/>
        <v>112848.12</v>
      </c>
      <c r="H29" s="35"/>
      <c r="I29" s="67"/>
    </row>
    <row r="30" spans="1:9" x14ac:dyDescent="0.25">
      <c r="A30" s="12" t="s">
        <v>101</v>
      </c>
      <c r="B30" s="32">
        <f>[1]DAMAN!$B30</f>
        <v>91400</v>
      </c>
      <c r="C30" s="33">
        <v>1100</v>
      </c>
      <c r="D30" s="33">
        <f>'[1]Freight list'!$F$429</f>
        <v>3334</v>
      </c>
      <c r="E30" s="33">
        <f t="shared" si="0"/>
        <v>93634</v>
      </c>
      <c r="F30" s="33">
        <f t="shared" si="1"/>
        <v>16854.12</v>
      </c>
      <c r="G30" s="34">
        <f t="shared" si="2"/>
        <v>110488.12</v>
      </c>
      <c r="H30" s="35"/>
      <c r="I30" s="67"/>
    </row>
    <row r="31" spans="1:9" x14ac:dyDescent="0.25">
      <c r="A31" s="12" t="s">
        <v>102</v>
      </c>
      <c r="B31" s="32">
        <f>[1]DAMAN!$B31</f>
        <v>88736</v>
      </c>
      <c r="C31" s="33">
        <v>1100</v>
      </c>
      <c r="D31" s="33">
        <f>'[1]Freight list'!$F$429</f>
        <v>3334</v>
      </c>
      <c r="E31" s="33">
        <f t="shared" si="0"/>
        <v>90970</v>
      </c>
      <c r="F31" s="33">
        <f t="shared" si="1"/>
        <v>16374.599999999999</v>
      </c>
      <c r="G31" s="34">
        <f t="shared" si="2"/>
        <v>107344.6</v>
      </c>
      <c r="H31" s="35"/>
      <c r="I31" s="67"/>
    </row>
    <row r="32" spans="1:9" x14ac:dyDescent="0.25">
      <c r="A32" s="12" t="s">
        <v>103</v>
      </c>
      <c r="B32" s="32">
        <f>[1]DAMAN!$B32</f>
        <v>91434</v>
      </c>
      <c r="C32" s="33">
        <v>1100</v>
      </c>
      <c r="D32" s="33">
        <f>'[1]Freight list'!$F$429</f>
        <v>3334</v>
      </c>
      <c r="E32" s="33">
        <f t="shared" si="0"/>
        <v>93668</v>
      </c>
      <c r="F32" s="33">
        <f t="shared" si="1"/>
        <v>16860.239999999998</v>
      </c>
      <c r="G32" s="34">
        <f t="shared" si="2"/>
        <v>110528.23999999999</v>
      </c>
      <c r="H32" s="35"/>
      <c r="I32" s="67"/>
    </row>
    <row r="33" spans="1:9" x14ac:dyDescent="0.25">
      <c r="A33" s="12" t="s">
        <v>104</v>
      </c>
      <c r="B33" s="32">
        <f>[1]DAMAN!$B33</f>
        <v>91074</v>
      </c>
      <c r="C33" s="33">
        <v>1100</v>
      </c>
      <c r="D33" s="33">
        <f>'[1]Freight list'!$F$429</f>
        <v>3334</v>
      </c>
      <c r="E33" s="33">
        <f t="shared" si="0"/>
        <v>93308</v>
      </c>
      <c r="F33" s="33">
        <f t="shared" si="1"/>
        <v>16795.439999999999</v>
      </c>
      <c r="G33" s="34">
        <f t="shared" si="2"/>
        <v>110103.44</v>
      </c>
      <c r="H33" s="35"/>
      <c r="I33" s="67"/>
    </row>
    <row r="34" spans="1:9" x14ac:dyDescent="0.25">
      <c r="A34" s="37" t="s">
        <v>32</v>
      </c>
      <c r="B34" s="33"/>
      <c r="C34" s="33"/>
      <c r="D34" s="33"/>
      <c r="E34" s="33"/>
      <c r="F34" s="33"/>
      <c r="G34" s="34">
        <f t="shared" si="2"/>
        <v>0</v>
      </c>
      <c r="H34" s="38"/>
      <c r="I34" s="50"/>
    </row>
    <row r="35" spans="1:9" x14ac:dyDescent="0.25">
      <c r="A35" s="12" t="s">
        <v>33</v>
      </c>
      <c r="B35" s="32">
        <f>[1]DAMAN!$B35</f>
        <v>98876</v>
      </c>
      <c r="C35" s="33">
        <v>1100</v>
      </c>
      <c r="D35" s="33">
        <f>'[1]Freight list'!$F$429</f>
        <v>3334</v>
      </c>
      <c r="E35" s="33">
        <f t="shared" ref="E35:E44" si="3">+B35-C35+D35</f>
        <v>101110</v>
      </c>
      <c r="F35" s="33">
        <f t="shared" ref="F35:F68" si="4">+E35*0.18</f>
        <v>18199.8</v>
      </c>
      <c r="G35" s="34">
        <f t="shared" si="2"/>
        <v>119309.8</v>
      </c>
      <c r="H35" s="35"/>
      <c r="I35" s="67"/>
    </row>
    <row r="36" spans="1:9" x14ac:dyDescent="0.25">
      <c r="A36" s="12" t="s">
        <v>105</v>
      </c>
      <c r="B36" s="32">
        <f>[1]DAMAN!$B36</f>
        <v>97186</v>
      </c>
      <c r="C36" s="33">
        <v>1100</v>
      </c>
      <c r="D36" s="33">
        <f>'[1]Freight list'!$F$429</f>
        <v>3334</v>
      </c>
      <c r="E36" s="33">
        <f t="shared" si="3"/>
        <v>99420</v>
      </c>
      <c r="F36" s="33">
        <f t="shared" si="4"/>
        <v>17895.599999999999</v>
      </c>
      <c r="G36" s="34">
        <f t="shared" si="2"/>
        <v>117315.6</v>
      </c>
      <c r="H36" s="35"/>
      <c r="I36" s="67"/>
    </row>
    <row r="37" spans="1:9" x14ac:dyDescent="0.25">
      <c r="A37" s="12" t="s">
        <v>106</v>
      </c>
      <c r="B37" s="32">
        <f>[1]DAMAN!$B37</f>
        <v>96666</v>
      </c>
      <c r="C37" s="33">
        <v>1100</v>
      </c>
      <c r="D37" s="33">
        <f>'[1]Freight list'!$F$429</f>
        <v>3334</v>
      </c>
      <c r="E37" s="33">
        <f t="shared" si="3"/>
        <v>98900</v>
      </c>
      <c r="F37" s="33">
        <f t="shared" si="4"/>
        <v>17802</v>
      </c>
      <c r="G37" s="34">
        <f t="shared" si="2"/>
        <v>116702</v>
      </c>
      <c r="H37" s="35"/>
      <c r="I37" s="67"/>
    </row>
    <row r="38" spans="1:9" x14ac:dyDescent="0.25">
      <c r="A38" s="12" t="s">
        <v>107</v>
      </c>
      <c r="B38" s="32">
        <f>[1]DAMAN!$B38</f>
        <v>99366</v>
      </c>
      <c r="C38" s="33">
        <v>1100</v>
      </c>
      <c r="D38" s="33">
        <f>'[1]Freight list'!$F$429</f>
        <v>3334</v>
      </c>
      <c r="E38" s="33">
        <f t="shared" si="3"/>
        <v>101600</v>
      </c>
      <c r="F38" s="33">
        <f t="shared" si="4"/>
        <v>18288</v>
      </c>
      <c r="G38" s="34">
        <f t="shared" si="2"/>
        <v>119888</v>
      </c>
      <c r="H38" s="35"/>
      <c r="I38" s="67"/>
    </row>
    <row r="39" spans="1:9" x14ac:dyDescent="0.25">
      <c r="A39" s="12" t="s">
        <v>36</v>
      </c>
      <c r="B39" s="32">
        <f>[1]DAMAN!$B39</f>
        <v>97686</v>
      </c>
      <c r="C39" s="33">
        <v>1100</v>
      </c>
      <c r="D39" s="33">
        <f>'[1]Freight list'!$F$429</f>
        <v>3334</v>
      </c>
      <c r="E39" s="33">
        <f t="shared" si="3"/>
        <v>99920</v>
      </c>
      <c r="F39" s="33">
        <f t="shared" si="4"/>
        <v>17985.599999999999</v>
      </c>
      <c r="G39" s="34">
        <f t="shared" si="2"/>
        <v>117905.60000000001</v>
      </c>
      <c r="H39" s="35"/>
      <c r="I39" s="67"/>
    </row>
    <row r="40" spans="1:9" x14ac:dyDescent="0.25">
      <c r="A40" s="12" t="s">
        <v>108</v>
      </c>
      <c r="B40" s="32">
        <f>+'[1]PP EX-WORKS'!X47</f>
        <v>92666</v>
      </c>
      <c r="C40" s="33">
        <v>1100</v>
      </c>
      <c r="D40" s="33">
        <f>'[1]Freight list'!$F$429</f>
        <v>3334</v>
      </c>
      <c r="E40" s="33">
        <f t="shared" si="3"/>
        <v>94900</v>
      </c>
      <c r="F40" s="33">
        <f t="shared" si="4"/>
        <v>17082</v>
      </c>
      <c r="G40" s="34">
        <f t="shared" si="2"/>
        <v>111982</v>
      </c>
      <c r="H40" s="35"/>
      <c r="I40" s="67"/>
    </row>
    <row r="41" spans="1:9" x14ac:dyDescent="0.25">
      <c r="A41" s="12" t="s">
        <v>109</v>
      </c>
      <c r="B41" s="32">
        <f>[1]DAMAN!$B41</f>
        <v>96166</v>
      </c>
      <c r="C41" s="33">
        <v>1100</v>
      </c>
      <c r="D41" s="33">
        <f>'[1]Freight list'!$F$429</f>
        <v>3334</v>
      </c>
      <c r="E41" s="33">
        <f t="shared" si="3"/>
        <v>98400</v>
      </c>
      <c r="F41" s="33">
        <f t="shared" si="4"/>
        <v>17712</v>
      </c>
      <c r="G41" s="34">
        <f t="shared" si="2"/>
        <v>116112</v>
      </c>
      <c r="H41" s="35"/>
      <c r="I41" s="67"/>
    </row>
    <row r="42" spans="1:9" x14ac:dyDescent="0.25">
      <c r="A42" s="12" t="s">
        <v>110</v>
      </c>
      <c r="B42" s="32">
        <f>[1]DAMAN!$B42</f>
        <v>96186</v>
      </c>
      <c r="C42" s="33">
        <v>1100</v>
      </c>
      <c r="D42" s="33">
        <f>'[1]Freight list'!$F$429</f>
        <v>3334</v>
      </c>
      <c r="E42" s="33">
        <f t="shared" si="3"/>
        <v>98420</v>
      </c>
      <c r="F42" s="33">
        <f t="shared" si="4"/>
        <v>17715.599999999999</v>
      </c>
      <c r="G42" s="34">
        <f t="shared" si="2"/>
        <v>116135.6</v>
      </c>
      <c r="H42" s="35"/>
      <c r="I42" s="67"/>
    </row>
    <row r="43" spans="1:9" x14ac:dyDescent="0.25">
      <c r="A43" s="12" t="s">
        <v>111</v>
      </c>
      <c r="B43" s="32">
        <f>[1]DAMAN!$B43</f>
        <v>100476</v>
      </c>
      <c r="C43" s="33">
        <v>1100</v>
      </c>
      <c r="D43" s="33">
        <f>'[1]Freight list'!$F$429</f>
        <v>3334</v>
      </c>
      <c r="E43" s="33">
        <f t="shared" si="3"/>
        <v>102710</v>
      </c>
      <c r="F43" s="33">
        <f t="shared" si="4"/>
        <v>18487.8</v>
      </c>
      <c r="G43" s="34">
        <f t="shared" si="2"/>
        <v>121197.8</v>
      </c>
      <c r="H43" s="35"/>
      <c r="I43" s="67"/>
    </row>
    <row r="44" spans="1:9" x14ac:dyDescent="0.25">
      <c r="A44" s="12" t="s">
        <v>112</v>
      </c>
      <c r="B44" s="32">
        <f>[1]DAMAN!$B44</f>
        <v>92666</v>
      </c>
      <c r="C44" s="33">
        <v>1100</v>
      </c>
      <c r="D44" s="33">
        <f>'[1]Freight list'!$F$429</f>
        <v>3334</v>
      </c>
      <c r="E44" s="33">
        <f t="shared" si="3"/>
        <v>94900</v>
      </c>
      <c r="F44" s="33">
        <f t="shared" si="4"/>
        <v>17082</v>
      </c>
      <c r="G44" s="34">
        <f t="shared" si="2"/>
        <v>111982</v>
      </c>
      <c r="H44" s="35"/>
      <c r="I44" s="67"/>
    </row>
    <row r="45" spans="1:9" x14ac:dyDescent="0.25">
      <c r="A45" s="37" t="s">
        <v>41</v>
      </c>
      <c r="B45" s="32"/>
      <c r="C45" s="33"/>
      <c r="D45" s="33"/>
      <c r="E45" s="33"/>
      <c r="F45" s="33"/>
      <c r="G45" s="34">
        <f t="shared" si="2"/>
        <v>0</v>
      </c>
      <c r="H45" s="39"/>
      <c r="I45" s="67"/>
    </row>
    <row r="46" spans="1:9" x14ac:dyDescent="0.25">
      <c r="A46" s="12" t="s">
        <v>113</v>
      </c>
      <c r="B46" s="32">
        <f>[1]DAMAN!$B46</f>
        <v>105286</v>
      </c>
      <c r="C46" s="33">
        <v>1100</v>
      </c>
      <c r="D46" s="33">
        <f>'[1]Freight list'!$F$429</f>
        <v>3334</v>
      </c>
      <c r="E46" s="33">
        <f t="shared" ref="E46:E58" si="5">+B46-C46+D46</f>
        <v>107520</v>
      </c>
      <c r="F46" s="33">
        <f t="shared" si="4"/>
        <v>19353.599999999999</v>
      </c>
      <c r="G46" s="34">
        <f t="shared" si="2"/>
        <v>126873.60000000001</v>
      </c>
      <c r="H46" s="35"/>
      <c r="I46" s="67"/>
    </row>
    <row r="47" spans="1:9" x14ac:dyDescent="0.25">
      <c r="A47" s="12" t="s">
        <v>114</v>
      </c>
      <c r="B47" s="32">
        <f>+'[1]PP EX-WORKS'!P47-6000</f>
        <v>95976</v>
      </c>
      <c r="C47" s="33">
        <v>1100</v>
      </c>
      <c r="D47" s="33">
        <f>'[1]Freight list'!$F$429</f>
        <v>3334</v>
      </c>
      <c r="E47" s="33">
        <f t="shared" si="5"/>
        <v>98210</v>
      </c>
      <c r="F47" s="33">
        <f t="shared" si="4"/>
        <v>17677.8</v>
      </c>
      <c r="G47" s="34">
        <f t="shared" si="2"/>
        <v>115887.8</v>
      </c>
      <c r="H47" s="35"/>
      <c r="I47" s="67"/>
    </row>
    <row r="48" spans="1:9" x14ac:dyDescent="0.25">
      <c r="A48" s="12" t="s">
        <v>51</v>
      </c>
      <c r="B48" s="32">
        <f>[1]DAMAN!$B48</f>
        <v>103736</v>
      </c>
      <c r="C48" s="33">
        <v>1100</v>
      </c>
      <c r="D48" s="33">
        <f>'[1]Freight list'!$F$429</f>
        <v>3334</v>
      </c>
      <c r="E48" s="33">
        <f t="shared" si="5"/>
        <v>105970</v>
      </c>
      <c r="F48" s="33">
        <f t="shared" si="4"/>
        <v>19074.599999999999</v>
      </c>
      <c r="G48" s="34">
        <f t="shared" si="2"/>
        <v>125044.6</v>
      </c>
      <c r="H48" s="35"/>
      <c r="I48" s="67"/>
    </row>
    <row r="49" spans="1:9" x14ac:dyDescent="0.25">
      <c r="A49" s="12" t="s">
        <v>115</v>
      </c>
      <c r="B49" s="32">
        <f>[1]DAMAN!$B49</f>
        <v>101976</v>
      </c>
      <c r="C49" s="33">
        <v>1100</v>
      </c>
      <c r="D49" s="33">
        <f>'[1]Freight list'!$F$429</f>
        <v>3334</v>
      </c>
      <c r="E49" s="33">
        <f t="shared" si="5"/>
        <v>104210</v>
      </c>
      <c r="F49" s="33">
        <f t="shared" si="4"/>
        <v>18757.8</v>
      </c>
      <c r="G49" s="34">
        <f t="shared" si="2"/>
        <v>122967.8</v>
      </c>
      <c r="H49" s="35"/>
      <c r="I49" s="67"/>
    </row>
    <row r="50" spans="1:9" x14ac:dyDescent="0.25">
      <c r="A50" s="12" t="s">
        <v>43</v>
      </c>
      <c r="B50" s="32">
        <f>+'[1]PP EX-WORKS'!V47</f>
        <v>102466</v>
      </c>
      <c r="C50" s="33">
        <v>1100</v>
      </c>
      <c r="D50" s="33">
        <f>'[1]Freight list'!$F$429</f>
        <v>3334</v>
      </c>
      <c r="E50" s="33">
        <f>+B50-C50+D50</f>
        <v>104700</v>
      </c>
      <c r="F50" s="33">
        <f>+E50*0.18</f>
        <v>18846</v>
      </c>
      <c r="G50" s="34">
        <f>E50+F50</f>
        <v>123546</v>
      </c>
      <c r="H50" s="35"/>
      <c r="I50" s="67"/>
    </row>
    <row r="51" spans="1:9" x14ac:dyDescent="0.25">
      <c r="A51" s="12" t="s">
        <v>44</v>
      </c>
      <c r="B51" s="32">
        <f>+'[1]PP EX-WORKS'!U47</f>
        <v>104316</v>
      </c>
      <c r="C51" s="33">
        <v>1100</v>
      </c>
      <c r="D51" s="33">
        <f>'[1]Freight list'!$F$429</f>
        <v>3334</v>
      </c>
      <c r="E51" s="33">
        <f>+B51-C51+D51</f>
        <v>106550</v>
      </c>
      <c r="F51" s="33">
        <f>+E51*0.18</f>
        <v>19179</v>
      </c>
      <c r="G51" s="34">
        <f>E51+F51</f>
        <v>125729</v>
      </c>
      <c r="H51" s="35"/>
      <c r="I51" s="67"/>
    </row>
    <row r="52" spans="1:9" x14ac:dyDescent="0.25">
      <c r="A52" s="12" t="s">
        <v>45</v>
      </c>
      <c r="B52" s="32">
        <f>+'[1]PP EX-WORKS'!S47</f>
        <v>103446</v>
      </c>
      <c r="C52" s="33">
        <v>1100</v>
      </c>
      <c r="D52" s="33">
        <f>'[1]Freight list'!$F$429</f>
        <v>3334</v>
      </c>
      <c r="E52" s="33">
        <f>+B52-C52+D52</f>
        <v>105680</v>
      </c>
      <c r="F52" s="33">
        <f>+E52*0.18</f>
        <v>19022.399999999998</v>
      </c>
      <c r="G52" s="34">
        <f>E52+F52</f>
        <v>124702.39999999999</v>
      </c>
      <c r="H52" s="35"/>
      <c r="I52" s="67"/>
    </row>
    <row r="53" spans="1:9" x14ac:dyDescent="0.25">
      <c r="A53" s="12" t="s">
        <v>46</v>
      </c>
      <c r="B53" s="32">
        <f>+'[1]PP EX-WORKS'!T47</f>
        <v>103446</v>
      </c>
      <c r="C53" s="33">
        <v>1100</v>
      </c>
      <c r="D53" s="33">
        <f>'[1]Freight list'!$F$429</f>
        <v>3334</v>
      </c>
      <c r="E53" s="33">
        <f>+B53-C53+D53</f>
        <v>105680</v>
      </c>
      <c r="F53" s="33">
        <f>+E53*0.18</f>
        <v>19022.399999999998</v>
      </c>
      <c r="G53" s="34">
        <f>E53+F53</f>
        <v>124702.39999999999</v>
      </c>
      <c r="H53" s="35"/>
      <c r="I53" s="67"/>
    </row>
    <row r="54" spans="1:9" x14ac:dyDescent="0.25">
      <c r="A54" s="12" t="s">
        <v>116</v>
      </c>
      <c r="B54" s="32">
        <f>[1]DAMAN!$B54</f>
        <v>101976</v>
      </c>
      <c r="C54" s="33">
        <v>1100</v>
      </c>
      <c r="D54" s="33">
        <f>'[1]Freight list'!$F$429</f>
        <v>3334</v>
      </c>
      <c r="E54" s="33">
        <f t="shared" si="5"/>
        <v>104210</v>
      </c>
      <c r="F54" s="33">
        <f t="shared" si="4"/>
        <v>18757.8</v>
      </c>
      <c r="G54" s="34">
        <f t="shared" si="2"/>
        <v>122967.8</v>
      </c>
      <c r="H54" s="35"/>
      <c r="I54" s="67"/>
    </row>
    <row r="55" spans="1:9" x14ac:dyDescent="0.25">
      <c r="A55" s="12" t="s">
        <v>172</v>
      </c>
      <c r="B55" s="32">
        <f>[1]DAMAN!$B55</f>
        <v>101476</v>
      </c>
      <c r="C55" s="33">
        <v>1100</v>
      </c>
      <c r="D55" s="33">
        <f>'[1]Freight list'!$F$429</f>
        <v>3334</v>
      </c>
      <c r="E55" s="33">
        <f t="shared" si="5"/>
        <v>103710</v>
      </c>
      <c r="F55" s="33">
        <f t="shared" si="4"/>
        <v>18667.8</v>
      </c>
      <c r="G55" s="34">
        <f t="shared" si="2"/>
        <v>122377.8</v>
      </c>
      <c r="H55" s="35"/>
      <c r="I55" s="67"/>
    </row>
    <row r="56" spans="1:9" x14ac:dyDescent="0.25">
      <c r="A56" s="12" t="s">
        <v>118</v>
      </c>
      <c r="B56" s="32">
        <f>[1]DAMAN!$B56</f>
        <v>104807</v>
      </c>
      <c r="C56" s="33">
        <v>1100</v>
      </c>
      <c r="D56" s="33">
        <f>'[1]Freight list'!$F$429</f>
        <v>3334</v>
      </c>
      <c r="E56" s="33">
        <f t="shared" si="5"/>
        <v>107041</v>
      </c>
      <c r="F56" s="33">
        <f t="shared" si="4"/>
        <v>19267.38</v>
      </c>
      <c r="G56" s="34">
        <f t="shared" si="2"/>
        <v>126308.38</v>
      </c>
      <c r="H56" s="35"/>
      <c r="I56" s="67"/>
    </row>
    <row r="57" spans="1:9" x14ac:dyDescent="0.25">
      <c r="A57" s="12" t="s">
        <v>119</v>
      </c>
      <c r="B57" s="32">
        <f>[1]DAMAN!$B57</f>
        <v>107807</v>
      </c>
      <c r="C57" s="33">
        <v>1100</v>
      </c>
      <c r="D57" s="33">
        <f>'[1]Freight list'!$F$429</f>
        <v>3334</v>
      </c>
      <c r="E57" s="33">
        <f t="shared" si="5"/>
        <v>110041</v>
      </c>
      <c r="F57" s="33">
        <f t="shared" si="4"/>
        <v>19807.38</v>
      </c>
      <c r="G57" s="34">
        <f t="shared" si="2"/>
        <v>129848.38</v>
      </c>
      <c r="H57" s="35"/>
      <c r="I57" s="67"/>
    </row>
    <row r="58" spans="1:9" x14ac:dyDescent="0.25">
      <c r="A58" s="40" t="s">
        <v>120</v>
      </c>
      <c r="B58" s="32">
        <f>[1]DAMAN!$B58</f>
        <v>106827</v>
      </c>
      <c r="C58" s="33">
        <v>1100</v>
      </c>
      <c r="D58" s="33">
        <f>'[1]Freight list'!$F$429</f>
        <v>3334</v>
      </c>
      <c r="E58" s="33">
        <f t="shared" si="5"/>
        <v>109061</v>
      </c>
      <c r="F58" s="33">
        <f t="shared" si="4"/>
        <v>19630.98</v>
      </c>
      <c r="G58" s="34">
        <f t="shared" si="2"/>
        <v>128691.98</v>
      </c>
      <c r="H58" s="35"/>
      <c r="I58" s="67"/>
    </row>
    <row r="59" spans="1:9" x14ac:dyDescent="0.25">
      <c r="A59" s="37" t="s">
        <v>54</v>
      </c>
      <c r="B59" s="32"/>
      <c r="C59" s="33"/>
      <c r="D59" s="33"/>
      <c r="E59" s="33"/>
      <c r="F59" s="33"/>
      <c r="G59" s="34">
        <f t="shared" si="2"/>
        <v>0</v>
      </c>
      <c r="H59" s="39"/>
      <c r="I59" s="67"/>
    </row>
    <row r="60" spans="1:9" x14ac:dyDescent="0.25">
      <c r="A60" s="12" t="s">
        <v>121</v>
      </c>
      <c r="B60" s="32">
        <f>[1]DAMAN!$B60</f>
        <v>97253</v>
      </c>
      <c r="C60" s="33">
        <v>1100</v>
      </c>
      <c r="D60" s="33">
        <f>'[1]Freight list'!$F$429</f>
        <v>3334</v>
      </c>
      <c r="E60" s="33">
        <f t="shared" ref="E60:E68" si="6">+B60-C60+D60</f>
        <v>99487</v>
      </c>
      <c r="F60" s="33">
        <f t="shared" si="4"/>
        <v>17907.66</v>
      </c>
      <c r="G60" s="34">
        <f t="shared" si="2"/>
        <v>117394.66</v>
      </c>
      <c r="H60" s="35"/>
      <c r="I60" s="67"/>
    </row>
    <row r="61" spans="1:9" x14ac:dyDescent="0.25">
      <c r="A61" s="12" t="s">
        <v>122</v>
      </c>
      <c r="B61" s="32">
        <f>[1]DAMAN!$B61</f>
        <v>96253</v>
      </c>
      <c r="C61" s="33">
        <v>1100</v>
      </c>
      <c r="D61" s="33">
        <f>'[1]Freight list'!$F$429</f>
        <v>3334</v>
      </c>
      <c r="E61" s="33">
        <f t="shared" si="6"/>
        <v>98487</v>
      </c>
      <c r="F61" s="33">
        <f t="shared" si="4"/>
        <v>17727.66</v>
      </c>
      <c r="G61" s="34">
        <f t="shared" si="2"/>
        <v>116214.66</v>
      </c>
      <c r="H61" s="35"/>
      <c r="I61" s="67"/>
    </row>
    <row r="62" spans="1:9" x14ac:dyDescent="0.25">
      <c r="A62" s="12" t="s">
        <v>123</v>
      </c>
      <c r="B62" s="32">
        <f>[1]DAMAN!$B62</f>
        <v>96253</v>
      </c>
      <c r="C62" s="33">
        <v>1100</v>
      </c>
      <c r="D62" s="33">
        <f>'[1]Freight list'!$F$429</f>
        <v>3334</v>
      </c>
      <c r="E62" s="33">
        <f t="shared" si="6"/>
        <v>98487</v>
      </c>
      <c r="F62" s="33">
        <f t="shared" si="4"/>
        <v>17727.66</v>
      </c>
      <c r="G62" s="34">
        <f t="shared" si="2"/>
        <v>116214.66</v>
      </c>
      <c r="H62" s="35"/>
      <c r="I62" s="67"/>
    </row>
    <row r="63" spans="1:9" x14ac:dyDescent="0.25">
      <c r="A63" s="12" t="s">
        <v>124</v>
      </c>
      <c r="B63" s="32">
        <f>[1]DAMAN!$B63</f>
        <v>103333</v>
      </c>
      <c r="C63" s="33">
        <v>1100</v>
      </c>
      <c r="D63" s="33">
        <f>'[1]Freight list'!$F$429</f>
        <v>3334</v>
      </c>
      <c r="E63" s="33">
        <f t="shared" si="6"/>
        <v>105567</v>
      </c>
      <c r="F63" s="33">
        <f t="shared" si="4"/>
        <v>19002.059999999998</v>
      </c>
      <c r="G63" s="34">
        <f t="shared" si="2"/>
        <v>124569.06</v>
      </c>
      <c r="H63" s="35"/>
      <c r="I63" s="67"/>
    </row>
    <row r="64" spans="1:9" x14ac:dyDescent="0.25">
      <c r="A64" s="12" t="s">
        <v>125</v>
      </c>
      <c r="B64" s="32">
        <f>[1]DAMAN!$B64</f>
        <v>105333</v>
      </c>
      <c r="C64" s="33">
        <v>1100</v>
      </c>
      <c r="D64" s="33">
        <f>'[1]Freight list'!$F$429</f>
        <v>3334</v>
      </c>
      <c r="E64" s="33">
        <f t="shared" si="6"/>
        <v>107567</v>
      </c>
      <c r="F64" s="33">
        <f t="shared" si="4"/>
        <v>19362.059999999998</v>
      </c>
      <c r="G64" s="34">
        <f t="shared" si="2"/>
        <v>126929.06</v>
      </c>
      <c r="H64" s="35"/>
      <c r="I64" s="67"/>
    </row>
    <row r="65" spans="1:9" x14ac:dyDescent="0.25">
      <c r="A65" s="12" t="s">
        <v>126</v>
      </c>
      <c r="B65" s="32">
        <f>[1]DAMAN!$B65</f>
        <v>107033</v>
      </c>
      <c r="C65" s="33">
        <v>1100</v>
      </c>
      <c r="D65" s="33">
        <f>'[1]Freight list'!$F$429</f>
        <v>3334</v>
      </c>
      <c r="E65" s="33">
        <f t="shared" si="6"/>
        <v>109267</v>
      </c>
      <c r="F65" s="33">
        <f t="shared" si="4"/>
        <v>19668.059999999998</v>
      </c>
      <c r="G65" s="34">
        <f t="shared" si="2"/>
        <v>128935.06</v>
      </c>
      <c r="H65" s="35"/>
      <c r="I65" s="67"/>
    </row>
    <row r="66" spans="1:9" x14ac:dyDescent="0.25">
      <c r="A66" s="12" t="s">
        <v>127</v>
      </c>
      <c r="B66" s="32">
        <f>[1]DAMAN!$B66</f>
        <v>90753</v>
      </c>
      <c r="C66" s="33">
        <v>1100</v>
      </c>
      <c r="D66" s="33">
        <f>'[1]Freight list'!$F$429</f>
        <v>3334</v>
      </c>
      <c r="E66" s="33">
        <f t="shared" si="6"/>
        <v>92987</v>
      </c>
      <c r="F66" s="33">
        <f t="shared" si="4"/>
        <v>16737.66</v>
      </c>
      <c r="G66" s="34">
        <f t="shared" si="2"/>
        <v>109724.66</v>
      </c>
      <c r="H66" s="35"/>
      <c r="I66" s="67"/>
    </row>
    <row r="67" spans="1:9" x14ac:dyDescent="0.25">
      <c r="A67" s="12" t="s">
        <v>128</v>
      </c>
      <c r="B67" s="32">
        <f>[1]DAMAN!$B67</f>
        <v>92253</v>
      </c>
      <c r="C67" s="33">
        <v>1100</v>
      </c>
      <c r="D67" s="33">
        <f>'[1]Freight list'!$F$429</f>
        <v>3334</v>
      </c>
      <c r="E67" s="33">
        <f t="shared" si="6"/>
        <v>94487</v>
      </c>
      <c r="F67" s="33">
        <f t="shared" si="4"/>
        <v>17007.66</v>
      </c>
      <c r="G67" s="34">
        <f t="shared" si="2"/>
        <v>111494.66</v>
      </c>
      <c r="H67" s="35"/>
      <c r="I67" s="49"/>
    </row>
    <row r="68" spans="1:9" x14ac:dyDescent="0.25">
      <c r="A68" s="12" t="s">
        <v>129</v>
      </c>
      <c r="B68" s="32">
        <f>[1]DAMAN!$B68</f>
        <v>92253</v>
      </c>
      <c r="C68" s="33">
        <v>1100</v>
      </c>
      <c r="D68" s="33">
        <f>'[1]Freight list'!$F$429</f>
        <v>3334</v>
      </c>
      <c r="E68" s="33">
        <f t="shared" si="6"/>
        <v>94487</v>
      </c>
      <c r="F68" s="33">
        <f t="shared" si="4"/>
        <v>17007.66</v>
      </c>
      <c r="G68" s="34">
        <f t="shared" si="2"/>
        <v>111494.66</v>
      </c>
      <c r="H68" s="35"/>
      <c r="I68" s="49"/>
    </row>
    <row r="69" spans="1:9" x14ac:dyDescent="0.25">
      <c r="A69" s="37" t="s">
        <v>130</v>
      </c>
      <c r="B69" s="33"/>
      <c r="C69" s="33"/>
      <c r="D69" s="33"/>
      <c r="E69" s="33"/>
      <c r="F69" s="33"/>
      <c r="G69" s="33"/>
      <c r="H69" s="33"/>
      <c r="I69" s="33"/>
    </row>
    <row r="70" spans="1:9" x14ac:dyDescent="0.25">
      <c r="A70" s="12" t="s">
        <v>131</v>
      </c>
      <c r="B70" s="41" t="s">
        <v>132</v>
      </c>
      <c r="C70" s="41" t="s">
        <v>133</v>
      </c>
      <c r="D70" s="41" t="s">
        <v>134</v>
      </c>
      <c r="E70" s="41" t="s">
        <v>135</v>
      </c>
      <c r="F70" s="41" t="s">
        <v>136</v>
      </c>
      <c r="G70" s="41" t="s">
        <v>137</v>
      </c>
      <c r="H70" s="41" t="s">
        <v>138</v>
      </c>
      <c r="I70" s="41" t="s">
        <v>139</v>
      </c>
    </row>
    <row r="71" spans="1:9" x14ac:dyDescent="0.25">
      <c r="A71" s="37" t="s">
        <v>140</v>
      </c>
      <c r="B71" s="42" t="s">
        <v>141</v>
      </c>
      <c r="C71" s="42" t="s">
        <v>142</v>
      </c>
      <c r="D71" s="42" t="s">
        <v>143</v>
      </c>
      <c r="E71" s="42" t="s">
        <v>144</v>
      </c>
      <c r="F71" s="42" t="s">
        <v>145</v>
      </c>
      <c r="G71" s="42" t="s">
        <v>146</v>
      </c>
      <c r="H71" s="42" t="s">
        <v>147</v>
      </c>
      <c r="I71" s="43" t="s">
        <v>148</v>
      </c>
    </row>
    <row r="72" spans="1:9" x14ac:dyDescent="0.25">
      <c r="A72" s="12" t="s">
        <v>149</v>
      </c>
      <c r="B72" s="41" t="s">
        <v>132</v>
      </c>
      <c r="C72" s="41" t="s">
        <v>133</v>
      </c>
      <c r="D72" s="41" t="s">
        <v>134</v>
      </c>
      <c r="E72" s="41" t="s">
        <v>135</v>
      </c>
      <c r="F72" s="41" t="s">
        <v>136</v>
      </c>
      <c r="G72" s="41" t="s">
        <v>137</v>
      </c>
      <c r="H72" s="41" t="s">
        <v>138</v>
      </c>
      <c r="I72" s="41" t="s">
        <v>139</v>
      </c>
    </row>
    <row r="73" spans="1:9" x14ac:dyDescent="0.25">
      <c r="A73" s="12" t="s">
        <v>150</v>
      </c>
      <c r="B73" s="41" t="s">
        <v>151</v>
      </c>
      <c r="C73" s="41" t="s">
        <v>152</v>
      </c>
      <c r="D73" s="41" t="s">
        <v>153</v>
      </c>
      <c r="E73" s="41" t="s">
        <v>154</v>
      </c>
      <c r="F73" s="41" t="s">
        <v>155</v>
      </c>
      <c r="G73" s="41" t="s">
        <v>156</v>
      </c>
      <c r="H73" s="41" t="s">
        <v>144</v>
      </c>
      <c r="I73" s="1" t="s">
        <v>157</v>
      </c>
    </row>
    <row r="74" spans="1:9" x14ac:dyDescent="0.25">
      <c r="A74" s="44" t="s">
        <v>158</v>
      </c>
      <c r="B74" s="52"/>
      <c r="C74" s="52"/>
      <c r="D74" s="52"/>
      <c r="E74" s="52"/>
      <c r="F74" s="52"/>
      <c r="G74" s="52"/>
      <c r="H74" s="52"/>
      <c r="I74" s="52"/>
    </row>
    <row r="75" spans="1:9" x14ac:dyDescent="0.25">
      <c r="A75" s="45" t="s">
        <v>159</v>
      </c>
      <c r="B75" s="2"/>
      <c r="C75" s="2"/>
      <c r="D75" s="2"/>
      <c r="E75" s="2"/>
      <c r="F75" s="2"/>
      <c r="G75" s="2"/>
      <c r="H75" s="2"/>
      <c r="I75" s="2"/>
    </row>
    <row r="76" spans="1:9" x14ac:dyDescent="0.25">
      <c r="A76" s="46" t="s">
        <v>160</v>
      </c>
      <c r="B76" s="13"/>
      <c r="C76" s="19"/>
      <c r="D76" s="19"/>
      <c r="E76" s="19"/>
      <c r="F76" s="19"/>
      <c r="G76" s="19"/>
      <c r="H76" s="13"/>
      <c r="I76" s="13"/>
    </row>
    <row r="77" spans="1:9" x14ac:dyDescent="0.25">
      <c r="A77" s="46" t="s">
        <v>161</v>
      </c>
      <c r="B77" s="39"/>
      <c r="C77" s="39"/>
      <c r="D77" s="39"/>
      <c r="E77" s="39"/>
      <c r="F77" s="39"/>
      <c r="G77" s="39"/>
      <c r="H77" s="39"/>
      <c r="I77" s="13"/>
    </row>
    <row r="78" spans="1:9" x14ac:dyDescent="0.25">
      <c r="A78" s="46" t="s">
        <v>162</v>
      </c>
      <c r="B78" s="13"/>
      <c r="C78" s="13"/>
      <c r="D78" s="13"/>
      <c r="E78" s="13"/>
      <c r="F78" s="13"/>
      <c r="G78" s="13"/>
      <c r="H78" s="13"/>
      <c r="I78" s="13"/>
    </row>
    <row r="79" spans="1:9" x14ac:dyDescent="0.25">
      <c r="A79" s="46" t="s">
        <v>163</v>
      </c>
      <c r="B79" s="13"/>
      <c r="C79" s="13"/>
      <c r="D79" s="13"/>
      <c r="E79" s="13"/>
      <c r="F79" s="13"/>
      <c r="G79" s="13"/>
      <c r="H79" s="13"/>
      <c r="I79" s="13"/>
    </row>
    <row r="80" spans="1:9" x14ac:dyDescent="0.25">
      <c r="A80" s="45" t="s">
        <v>164</v>
      </c>
      <c r="B80" s="13"/>
      <c r="C80" s="13"/>
      <c r="D80" s="13"/>
      <c r="E80" s="13"/>
      <c r="F80" s="13"/>
      <c r="G80" s="13"/>
      <c r="H80" s="13"/>
      <c r="I80" s="13"/>
    </row>
    <row r="81" spans="1:9" x14ac:dyDescent="0.25">
      <c r="A81" s="15" t="s">
        <v>165</v>
      </c>
      <c r="B81" s="16"/>
      <c r="C81" s="16"/>
      <c r="D81" s="16"/>
      <c r="E81" s="16"/>
      <c r="F81" s="16"/>
      <c r="G81" s="16"/>
      <c r="H81" s="16"/>
      <c r="I81" s="13"/>
    </row>
    <row r="82" spans="1:9" x14ac:dyDescent="0.25">
      <c r="A82" s="17" t="s">
        <v>166</v>
      </c>
      <c r="B82" s="13"/>
      <c r="C82" s="13"/>
      <c r="D82" s="13"/>
      <c r="E82" s="13"/>
      <c r="F82" s="13"/>
      <c r="G82" s="13"/>
      <c r="H82" s="13"/>
      <c r="I82" s="13"/>
    </row>
    <row r="83" spans="1:9" x14ac:dyDescent="0.25">
      <c r="A83" s="17" t="s">
        <v>167</v>
      </c>
      <c r="B83" s="13"/>
      <c r="C83" s="13"/>
      <c r="D83" s="13"/>
      <c r="E83" s="13"/>
      <c r="F83" s="13"/>
      <c r="G83" s="13"/>
      <c r="H83" s="13"/>
      <c r="I83" s="13"/>
    </row>
    <row r="84" spans="1:9" ht="15.75" x14ac:dyDescent="0.25">
      <c r="A84" s="21" t="s">
        <v>69</v>
      </c>
      <c r="B84" s="14"/>
      <c r="C84" s="13"/>
      <c r="D84" s="13"/>
      <c r="E84" s="13"/>
      <c r="F84" s="13"/>
      <c r="G84" s="13"/>
      <c r="H84" s="13"/>
      <c r="I84" s="13"/>
    </row>
    <row r="85" spans="1:9" ht="15.75" x14ac:dyDescent="0.25">
      <c r="A85" s="21" t="s">
        <v>70</v>
      </c>
      <c r="B85" s="13"/>
      <c r="C85" s="13"/>
      <c r="D85" s="13"/>
      <c r="E85" s="13"/>
      <c r="F85" s="13"/>
      <c r="G85" s="13"/>
      <c r="H85" s="13"/>
      <c r="I85" s="13"/>
    </row>
    <row r="86" spans="1:9" x14ac:dyDescent="0.25">
      <c r="A86" s="22" t="s">
        <v>71</v>
      </c>
      <c r="B86" s="13"/>
      <c r="C86" s="13"/>
      <c r="D86" s="13"/>
      <c r="E86" s="13"/>
      <c r="F86" s="13"/>
      <c r="G86" s="13"/>
      <c r="H86" s="13"/>
      <c r="I86" s="13"/>
    </row>
    <row r="87" spans="1:9" ht="15.75" x14ac:dyDescent="0.25">
      <c r="A87" s="21" t="s">
        <v>72</v>
      </c>
      <c r="B87" s="13"/>
      <c r="C87" s="13"/>
      <c r="D87" s="13"/>
      <c r="E87" s="13"/>
      <c r="F87" s="13"/>
      <c r="G87" s="13"/>
      <c r="H87" s="13"/>
      <c r="I87" s="13"/>
    </row>
    <row r="88" spans="1:9" x14ac:dyDescent="0.25">
      <c r="A88" s="22" t="s">
        <v>73</v>
      </c>
      <c r="B88" s="13"/>
      <c r="C88" s="13"/>
      <c r="D88" s="13"/>
      <c r="E88" s="13"/>
      <c r="F88" s="13"/>
      <c r="G88" s="13"/>
      <c r="H88" s="13"/>
      <c r="I88" s="13"/>
    </row>
  </sheetData>
  <mergeCells count="7">
    <mergeCell ref="A7:I7"/>
    <mergeCell ref="A1:I1"/>
    <mergeCell ref="A2:I2"/>
    <mergeCell ref="A3:I3"/>
    <mergeCell ref="A4:I4"/>
    <mergeCell ref="A5:H5"/>
    <mergeCell ref="A6:H6"/>
  </mergeCells>
  <hyperlinks>
    <hyperlink ref="A86" r:id="rId1" display="mukesh.ganpati@gmail.com"/>
    <hyperlink ref="A88" r:id="rId2" display="mukesh.ganpati@gmail.com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8"/>
  <sheetViews>
    <sheetView workbookViewId="0">
      <selection activeCell="F20" sqref="F20"/>
    </sheetView>
  </sheetViews>
  <sheetFormatPr defaultRowHeight="15" x14ac:dyDescent="0.25"/>
  <cols>
    <col min="1" max="1" width="30" customWidth="1"/>
    <col min="2" max="2" width="14.28515625" customWidth="1"/>
    <col min="3" max="3" width="10.28515625" customWidth="1"/>
    <col min="4" max="4" width="12.28515625" customWidth="1"/>
    <col min="5" max="5" width="11.7109375" bestFit="1" customWidth="1"/>
    <col min="6" max="6" width="13.28515625" customWidth="1"/>
    <col min="7" max="7" width="13.7109375" customWidth="1"/>
    <col min="8" max="8" width="20.85546875" customWidth="1"/>
    <col min="9" max="9" width="0" hidden="1" customWidth="1"/>
  </cols>
  <sheetData>
    <row r="1" spans="1:9" x14ac:dyDescent="0.25">
      <c r="A1" s="84" t="s">
        <v>0</v>
      </c>
      <c r="B1" s="84"/>
      <c r="C1" s="84"/>
      <c r="D1" s="84"/>
      <c r="E1" s="84"/>
      <c r="F1" s="84"/>
      <c r="G1" s="84"/>
      <c r="H1" s="84"/>
      <c r="I1" s="84"/>
    </row>
    <row r="2" spans="1:9" x14ac:dyDescent="0.25">
      <c r="A2" s="83" t="s">
        <v>1</v>
      </c>
      <c r="B2" s="83"/>
      <c r="C2" s="83"/>
      <c r="D2" s="83"/>
      <c r="E2" s="83"/>
      <c r="F2" s="83"/>
      <c r="G2" s="83"/>
      <c r="H2" s="83"/>
      <c r="I2" s="83"/>
    </row>
    <row r="3" spans="1:9" x14ac:dyDescent="0.25">
      <c r="A3" s="83" t="s">
        <v>2</v>
      </c>
      <c r="B3" s="83"/>
      <c r="C3" s="83"/>
      <c r="D3" s="83"/>
      <c r="E3" s="83"/>
      <c r="F3" s="83"/>
      <c r="G3" s="83"/>
      <c r="H3" s="83"/>
      <c r="I3" s="83"/>
    </row>
    <row r="4" spans="1:9" x14ac:dyDescent="0.25">
      <c r="A4" s="85" t="s">
        <v>168</v>
      </c>
      <c r="B4" s="85"/>
      <c r="C4" s="85"/>
      <c r="D4" s="85"/>
      <c r="E4" s="85"/>
      <c r="F4" s="85"/>
      <c r="G4" s="85"/>
      <c r="H4" s="85"/>
      <c r="I4" s="85"/>
    </row>
    <row r="5" spans="1:9" x14ac:dyDescent="0.25">
      <c r="A5" s="85" t="s">
        <v>218</v>
      </c>
      <c r="B5" s="85"/>
      <c r="C5" s="85"/>
      <c r="D5" s="85"/>
      <c r="E5" s="85"/>
      <c r="F5" s="85"/>
      <c r="G5" s="85"/>
      <c r="H5" s="85"/>
      <c r="I5" s="48"/>
    </row>
    <row r="6" spans="1:9" x14ac:dyDescent="0.25">
      <c r="A6" s="85" t="s">
        <v>76</v>
      </c>
      <c r="B6" s="85"/>
      <c r="C6" s="85"/>
      <c r="D6" s="85"/>
      <c r="E6" s="85"/>
      <c r="F6" s="85"/>
      <c r="G6" s="85"/>
      <c r="H6" s="85"/>
      <c r="I6" s="13"/>
    </row>
    <row r="7" spans="1:9" x14ac:dyDescent="0.25">
      <c r="A7" s="83" t="str">
        <f>+'[1]STOCK POINT'!A9:I9</f>
        <v>HDPE, LLDPE &amp; PP PRICE W.E.F. DT. 01.08.25</v>
      </c>
      <c r="B7" s="83"/>
      <c r="C7" s="83"/>
      <c r="D7" s="83"/>
      <c r="E7" s="83"/>
      <c r="F7" s="83"/>
      <c r="G7" s="83"/>
      <c r="H7" s="83"/>
      <c r="I7" s="83"/>
    </row>
    <row r="8" spans="1:9" x14ac:dyDescent="0.25">
      <c r="A8" s="23" t="s">
        <v>77</v>
      </c>
      <c r="B8" s="23" t="s">
        <v>78</v>
      </c>
      <c r="C8" s="23" t="s">
        <v>79</v>
      </c>
      <c r="D8" s="23" t="s">
        <v>80</v>
      </c>
      <c r="E8" s="23" t="s">
        <v>81</v>
      </c>
      <c r="F8" s="24" t="s">
        <v>82</v>
      </c>
      <c r="G8" s="25" t="s">
        <v>83</v>
      </c>
      <c r="H8" s="26"/>
      <c r="I8" s="13"/>
    </row>
    <row r="9" spans="1:9" x14ac:dyDescent="0.25">
      <c r="A9" s="27" t="s">
        <v>12</v>
      </c>
      <c r="B9" s="28"/>
      <c r="C9" s="1" t="s">
        <v>84</v>
      </c>
      <c r="D9" s="1" t="s">
        <v>85</v>
      </c>
      <c r="E9" s="1" t="s">
        <v>78</v>
      </c>
      <c r="F9" s="29">
        <v>0.18</v>
      </c>
      <c r="G9" s="30" t="s">
        <v>86</v>
      </c>
      <c r="H9" s="31"/>
      <c r="I9" s="62"/>
    </row>
    <row r="10" spans="1:9" x14ac:dyDescent="0.25">
      <c r="A10" s="12" t="s">
        <v>87</v>
      </c>
      <c r="B10" s="32">
        <f>[1]DAMAN!$B10</f>
        <v>94194</v>
      </c>
      <c r="C10" s="33">
        <v>1100</v>
      </c>
      <c r="D10" s="33">
        <f>'[1]Freight list'!$F$425</f>
        <v>3334</v>
      </c>
      <c r="E10" s="33">
        <f t="shared" ref="E10:E33" si="0">+B10-C10+D10</f>
        <v>96428</v>
      </c>
      <c r="F10" s="33">
        <f t="shared" ref="F10:F33" si="1">+E10*0.18</f>
        <v>17357.04</v>
      </c>
      <c r="G10" s="34">
        <f>E10+F10</f>
        <v>113785.04000000001</v>
      </c>
      <c r="H10" s="35"/>
      <c r="I10" s="62"/>
    </row>
    <row r="11" spans="1:9" x14ac:dyDescent="0.25">
      <c r="A11" s="12" t="s">
        <v>15</v>
      </c>
      <c r="B11" s="32">
        <f>[1]DAMAN!$B11</f>
        <v>96194</v>
      </c>
      <c r="C11" s="33">
        <v>1100</v>
      </c>
      <c r="D11" s="33">
        <f>'[1]Freight list'!$F$425</f>
        <v>3334</v>
      </c>
      <c r="E11" s="33">
        <f t="shared" si="0"/>
        <v>98428</v>
      </c>
      <c r="F11" s="33">
        <f t="shared" si="1"/>
        <v>17717.04</v>
      </c>
      <c r="G11" s="34">
        <f t="shared" ref="G11:G68" si="2">E11+F11</f>
        <v>116145.04000000001</v>
      </c>
      <c r="H11" s="35"/>
      <c r="I11" s="62"/>
    </row>
    <row r="12" spans="1:9" x14ac:dyDescent="0.25">
      <c r="A12" s="12" t="s">
        <v>88</v>
      </c>
      <c r="B12" s="32">
        <f>+'[1]HD EX-WORKS'!Q58</f>
        <v>96944</v>
      </c>
      <c r="C12" s="33">
        <v>1100</v>
      </c>
      <c r="D12" s="33">
        <f>'[1]Freight list'!$F$425</f>
        <v>3334</v>
      </c>
      <c r="E12" s="33">
        <f>+B12-C12+D12</f>
        <v>99178</v>
      </c>
      <c r="F12" s="33">
        <f>+E12*0.18</f>
        <v>17852.04</v>
      </c>
      <c r="G12" s="34">
        <f>E12+F12</f>
        <v>117030.04000000001</v>
      </c>
      <c r="H12" s="35"/>
      <c r="I12" s="62"/>
    </row>
    <row r="13" spans="1:9" x14ac:dyDescent="0.25">
      <c r="A13" s="12" t="s">
        <v>89</v>
      </c>
      <c r="B13" s="32">
        <f>[1]DAMAN!$B13</f>
        <v>96944</v>
      </c>
      <c r="C13" s="33">
        <v>1100</v>
      </c>
      <c r="D13" s="33">
        <f>'[1]Freight list'!$F$425</f>
        <v>3334</v>
      </c>
      <c r="E13" s="33">
        <f t="shared" si="0"/>
        <v>99178</v>
      </c>
      <c r="F13" s="33">
        <f t="shared" si="1"/>
        <v>17852.04</v>
      </c>
      <c r="G13" s="34">
        <f t="shared" si="2"/>
        <v>117030.04000000001</v>
      </c>
      <c r="H13" s="35"/>
      <c r="I13" s="62"/>
    </row>
    <row r="14" spans="1:9" x14ac:dyDescent="0.25">
      <c r="A14" s="12" t="s">
        <v>19</v>
      </c>
      <c r="B14" s="32">
        <f>+'[2]Table 2'!$U$56</f>
        <v>94444</v>
      </c>
      <c r="C14" s="33">
        <v>1100</v>
      </c>
      <c r="D14" s="33">
        <f>'[1]Freight list'!$F$425</f>
        <v>3334</v>
      </c>
      <c r="E14" s="33">
        <f>+B14-C14+D14</f>
        <v>96678</v>
      </c>
      <c r="F14" s="33">
        <f>+E14*0.18</f>
        <v>17402.04</v>
      </c>
      <c r="G14" s="34">
        <f>E14+F14</f>
        <v>114080.04000000001</v>
      </c>
      <c r="H14" s="35"/>
      <c r="I14" s="62"/>
    </row>
    <row r="15" spans="1:9" x14ac:dyDescent="0.25">
      <c r="A15" s="12" t="s">
        <v>20</v>
      </c>
      <c r="B15" s="32">
        <f>+'[2]Table 2'!$V$56</f>
        <v>94444</v>
      </c>
      <c r="C15" s="33">
        <v>1100</v>
      </c>
      <c r="D15" s="33">
        <f>'[1]Freight list'!$F$425</f>
        <v>3334</v>
      </c>
      <c r="E15" s="33">
        <f>+B15-C15+D15</f>
        <v>96678</v>
      </c>
      <c r="F15" s="33">
        <f>+E15*0.18</f>
        <v>17402.04</v>
      </c>
      <c r="G15" s="34">
        <f>E15+F15</f>
        <v>114080.04000000001</v>
      </c>
      <c r="H15" s="35"/>
      <c r="I15" s="62"/>
    </row>
    <row r="16" spans="1:9" x14ac:dyDescent="0.25">
      <c r="A16" s="12" t="s">
        <v>90</v>
      </c>
      <c r="B16" s="32">
        <f>[1]DAMAN!$B16</f>
        <v>96236</v>
      </c>
      <c r="C16" s="33">
        <v>1100</v>
      </c>
      <c r="D16" s="33">
        <f>'[1]Freight list'!$F$425</f>
        <v>3334</v>
      </c>
      <c r="E16" s="33">
        <f t="shared" si="0"/>
        <v>98470</v>
      </c>
      <c r="F16" s="33">
        <f t="shared" si="1"/>
        <v>17724.599999999999</v>
      </c>
      <c r="G16" s="34">
        <f t="shared" si="2"/>
        <v>116194.6</v>
      </c>
      <c r="H16" s="35"/>
      <c r="I16" s="72"/>
    </row>
    <row r="17" spans="1:9" x14ac:dyDescent="0.25">
      <c r="A17" s="12" t="s">
        <v>91</v>
      </c>
      <c r="B17" s="32">
        <f>[1]DAMAN!$B17</f>
        <v>97824</v>
      </c>
      <c r="C17" s="33">
        <v>1100</v>
      </c>
      <c r="D17" s="33">
        <f>'[1]Freight list'!$F$425</f>
        <v>3334</v>
      </c>
      <c r="E17" s="33">
        <f t="shared" si="0"/>
        <v>100058</v>
      </c>
      <c r="F17" s="33">
        <f t="shared" si="1"/>
        <v>18010.439999999999</v>
      </c>
      <c r="G17" s="34">
        <f t="shared" si="2"/>
        <v>118068.44</v>
      </c>
      <c r="H17" s="35"/>
      <c r="I17" s="62"/>
    </row>
    <row r="18" spans="1:9" x14ac:dyDescent="0.25">
      <c r="A18" s="12" t="s">
        <v>92</v>
      </c>
      <c r="B18" s="32">
        <f>[1]DAMAN!$B18</f>
        <v>96574</v>
      </c>
      <c r="C18" s="33">
        <v>1100</v>
      </c>
      <c r="D18" s="33">
        <f>'[1]Freight list'!$F$425</f>
        <v>3334</v>
      </c>
      <c r="E18" s="33">
        <f t="shared" si="0"/>
        <v>98808</v>
      </c>
      <c r="F18" s="33">
        <f t="shared" si="1"/>
        <v>17785.439999999999</v>
      </c>
      <c r="G18" s="34">
        <f t="shared" si="2"/>
        <v>116593.44</v>
      </c>
      <c r="H18" s="35"/>
      <c r="I18" s="62"/>
    </row>
    <row r="19" spans="1:9" x14ac:dyDescent="0.25">
      <c r="A19" s="12" t="s">
        <v>93</v>
      </c>
      <c r="B19" s="32">
        <f>[1]DAMAN!$B19</f>
        <v>96074</v>
      </c>
      <c r="C19" s="33">
        <v>1100</v>
      </c>
      <c r="D19" s="33">
        <f>'[1]Freight list'!$F$425</f>
        <v>3334</v>
      </c>
      <c r="E19" s="33">
        <f t="shared" si="0"/>
        <v>98308</v>
      </c>
      <c r="F19" s="33">
        <f t="shared" si="1"/>
        <v>17695.439999999999</v>
      </c>
      <c r="G19" s="34">
        <f t="shared" si="2"/>
        <v>116003.44</v>
      </c>
      <c r="H19" s="35"/>
      <c r="I19" s="62"/>
    </row>
    <row r="20" spans="1:9" x14ac:dyDescent="0.25">
      <c r="A20" s="12" t="s">
        <v>94</v>
      </c>
      <c r="B20" s="32">
        <f>[1]DAMAN!$B20</f>
        <v>97882</v>
      </c>
      <c r="C20" s="33">
        <v>1100</v>
      </c>
      <c r="D20" s="33">
        <f>'[1]Freight list'!$F$425</f>
        <v>3334</v>
      </c>
      <c r="E20" s="33">
        <f t="shared" si="0"/>
        <v>100116</v>
      </c>
      <c r="F20" s="33">
        <f t="shared" si="1"/>
        <v>18020.88</v>
      </c>
      <c r="G20" s="34">
        <f t="shared" si="2"/>
        <v>118136.88</v>
      </c>
      <c r="H20" s="35"/>
      <c r="I20" s="62"/>
    </row>
    <row r="21" spans="1:9" x14ac:dyDescent="0.25">
      <c r="A21" s="12" t="s">
        <v>25</v>
      </c>
      <c r="B21" s="32">
        <f>[1]DAMAN!$B21</f>
        <v>96434</v>
      </c>
      <c r="C21" s="33">
        <v>1100</v>
      </c>
      <c r="D21" s="33">
        <f>'[1]Freight list'!$F$425</f>
        <v>3334</v>
      </c>
      <c r="E21" s="33">
        <f t="shared" si="0"/>
        <v>98668</v>
      </c>
      <c r="F21" s="33">
        <f t="shared" si="1"/>
        <v>17760.239999999998</v>
      </c>
      <c r="G21" s="34">
        <f t="shared" si="2"/>
        <v>116428.23999999999</v>
      </c>
      <c r="H21" s="35"/>
      <c r="I21" s="62"/>
    </row>
    <row r="22" spans="1:9" x14ac:dyDescent="0.25">
      <c r="A22" s="12" t="s">
        <v>95</v>
      </c>
      <c r="B22" s="32">
        <f>[1]DAMAN!$B22</f>
        <v>94400</v>
      </c>
      <c r="C22" s="33">
        <v>1100</v>
      </c>
      <c r="D22" s="33">
        <f>'[1]Freight list'!$F$425</f>
        <v>3334</v>
      </c>
      <c r="E22" s="33">
        <f t="shared" si="0"/>
        <v>96634</v>
      </c>
      <c r="F22" s="33">
        <f t="shared" si="1"/>
        <v>17394.12</v>
      </c>
      <c r="G22" s="34">
        <f t="shared" si="2"/>
        <v>114028.12</v>
      </c>
      <c r="H22" s="35"/>
      <c r="I22" s="62"/>
    </row>
    <row r="23" spans="1:9" x14ac:dyDescent="0.25">
      <c r="A23" s="12" t="s">
        <v>96</v>
      </c>
      <c r="B23" s="32">
        <f>[1]DAMAN!$B23</f>
        <v>97400</v>
      </c>
      <c r="C23" s="33">
        <v>1100</v>
      </c>
      <c r="D23" s="33">
        <f>'[1]Freight list'!$F$425</f>
        <v>3334</v>
      </c>
      <c r="E23" s="33">
        <f t="shared" si="0"/>
        <v>99634</v>
      </c>
      <c r="F23" s="33">
        <f t="shared" si="1"/>
        <v>17934.12</v>
      </c>
      <c r="G23" s="34">
        <f t="shared" si="2"/>
        <v>117568.12</v>
      </c>
      <c r="H23" s="35"/>
      <c r="I23" s="62"/>
    </row>
    <row r="24" spans="1:9" x14ac:dyDescent="0.25">
      <c r="A24" s="12" t="s">
        <v>97</v>
      </c>
      <c r="B24" s="32">
        <f>[1]DAMAN!$B24</f>
        <v>97400</v>
      </c>
      <c r="C24" s="33">
        <v>1100</v>
      </c>
      <c r="D24" s="33">
        <f>'[1]Freight list'!$F$425</f>
        <v>3334</v>
      </c>
      <c r="E24" s="33">
        <f t="shared" si="0"/>
        <v>99634</v>
      </c>
      <c r="F24" s="33">
        <f t="shared" si="1"/>
        <v>17934.12</v>
      </c>
      <c r="G24" s="34">
        <f t="shared" si="2"/>
        <v>117568.12</v>
      </c>
      <c r="H24" s="35"/>
      <c r="I24" s="62"/>
    </row>
    <row r="25" spans="1:9" x14ac:dyDescent="0.25">
      <c r="A25" s="12" t="s">
        <v>98</v>
      </c>
      <c r="B25" s="32">
        <f>[1]DAMAN!$B25</f>
        <v>95941</v>
      </c>
      <c r="C25" s="33">
        <v>1100</v>
      </c>
      <c r="D25" s="33">
        <f>'[1]Freight list'!$F$425</f>
        <v>3334</v>
      </c>
      <c r="E25" s="33">
        <f t="shared" si="0"/>
        <v>98175</v>
      </c>
      <c r="F25" s="33">
        <f t="shared" si="1"/>
        <v>17671.5</v>
      </c>
      <c r="G25" s="34">
        <f t="shared" si="2"/>
        <v>115846.5</v>
      </c>
      <c r="H25" s="35"/>
      <c r="I25" s="72"/>
    </row>
    <row r="26" spans="1:9" x14ac:dyDescent="0.25">
      <c r="A26" s="12" t="s">
        <v>28</v>
      </c>
      <c r="B26" s="32">
        <f>[1]DAMAN!$B26</f>
        <v>95332</v>
      </c>
      <c r="C26" s="33">
        <v>1100</v>
      </c>
      <c r="D26" s="33">
        <f>'[1]Freight list'!$F$425</f>
        <v>3334</v>
      </c>
      <c r="E26" s="33">
        <f t="shared" si="0"/>
        <v>97566</v>
      </c>
      <c r="F26" s="33">
        <f t="shared" si="1"/>
        <v>17561.88</v>
      </c>
      <c r="G26" s="34">
        <f t="shared" si="2"/>
        <v>115127.88</v>
      </c>
      <c r="H26" s="35"/>
      <c r="I26" s="62"/>
    </row>
    <row r="27" spans="1:9" x14ac:dyDescent="0.25">
      <c r="A27" s="12" t="s">
        <v>30</v>
      </c>
      <c r="B27" s="32">
        <f>[1]DAMAN!$B27</f>
        <v>96642</v>
      </c>
      <c r="C27" s="33">
        <v>1100</v>
      </c>
      <c r="D27" s="33">
        <f>'[1]Freight list'!$F$425</f>
        <v>3334</v>
      </c>
      <c r="E27" s="33">
        <f t="shared" si="0"/>
        <v>98876</v>
      </c>
      <c r="F27" s="33">
        <f t="shared" si="1"/>
        <v>17797.68</v>
      </c>
      <c r="G27" s="34">
        <f t="shared" si="2"/>
        <v>116673.68</v>
      </c>
      <c r="H27" s="35"/>
      <c r="I27" s="67"/>
    </row>
    <row r="28" spans="1:9" x14ac:dyDescent="0.25">
      <c r="A28" s="12" t="s">
        <v>99</v>
      </c>
      <c r="B28" s="32">
        <f>[1]DAMAN!$B28</f>
        <v>93941</v>
      </c>
      <c r="C28" s="33">
        <v>1100</v>
      </c>
      <c r="D28" s="33">
        <f>'[1]Freight list'!$F$425</f>
        <v>3334</v>
      </c>
      <c r="E28" s="33">
        <f t="shared" si="0"/>
        <v>96175</v>
      </c>
      <c r="F28" s="33">
        <f t="shared" si="1"/>
        <v>17311.5</v>
      </c>
      <c r="G28" s="34">
        <f t="shared" si="2"/>
        <v>113486.5</v>
      </c>
      <c r="H28" s="35"/>
      <c r="I28" s="67"/>
    </row>
    <row r="29" spans="1:9" x14ac:dyDescent="0.25">
      <c r="A29" s="12" t="s">
        <v>100</v>
      </c>
      <c r="B29" s="32">
        <f>[1]DAMAN!$B29</f>
        <v>93400</v>
      </c>
      <c r="C29" s="33">
        <v>1100</v>
      </c>
      <c r="D29" s="33">
        <f>'[1]Freight list'!$F$425</f>
        <v>3334</v>
      </c>
      <c r="E29" s="33">
        <f t="shared" si="0"/>
        <v>95634</v>
      </c>
      <c r="F29" s="33">
        <f t="shared" si="1"/>
        <v>17214.12</v>
      </c>
      <c r="G29" s="34">
        <f t="shared" si="2"/>
        <v>112848.12</v>
      </c>
      <c r="H29" s="35"/>
      <c r="I29" s="67"/>
    </row>
    <row r="30" spans="1:9" x14ac:dyDescent="0.25">
      <c r="A30" s="12" t="s">
        <v>101</v>
      </c>
      <c r="B30" s="32">
        <f>[1]DAMAN!$B30</f>
        <v>91400</v>
      </c>
      <c r="C30" s="33">
        <v>1100</v>
      </c>
      <c r="D30" s="33">
        <f>'[1]Freight list'!$F$425</f>
        <v>3334</v>
      </c>
      <c r="E30" s="33">
        <f t="shared" si="0"/>
        <v>93634</v>
      </c>
      <c r="F30" s="33">
        <f t="shared" si="1"/>
        <v>16854.12</v>
      </c>
      <c r="G30" s="34">
        <f t="shared" si="2"/>
        <v>110488.12</v>
      </c>
      <c r="H30" s="35"/>
      <c r="I30" s="67"/>
    </row>
    <row r="31" spans="1:9" x14ac:dyDescent="0.25">
      <c r="A31" s="12" t="s">
        <v>102</v>
      </c>
      <c r="B31" s="32">
        <f>[1]DAMAN!$B31</f>
        <v>88736</v>
      </c>
      <c r="C31" s="33">
        <v>1100</v>
      </c>
      <c r="D31" s="33">
        <f>'[1]Freight list'!$F$425</f>
        <v>3334</v>
      </c>
      <c r="E31" s="33">
        <f t="shared" si="0"/>
        <v>90970</v>
      </c>
      <c r="F31" s="33">
        <f t="shared" si="1"/>
        <v>16374.599999999999</v>
      </c>
      <c r="G31" s="34">
        <f t="shared" si="2"/>
        <v>107344.6</v>
      </c>
      <c r="H31" s="35"/>
      <c r="I31" s="67"/>
    </row>
    <row r="32" spans="1:9" x14ac:dyDescent="0.25">
      <c r="A32" s="12" t="s">
        <v>103</v>
      </c>
      <c r="B32" s="32">
        <f>[1]DAMAN!$B32</f>
        <v>91434</v>
      </c>
      <c r="C32" s="33">
        <v>1100</v>
      </c>
      <c r="D32" s="33">
        <f>'[1]Freight list'!$F$425</f>
        <v>3334</v>
      </c>
      <c r="E32" s="33">
        <f t="shared" si="0"/>
        <v>93668</v>
      </c>
      <c r="F32" s="33">
        <f t="shared" si="1"/>
        <v>16860.239999999998</v>
      </c>
      <c r="G32" s="34">
        <f t="shared" si="2"/>
        <v>110528.23999999999</v>
      </c>
      <c r="H32" s="35"/>
      <c r="I32" s="67"/>
    </row>
    <row r="33" spans="1:9" x14ac:dyDescent="0.25">
      <c r="A33" s="12" t="s">
        <v>104</v>
      </c>
      <c r="B33" s="32">
        <f>[1]DAMAN!$B33</f>
        <v>91074</v>
      </c>
      <c r="C33" s="33">
        <v>1100</v>
      </c>
      <c r="D33" s="33">
        <f>'[1]Freight list'!$F$425</f>
        <v>3334</v>
      </c>
      <c r="E33" s="33">
        <f t="shared" si="0"/>
        <v>93308</v>
      </c>
      <c r="F33" s="33">
        <f t="shared" si="1"/>
        <v>16795.439999999999</v>
      </c>
      <c r="G33" s="34">
        <f t="shared" si="2"/>
        <v>110103.44</v>
      </c>
      <c r="H33" s="35"/>
      <c r="I33" s="67"/>
    </row>
    <row r="34" spans="1:9" x14ac:dyDescent="0.25">
      <c r="A34" s="37" t="s">
        <v>32</v>
      </c>
      <c r="B34" s="32"/>
      <c r="C34" s="33"/>
      <c r="D34" s="33"/>
      <c r="E34" s="33"/>
      <c r="F34" s="33"/>
      <c r="G34" s="34">
        <f t="shared" si="2"/>
        <v>0</v>
      </c>
      <c r="H34" s="38"/>
      <c r="I34" s="50"/>
    </row>
    <row r="35" spans="1:9" x14ac:dyDescent="0.25">
      <c r="A35" s="12" t="s">
        <v>33</v>
      </c>
      <c r="B35" s="32">
        <f>[1]DAMAN!$B35</f>
        <v>98876</v>
      </c>
      <c r="C35" s="33">
        <v>1100</v>
      </c>
      <c r="D35" s="33">
        <f>'[1]Freight list'!$F$425</f>
        <v>3334</v>
      </c>
      <c r="E35" s="33">
        <f t="shared" ref="E35:E44" si="3">+B35-C35+D35</f>
        <v>101110</v>
      </c>
      <c r="F35" s="33">
        <f t="shared" ref="F35:F68" si="4">+E35*0.18</f>
        <v>18199.8</v>
      </c>
      <c r="G35" s="34">
        <f t="shared" si="2"/>
        <v>119309.8</v>
      </c>
      <c r="H35" s="35"/>
      <c r="I35" s="67"/>
    </row>
    <row r="36" spans="1:9" x14ac:dyDescent="0.25">
      <c r="A36" s="12" t="s">
        <v>105</v>
      </c>
      <c r="B36" s="32">
        <f>[1]DAMAN!$B36</f>
        <v>97186</v>
      </c>
      <c r="C36" s="33">
        <v>1100</v>
      </c>
      <c r="D36" s="33">
        <f>'[1]Freight list'!$F$425</f>
        <v>3334</v>
      </c>
      <c r="E36" s="33">
        <f t="shared" si="3"/>
        <v>99420</v>
      </c>
      <c r="F36" s="33">
        <f t="shared" si="4"/>
        <v>17895.599999999999</v>
      </c>
      <c r="G36" s="34">
        <f t="shared" si="2"/>
        <v>117315.6</v>
      </c>
      <c r="H36" s="35"/>
      <c r="I36" s="67"/>
    </row>
    <row r="37" spans="1:9" x14ac:dyDescent="0.25">
      <c r="A37" s="12" t="s">
        <v>106</v>
      </c>
      <c r="B37" s="32">
        <f>[1]DAMAN!$B37</f>
        <v>96666</v>
      </c>
      <c r="C37" s="33">
        <v>1100</v>
      </c>
      <c r="D37" s="33">
        <f>'[1]Freight list'!$F$425</f>
        <v>3334</v>
      </c>
      <c r="E37" s="33">
        <f t="shared" si="3"/>
        <v>98900</v>
      </c>
      <c r="F37" s="33">
        <f t="shared" si="4"/>
        <v>17802</v>
      </c>
      <c r="G37" s="34">
        <f t="shared" si="2"/>
        <v>116702</v>
      </c>
      <c r="H37" s="35"/>
      <c r="I37" s="67"/>
    </row>
    <row r="38" spans="1:9" x14ac:dyDescent="0.25">
      <c r="A38" s="12" t="s">
        <v>107</v>
      </c>
      <c r="B38" s="32">
        <f>[1]DAMAN!$B38</f>
        <v>99366</v>
      </c>
      <c r="C38" s="33">
        <v>1100</v>
      </c>
      <c r="D38" s="33">
        <f>'[1]Freight list'!$F$425</f>
        <v>3334</v>
      </c>
      <c r="E38" s="33">
        <f t="shared" si="3"/>
        <v>101600</v>
      </c>
      <c r="F38" s="33">
        <f t="shared" si="4"/>
        <v>18288</v>
      </c>
      <c r="G38" s="34">
        <f t="shared" si="2"/>
        <v>119888</v>
      </c>
      <c r="H38" s="35"/>
      <c r="I38" s="67"/>
    </row>
    <row r="39" spans="1:9" x14ac:dyDescent="0.25">
      <c r="A39" s="12" t="s">
        <v>36</v>
      </c>
      <c r="B39" s="32">
        <f>[1]DAMAN!$B39</f>
        <v>97686</v>
      </c>
      <c r="C39" s="33">
        <v>1100</v>
      </c>
      <c r="D39" s="33">
        <f>'[1]Freight list'!$F$425</f>
        <v>3334</v>
      </c>
      <c r="E39" s="33">
        <f t="shared" si="3"/>
        <v>99920</v>
      </c>
      <c r="F39" s="33">
        <f t="shared" si="4"/>
        <v>17985.599999999999</v>
      </c>
      <c r="G39" s="34">
        <f t="shared" si="2"/>
        <v>117905.60000000001</v>
      </c>
      <c r="H39" s="35"/>
      <c r="I39" s="67"/>
    </row>
    <row r="40" spans="1:9" x14ac:dyDescent="0.25">
      <c r="A40" s="12" t="s">
        <v>108</v>
      </c>
      <c r="B40" s="32">
        <f>+'[1]PP EX-WORKS'!X47</f>
        <v>92666</v>
      </c>
      <c r="C40" s="33">
        <v>1100</v>
      </c>
      <c r="D40" s="33">
        <f>'[1]Freight list'!$F$425</f>
        <v>3334</v>
      </c>
      <c r="E40" s="33">
        <f t="shared" si="3"/>
        <v>94900</v>
      </c>
      <c r="F40" s="33">
        <f t="shared" si="4"/>
        <v>17082</v>
      </c>
      <c r="G40" s="34">
        <f t="shared" si="2"/>
        <v>111982</v>
      </c>
      <c r="H40" s="35"/>
      <c r="I40" s="67"/>
    </row>
    <row r="41" spans="1:9" x14ac:dyDescent="0.25">
      <c r="A41" s="12" t="s">
        <v>109</v>
      </c>
      <c r="B41" s="32">
        <f>[1]DAMAN!$B41</f>
        <v>96166</v>
      </c>
      <c r="C41" s="33">
        <v>1100</v>
      </c>
      <c r="D41" s="33">
        <f>'[1]Freight list'!$F$425</f>
        <v>3334</v>
      </c>
      <c r="E41" s="33">
        <f t="shared" si="3"/>
        <v>98400</v>
      </c>
      <c r="F41" s="33">
        <f t="shared" si="4"/>
        <v>17712</v>
      </c>
      <c r="G41" s="34">
        <f t="shared" si="2"/>
        <v>116112</v>
      </c>
      <c r="H41" s="35"/>
      <c r="I41" s="67"/>
    </row>
    <row r="42" spans="1:9" x14ac:dyDescent="0.25">
      <c r="A42" s="12" t="s">
        <v>110</v>
      </c>
      <c r="B42" s="32">
        <f>[1]DAMAN!$B42</f>
        <v>96186</v>
      </c>
      <c r="C42" s="33">
        <v>1100</v>
      </c>
      <c r="D42" s="33">
        <f>'[1]Freight list'!$F$425</f>
        <v>3334</v>
      </c>
      <c r="E42" s="33">
        <f t="shared" si="3"/>
        <v>98420</v>
      </c>
      <c r="F42" s="33">
        <f t="shared" si="4"/>
        <v>17715.599999999999</v>
      </c>
      <c r="G42" s="34">
        <f t="shared" si="2"/>
        <v>116135.6</v>
      </c>
      <c r="H42" s="35"/>
      <c r="I42" s="67"/>
    </row>
    <row r="43" spans="1:9" x14ac:dyDescent="0.25">
      <c r="A43" s="12" t="s">
        <v>111</v>
      </c>
      <c r="B43" s="32">
        <f>[1]DAMAN!$B43</f>
        <v>100476</v>
      </c>
      <c r="C43" s="33">
        <v>1100</v>
      </c>
      <c r="D43" s="33">
        <f>'[1]Freight list'!$F$425</f>
        <v>3334</v>
      </c>
      <c r="E43" s="33">
        <f t="shared" si="3"/>
        <v>102710</v>
      </c>
      <c r="F43" s="33">
        <f t="shared" si="4"/>
        <v>18487.8</v>
      </c>
      <c r="G43" s="34">
        <f t="shared" si="2"/>
        <v>121197.8</v>
      </c>
      <c r="H43" s="35"/>
      <c r="I43" s="67"/>
    </row>
    <row r="44" spans="1:9" x14ac:dyDescent="0.25">
      <c r="A44" s="12" t="s">
        <v>112</v>
      </c>
      <c r="B44" s="32">
        <f>[1]DAMAN!$B44</f>
        <v>92666</v>
      </c>
      <c r="C44" s="33">
        <v>1100</v>
      </c>
      <c r="D44" s="33">
        <f>'[1]Freight list'!$F$425</f>
        <v>3334</v>
      </c>
      <c r="E44" s="33">
        <f t="shared" si="3"/>
        <v>94900</v>
      </c>
      <c r="F44" s="33">
        <f t="shared" si="4"/>
        <v>17082</v>
      </c>
      <c r="G44" s="34">
        <f t="shared" si="2"/>
        <v>111982</v>
      </c>
      <c r="H44" s="35"/>
      <c r="I44" s="67"/>
    </row>
    <row r="45" spans="1:9" x14ac:dyDescent="0.25">
      <c r="A45" s="37" t="s">
        <v>41</v>
      </c>
      <c r="B45" s="32"/>
      <c r="C45" s="33"/>
      <c r="D45" s="33"/>
      <c r="E45" s="33"/>
      <c r="F45" s="33"/>
      <c r="G45" s="34">
        <f t="shared" si="2"/>
        <v>0</v>
      </c>
      <c r="H45" s="39"/>
      <c r="I45" s="67"/>
    </row>
    <row r="46" spans="1:9" x14ac:dyDescent="0.25">
      <c r="A46" s="12" t="s">
        <v>113</v>
      </c>
      <c r="B46" s="32">
        <f>[1]DAMAN!$B46</f>
        <v>105286</v>
      </c>
      <c r="C46" s="33">
        <v>1100</v>
      </c>
      <c r="D46" s="33">
        <f>'[1]Freight list'!$F$425</f>
        <v>3334</v>
      </c>
      <c r="E46" s="33">
        <f t="shared" ref="E46:E58" si="5">+B46-C46+D46</f>
        <v>107520</v>
      </c>
      <c r="F46" s="33">
        <f t="shared" si="4"/>
        <v>19353.599999999999</v>
      </c>
      <c r="G46" s="34">
        <f t="shared" si="2"/>
        <v>126873.60000000001</v>
      </c>
      <c r="H46" s="35"/>
      <c r="I46" s="67"/>
    </row>
    <row r="47" spans="1:9" x14ac:dyDescent="0.25">
      <c r="A47" s="12" t="s">
        <v>114</v>
      </c>
      <c r="B47" s="32">
        <f>+'[1]PP EX-WORKS'!P47-6000</f>
        <v>95976</v>
      </c>
      <c r="C47" s="33">
        <v>1100</v>
      </c>
      <c r="D47" s="33">
        <f>'[1]Freight list'!$F$425</f>
        <v>3334</v>
      </c>
      <c r="E47" s="33">
        <f t="shared" si="5"/>
        <v>98210</v>
      </c>
      <c r="F47" s="33">
        <f t="shared" si="4"/>
        <v>17677.8</v>
      </c>
      <c r="G47" s="34">
        <f t="shared" si="2"/>
        <v>115887.8</v>
      </c>
      <c r="H47" s="35"/>
      <c r="I47" s="67"/>
    </row>
    <row r="48" spans="1:9" x14ac:dyDescent="0.25">
      <c r="A48" s="12" t="s">
        <v>51</v>
      </c>
      <c r="B48" s="32">
        <f>[1]DAMAN!$B48</f>
        <v>103736</v>
      </c>
      <c r="C48" s="33">
        <v>1100</v>
      </c>
      <c r="D48" s="33">
        <f>'[1]Freight list'!$F$425</f>
        <v>3334</v>
      </c>
      <c r="E48" s="33">
        <f t="shared" si="5"/>
        <v>105970</v>
      </c>
      <c r="F48" s="33">
        <f t="shared" si="4"/>
        <v>19074.599999999999</v>
      </c>
      <c r="G48" s="34">
        <f t="shared" si="2"/>
        <v>125044.6</v>
      </c>
      <c r="H48" s="35"/>
      <c r="I48" s="67"/>
    </row>
    <row r="49" spans="1:9" x14ac:dyDescent="0.25">
      <c r="A49" s="12" t="s">
        <v>115</v>
      </c>
      <c r="B49" s="32">
        <f>[1]DAMAN!$B49</f>
        <v>101976</v>
      </c>
      <c r="C49" s="33">
        <v>1100</v>
      </c>
      <c r="D49" s="33">
        <f>'[1]Freight list'!$F$425</f>
        <v>3334</v>
      </c>
      <c r="E49" s="33">
        <f t="shared" si="5"/>
        <v>104210</v>
      </c>
      <c r="F49" s="33">
        <f t="shared" si="4"/>
        <v>18757.8</v>
      </c>
      <c r="G49" s="34">
        <f t="shared" si="2"/>
        <v>122967.8</v>
      </c>
      <c r="H49" s="35"/>
      <c r="I49" s="67"/>
    </row>
    <row r="50" spans="1:9" x14ac:dyDescent="0.25">
      <c r="A50" s="12" t="s">
        <v>43</v>
      </c>
      <c r="B50" s="32">
        <f>+'[1]PP EX-WORKS'!V47</f>
        <v>102466</v>
      </c>
      <c r="C50" s="33">
        <v>1100</v>
      </c>
      <c r="D50" s="33">
        <f>'[1]Freight list'!$F$425</f>
        <v>3334</v>
      </c>
      <c r="E50" s="33">
        <f>+B50-C50+D50</f>
        <v>104700</v>
      </c>
      <c r="F50" s="33">
        <f>+E50*0.18</f>
        <v>18846</v>
      </c>
      <c r="G50" s="34">
        <f>E50+F50</f>
        <v>123546</v>
      </c>
      <c r="H50" s="35"/>
      <c r="I50" s="67"/>
    </row>
    <row r="51" spans="1:9" x14ac:dyDescent="0.25">
      <c r="A51" s="12" t="s">
        <v>44</v>
      </c>
      <c r="B51" s="32">
        <f>+'[1]PP EX-WORKS'!U47</f>
        <v>104316</v>
      </c>
      <c r="C51" s="33">
        <v>1100</v>
      </c>
      <c r="D51" s="33">
        <f>'[1]Freight list'!$F$425</f>
        <v>3334</v>
      </c>
      <c r="E51" s="33">
        <f>+B51-C51+D51</f>
        <v>106550</v>
      </c>
      <c r="F51" s="33">
        <f>+E51*0.18</f>
        <v>19179</v>
      </c>
      <c r="G51" s="34">
        <f>E51+F51</f>
        <v>125729</v>
      </c>
      <c r="H51" s="35"/>
      <c r="I51" s="67"/>
    </row>
    <row r="52" spans="1:9" x14ac:dyDescent="0.25">
      <c r="A52" s="12" t="s">
        <v>45</v>
      </c>
      <c r="B52" s="32">
        <f>+'[1]PP EX-WORKS'!S47</f>
        <v>103446</v>
      </c>
      <c r="C52" s="33">
        <v>1100</v>
      </c>
      <c r="D52" s="33">
        <f>'[1]Freight list'!$F$425</f>
        <v>3334</v>
      </c>
      <c r="E52" s="33">
        <f>+B52-C52+D52</f>
        <v>105680</v>
      </c>
      <c r="F52" s="33">
        <f>+E52*0.18</f>
        <v>19022.399999999998</v>
      </c>
      <c r="G52" s="34">
        <f>E52+F52</f>
        <v>124702.39999999999</v>
      </c>
      <c r="H52" s="35"/>
      <c r="I52" s="67"/>
    </row>
    <row r="53" spans="1:9" x14ac:dyDescent="0.25">
      <c r="A53" s="12" t="s">
        <v>46</v>
      </c>
      <c r="B53" s="32">
        <f>+'[1]PP EX-WORKS'!T47</f>
        <v>103446</v>
      </c>
      <c r="C53" s="33">
        <v>1100</v>
      </c>
      <c r="D53" s="33">
        <f>'[1]Freight list'!$F$425</f>
        <v>3334</v>
      </c>
      <c r="E53" s="33">
        <f>+B53-C53+D53</f>
        <v>105680</v>
      </c>
      <c r="F53" s="33">
        <f>+E53*0.18</f>
        <v>19022.399999999998</v>
      </c>
      <c r="G53" s="34">
        <f>E53+F53</f>
        <v>124702.39999999999</v>
      </c>
      <c r="H53" s="35"/>
      <c r="I53" s="67"/>
    </row>
    <row r="54" spans="1:9" x14ac:dyDescent="0.25">
      <c r="A54" s="12" t="s">
        <v>116</v>
      </c>
      <c r="B54" s="32">
        <f>[1]DAMAN!$B54</f>
        <v>101976</v>
      </c>
      <c r="C54" s="33">
        <v>1100</v>
      </c>
      <c r="D54" s="33">
        <f>'[1]Freight list'!$F$425</f>
        <v>3334</v>
      </c>
      <c r="E54" s="33">
        <f>+B54-C54+D54</f>
        <v>104210</v>
      </c>
      <c r="F54" s="33">
        <f>+E54*0.18</f>
        <v>18757.8</v>
      </c>
      <c r="G54" s="34">
        <f>E54+F54</f>
        <v>122967.8</v>
      </c>
      <c r="H54" s="35"/>
      <c r="I54" s="67"/>
    </row>
    <row r="55" spans="1:9" x14ac:dyDescent="0.25">
      <c r="A55" s="12" t="s">
        <v>172</v>
      </c>
      <c r="B55" s="32">
        <f>[1]DAMAN!$B55</f>
        <v>101476</v>
      </c>
      <c r="C55" s="33">
        <v>1100</v>
      </c>
      <c r="D55" s="33">
        <f>'[1]Freight list'!$F$425</f>
        <v>3334</v>
      </c>
      <c r="E55" s="33">
        <f t="shared" si="5"/>
        <v>103710</v>
      </c>
      <c r="F55" s="33">
        <f t="shared" si="4"/>
        <v>18667.8</v>
      </c>
      <c r="G55" s="34">
        <f t="shared" si="2"/>
        <v>122377.8</v>
      </c>
      <c r="H55" s="35"/>
      <c r="I55" s="67"/>
    </row>
    <row r="56" spans="1:9" x14ac:dyDescent="0.25">
      <c r="A56" s="12" t="s">
        <v>118</v>
      </c>
      <c r="B56" s="32">
        <f>[1]DAMAN!$B56</f>
        <v>104807</v>
      </c>
      <c r="C56" s="33">
        <v>1100</v>
      </c>
      <c r="D56" s="33">
        <f>'[1]Freight list'!$F$425</f>
        <v>3334</v>
      </c>
      <c r="E56" s="33">
        <f t="shared" si="5"/>
        <v>107041</v>
      </c>
      <c r="F56" s="33">
        <f t="shared" si="4"/>
        <v>19267.38</v>
      </c>
      <c r="G56" s="34">
        <f t="shared" si="2"/>
        <v>126308.38</v>
      </c>
      <c r="H56" s="35"/>
      <c r="I56" s="67"/>
    </row>
    <row r="57" spans="1:9" x14ac:dyDescent="0.25">
      <c r="A57" s="12" t="s">
        <v>119</v>
      </c>
      <c r="B57" s="32">
        <f>[1]DAMAN!$B57</f>
        <v>107807</v>
      </c>
      <c r="C57" s="33">
        <v>1100</v>
      </c>
      <c r="D57" s="33">
        <f>'[1]Freight list'!$F$425</f>
        <v>3334</v>
      </c>
      <c r="E57" s="33">
        <f t="shared" si="5"/>
        <v>110041</v>
      </c>
      <c r="F57" s="33">
        <f t="shared" si="4"/>
        <v>19807.38</v>
      </c>
      <c r="G57" s="34">
        <f t="shared" si="2"/>
        <v>129848.38</v>
      </c>
      <c r="H57" s="35"/>
      <c r="I57" s="67"/>
    </row>
    <row r="58" spans="1:9" x14ac:dyDescent="0.25">
      <c r="A58" s="40" t="s">
        <v>120</v>
      </c>
      <c r="B58" s="32">
        <f>[1]DAMAN!$B58</f>
        <v>106827</v>
      </c>
      <c r="C58" s="33">
        <v>1100</v>
      </c>
      <c r="D58" s="33">
        <f>'[1]Freight list'!$F$425</f>
        <v>3334</v>
      </c>
      <c r="E58" s="33">
        <f t="shared" si="5"/>
        <v>109061</v>
      </c>
      <c r="F58" s="33">
        <f t="shared" si="4"/>
        <v>19630.98</v>
      </c>
      <c r="G58" s="34">
        <f t="shared" si="2"/>
        <v>128691.98</v>
      </c>
      <c r="H58" s="35"/>
      <c r="I58" s="67"/>
    </row>
    <row r="59" spans="1:9" x14ac:dyDescent="0.25">
      <c r="A59" s="37" t="s">
        <v>54</v>
      </c>
      <c r="B59" s="32"/>
      <c r="C59" s="33"/>
      <c r="D59" s="33"/>
      <c r="E59" s="33"/>
      <c r="F59" s="33"/>
      <c r="G59" s="34">
        <f t="shared" si="2"/>
        <v>0</v>
      </c>
      <c r="H59" s="39"/>
      <c r="I59" s="67"/>
    </row>
    <row r="60" spans="1:9" x14ac:dyDescent="0.25">
      <c r="A60" s="12" t="s">
        <v>121</v>
      </c>
      <c r="B60" s="32">
        <f>[1]DAMAN!$B60</f>
        <v>97253</v>
      </c>
      <c r="C60" s="33">
        <v>1100</v>
      </c>
      <c r="D60" s="33">
        <f>'[1]Freight list'!$F$425</f>
        <v>3334</v>
      </c>
      <c r="E60" s="33">
        <f t="shared" ref="E60:E68" si="6">+B60-C60+D60</f>
        <v>99487</v>
      </c>
      <c r="F60" s="33">
        <f t="shared" si="4"/>
        <v>17907.66</v>
      </c>
      <c r="G60" s="34">
        <f t="shared" si="2"/>
        <v>117394.66</v>
      </c>
      <c r="H60" s="35"/>
      <c r="I60" s="67"/>
    </row>
    <row r="61" spans="1:9" x14ac:dyDescent="0.25">
      <c r="A61" s="12" t="s">
        <v>122</v>
      </c>
      <c r="B61" s="32">
        <f>[1]DAMAN!$B61</f>
        <v>96253</v>
      </c>
      <c r="C61" s="33">
        <v>1100</v>
      </c>
      <c r="D61" s="33">
        <f>'[1]Freight list'!$F$425</f>
        <v>3334</v>
      </c>
      <c r="E61" s="33">
        <f t="shared" si="6"/>
        <v>98487</v>
      </c>
      <c r="F61" s="33">
        <f t="shared" si="4"/>
        <v>17727.66</v>
      </c>
      <c r="G61" s="34">
        <f t="shared" si="2"/>
        <v>116214.66</v>
      </c>
      <c r="H61" s="35"/>
      <c r="I61" s="67"/>
    </row>
    <row r="62" spans="1:9" x14ac:dyDescent="0.25">
      <c r="A62" s="12" t="s">
        <v>123</v>
      </c>
      <c r="B62" s="32">
        <f>[1]DAMAN!$B62</f>
        <v>96253</v>
      </c>
      <c r="C62" s="33">
        <v>1100</v>
      </c>
      <c r="D62" s="33">
        <f>'[1]Freight list'!$F$425</f>
        <v>3334</v>
      </c>
      <c r="E62" s="33">
        <f t="shared" si="6"/>
        <v>98487</v>
      </c>
      <c r="F62" s="33">
        <f t="shared" si="4"/>
        <v>17727.66</v>
      </c>
      <c r="G62" s="34">
        <f t="shared" si="2"/>
        <v>116214.66</v>
      </c>
      <c r="H62" s="35"/>
      <c r="I62" s="67"/>
    </row>
    <row r="63" spans="1:9" x14ac:dyDescent="0.25">
      <c r="A63" s="12" t="s">
        <v>124</v>
      </c>
      <c r="B63" s="32">
        <f>[1]DAMAN!$B63</f>
        <v>103333</v>
      </c>
      <c r="C63" s="33">
        <v>1100</v>
      </c>
      <c r="D63" s="33">
        <f>'[1]Freight list'!$F$425</f>
        <v>3334</v>
      </c>
      <c r="E63" s="33">
        <f t="shared" si="6"/>
        <v>105567</v>
      </c>
      <c r="F63" s="33">
        <f t="shared" si="4"/>
        <v>19002.059999999998</v>
      </c>
      <c r="G63" s="34">
        <f t="shared" si="2"/>
        <v>124569.06</v>
      </c>
      <c r="H63" s="35"/>
      <c r="I63" s="67"/>
    </row>
    <row r="64" spans="1:9" x14ac:dyDescent="0.25">
      <c r="A64" s="12" t="s">
        <v>125</v>
      </c>
      <c r="B64" s="32">
        <f>[1]DAMAN!$B64</f>
        <v>105333</v>
      </c>
      <c r="C64" s="33">
        <v>1100</v>
      </c>
      <c r="D64" s="33">
        <f>'[1]Freight list'!$F$425</f>
        <v>3334</v>
      </c>
      <c r="E64" s="33">
        <f t="shared" si="6"/>
        <v>107567</v>
      </c>
      <c r="F64" s="33">
        <f t="shared" si="4"/>
        <v>19362.059999999998</v>
      </c>
      <c r="G64" s="34">
        <f t="shared" si="2"/>
        <v>126929.06</v>
      </c>
      <c r="H64" s="35"/>
      <c r="I64" s="67"/>
    </row>
    <row r="65" spans="1:9" x14ac:dyDescent="0.25">
      <c r="A65" s="12" t="s">
        <v>126</v>
      </c>
      <c r="B65" s="32">
        <f>[1]DAMAN!$B65</f>
        <v>107033</v>
      </c>
      <c r="C65" s="33">
        <v>1100</v>
      </c>
      <c r="D65" s="33">
        <f>'[1]Freight list'!$F$425</f>
        <v>3334</v>
      </c>
      <c r="E65" s="33">
        <f t="shared" si="6"/>
        <v>109267</v>
      </c>
      <c r="F65" s="33">
        <f t="shared" si="4"/>
        <v>19668.059999999998</v>
      </c>
      <c r="G65" s="34">
        <f t="shared" si="2"/>
        <v>128935.06</v>
      </c>
      <c r="H65" s="35"/>
      <c r="I65" s="67"/>
    </row>
    <row r="66" spans="1:9" x14ac:dyDescent="0.25">
      <c r="A66" s="12" t="s">
        <v>127</v>
      </c>
      <c r="B66" s="32">
        <f>[1]DAMAN!$B66</f>
        <v>90753</v>
      </c>
      <c r="C66" s="33">
        <v>1100</v>
      </c>
      <c r="D66" s="33">
        <f>'[1]Freight list'!$F$425</f>
        <v>3334</v>
      </c>
      <c r="E66" s="33">
        <f t="shared" si="6"/>
        <v>92987</v>
      </c>
      <c r="F66" s="33">
        <f t="shared" si="4"/>
        <v>16737.66</v>
      </c>
      <c r="G66" s="34">
        <f t="shared" si="2"/>
        <v>109724.66</v>
      </c>
      <c r="H66" s="35"/>
      <c r="I66" s="67"/>
    </row>
    <row r="67" spans="1:9" x14ac:dyDescent="0.25">
      <c r="A67" s="12" t="s">
        <v>128</v>
      </c>
      <c r="B67" s="32">
        <f>[1]DAMAN!$B67</f>
        <v>92253</v>
      </c>
      <c r="C67" s="33">
        <v>1100</v>
      </c>
      <c r="D67" s="33">
        <f>'[1]Freight list'!$F$425</f>
        <v>3334</v>
      </c>
      <c r="E67" s="33">
        <f t="shared" si="6"/>
        <v>94487</v>
      </c>
      <c r="F67" s="33">
        <f t="shared" si="4"/>
        <v>17007.66</v>
      </c>
      <c r="G67" s="34">
        <f t="shared" si="2"/>
        <v>111494.66</v>
      </c>
      <c r="H67" s="35"/>
      <c r="I67" s="49"/>
    </row>
    <row r="68" spans="1:9" x14ac:dyDescent="0.25">
      <c r="A68" s="12" t="s">
        <v>129</v>
      </c>
      <c r="B68" s="32">
        <f>[1]DAMAN!$B68</f>
        <v>92253</v>
      </c>
      <c r="C68" s="33">
        <v>1100</v>
      </c>
      <c r="D68" s="33">
        <f>'[1]Freight list'!$F$425</f>
        <v>3334</v>
      </c>
      <c r="E68" s="33">
        <f t="shared" si="6"/>
        <v>94487</v>
      </c>
      <c r="F68" s="33">
        <f t="shared" si="4"/>
        <v>17007.66</v>
      </c>
      <c r="G68" s="34">
        <f t="shared" si="2"/>
        <v>111494.66</v>
      </c>
      <c r="H68" s="35"/>
      <c r="I68" s="49"/>
    </row>
    <row r="69" spans="1:9" x14ac:dyDescent="0.25">
      <c r="A69" s="37" t="s">
        <v>130</v>
      </c>
      <c r="B69" s="33"/>
      <c r="C69" s="33"/>
      <c r="D69" s="33"/>
      <c r="E69" s="33"/>
      <c r="F69" s="33"/>
      <c r="G69" s="33"/>
      <c r="H69" s="33"/>
      <c r="I69" s="33"/>
    </row>
    <row r="70" spans="1:9" x14ac:dyDescent="0.25">
      <c r="A70" s="12" t="s">
        <v>131</v>
      </c>
      <c r="B70" s="41" t="s">
        <v>132</v>
      </c>
      <c r="C70" s="41" t="s">
        <v>133</v>
      </c>
      <c r="D70" s="41" t="s">
        <v>134</v>
      </c>
      <c r="E70" s="41" t="s">
        <v>135</v>
      </c>
      <c r="F70" s="41" t="s">
        <v>136</v>
      </c>
      <c r="G70" s="41" t="s">
        <v>137</v>
      </c>
      <c r="H70" s="41" t="s">
        <v>138</v>
      </c>
      <c r="I70" s="41" t="s">
        <v>139</v>
      </c>
    </row>
    <row r="71" spans="1:9" x14ac:dyDescent="0.25">
      <c r="A71" s="37" t="s">
        <v>140</v>
      </c>
      <c r="B71" s="42" t="s">
        <v>141</v>
      </c>
      <c r="C71" s="42" t="s">
        <v>142</v>
      </c>
      <c r="D71" s="42" t="s">
        <v>143</v>
      </c>
      <c r="E71" s="42" t="s">
        <v>144</v>
      </c>
      <c r="F71" s="42" t="s">
        <v>145</v>
      </c>
      <c r="G71" s="42" t="s">
        <v>146</v>
      </c>
      <c r="H71" s="42" t="s">
        <v>147</v>
      </c>
      <c r="I71" s="43" t="s">
        <v>148</v>
      </c>
    </row>
    <row r="72" spans="1:9" x14ac:dyDescent="0.25">
      <c r="A72" s="12" t="s">
        <v>149</v>
      </c>
      <c r="B72" s="41" t="s">
        <v>132</v>
      </c>
      <c r="C72" s="41" t="s">
        <v>133</v>
      </c>
      <c r="D72" s="41" t="s">
        <v>134</v>
      </c>
      <c r="E72" s="41" t="s">
        <v>135</v>
      </c>
      <c r="F72" s="41" t="s">
        <v>136</v>
      </c>
      <c r="G72" s="41" t="s">
        <v>137</v>
      </c>
      <c r="H72" s="41" t="s">
        <v>138</v>
      </c>
      <c r="I72" s="41" t="s">
        <v>139</v>
      </c>
    </row>
    <row r="73" spans="1:9" x14ac:dyDescent="0.25">
      <c r="A73" s="12" t="s">
        <v>150</v>
      </c>
      <c r="B73" s="41" t="s">
        <v>151</v>
      </c>
      <c r="C73" s="41" t="s">
        <v>152</v>
      </c>
      <c r="D73" s="41" t="s">
        <v>153</v>
      </c>
      <c r="E73" s="41" t="s">
        <v>154</v>
      </c>
      <c r="F73" s="41" t="s">
        <v>155</v>
      </c>
      <c r="G73" s="41" t="s">
        <v>156</v>
      </c>
      <c r="H73" s="41" t="s">
        <v>144</v>
      </c>
      <c r="I73" s="1" t="s">
        <v>157</v>
      </c>
    </row>
    <row r="74" spans="1:9" x14ac:dyDescent="0.25">
      <c r="A74" s="44" t="s">
        <v>158</v>
      </c>
      <c r="B74" s="52"/>
      <c r="C74" s="52"/>
      <c r="D74" s="52"/>
      <c r="E74" s="52"/>
      <c r="F74" s="52"/>
      <c r="G74" s="52"/>
      <c r="H74" s="52"/>
      <c r="I74" s="52"/>
    </row>
    <row r="75" spans="1:9" x14ac:dyDescent="0.25">
      <c r="A75" s="45" t="s">
        <v>159</v>
      </c>
      <c r="B75" s="2"/>
      <c r="C75" s="2"/>
      <c r="D75" s="2"/>
      <c r="E75" s="2"/>
      <c r="F75" s="2"/>
      <c r="G75" s="2"/>
      <c r="H75" s="2"/>
      <c r="I75" s="2"/>
    </row>
    <row r="76" spans="1:9" x14ac:dyDescent="0.25">
      <c r="A76" s="46" t="s">
        <v>160</v>
      </c>
      <c r="B76" s="13"/>
      <c r="C76" s="19"/>
      <c r="D76" s="19"/>
      <c r="E76" s="19"/>
      <c r="F76" s="19"/>
      <c r="G76" s="19"/>
      <c r="H76" s="13"/>
      <c r="I76" s="13"/>
    </row>
    <row r="77" spans="1:9" x14ac:dyDescent="0.25">
      <c r="A77" s="46" t="s">
        <v>161</v>
      </c>
      <c r="B77" s="39"/>
      <c r="C77" s="39"/>
      <c r="D77" s="39"/>
      <c r="E77" s="39"/>
      <c r="F77" s="39"/>
      <c r="G77" s="39"/>
      <c r="H77" s="39"/>
      <c r="I77" s="13"/>
    </row>
    <row r="78" spans="1:9" x14ac:dyDescent="0.25">
      <c r="A78" s="46" t="s">
        <v>162</v>
      </c>
      <c r="B78" s="13"/>
      <c r="C78" s="13"/>
      <c r="D78" s="13"/>
      <c r="E78" s="13"/>
      <c r="F78" s="13"/>
      <c r="G78" s="13"/>
      <c r="H78" s="13"/>
      <c r="I78" s="13"/>
    </row>
    <row r="79" spans="1:9" x14ac:dyDescent="0.25">
      <c r="A79" s="46" t="s">
        <v>163</v>
      </c>
      <c r="B79" s="13"/>
      <c r="C79" s="13"/>
      <c r="D79" s="13"/>
      <c r="E79" s="13"/>
      <c r="F79" s="13"/>
      <c r="G79" s="13"/>
      <c r="H79" s="13"/>
      <c r="I79" s="13"/>
    </row>
    <row r="80" spans="1:9" x14ac:dyDescent="0.25">
      <c r="A80" s="45" t="s">
        <v>164</v>
      </c>
      <c r="B80" s="13"/>
      <c r="C80" s="13"/>
      <c r="D80" s="13"/>
      <c r="E80" s="13"/>
      <c r="F80" s="13"/>
      <c r="G80" s="13"/>
      <c r="H80" s="13"/>
      <c r="I80" s="13"/>
    </row>
    <row r="81" spans="1:9" x14ac:dyDescent="0.25">
      <c r="A81" s="15" t="s">
        <v>165</v>
      </c>
      <c r="B81" s="16"/>
      <c r="C81" s="16"/>
      <c r="D81" s="16"/>
      <c r="E81" s="16"/>
      <c r="F81" s="16"/>
      <c r="G81" s="16"/>
      <c r="H81" s="16"/>
      <c r="I81" s="13"/>
    </row>
    <row r="82" spans="1:9" x14ac:dyDescent="0.25">
      <c r="A82" s="17" t="s">
        <v>166</v>
      </c>
      <c r="B82" s="13"/>
      <c r="C82" s="13"/>
      <c r="D82" s="13"/>
      <c r="E82" s="13"/>
      <c r="F82" s="13"/>
      <c r="G82" s="13"/>
      <c r="H82" s="13"/>
      <c r="I82" s="13"/>
    </row>
    <row r="83" spans="1:9" x14ac:dyDescent="0.25">
      <c r="A83" s="17" t="s">
        <v>167</v>
      </c>
      <c r="B83" s="13"/>
      <c r="C83" s="13"/>
      <c r="D83" s="13"/>
      <c r="E83" s="13"/>
      <c r="F83" s="13"/>
      <c r="G83" s="13"/>
      <c r="H83" s="13"/>
      <c r="I83" s="13"/>
    </row>
    <row r="84" spans="1:9" ht="15.75" x14ac:dyDescent="0.25">
      <c r="A84" s="21" t="s">
        <v>69</v>
      </c>
      <c r="B84" s="14"/>
      <c r="C84" s="14"/>
      <c r="D84" s="13"/>
      <c r="E84" s="13"/>
      <c r="F84" s="13"/>
      <c r="G84" s="13"/>
      <c r="H84" s="13"/>
      <c r="I84" s="13"/>
    </row>
    <row r="85" spans="1:9" ht="15.75" x14ac:dyDescent="0.25">
      <c r="A85" s="21" t="s">
        <v>70</v>
      </c>
      <c r="B85" s="14"/>
      <c r="C85" s="13"/>
      <c r="D85" s="13"/>
      <c r="E85" s="13"/>
      <c r="F85" s="13"/>
      <c r="G85" s="13"/>
      <c r="H85" s="13"/>
      <c r="I85" s="13"/>
    </row>
    <row r="86" spans="1:9" x14ac:dyDescent="0.25">
      <c r="A86" s="22" t="s">
        <v>71</v>
      </c>
      <c r="B86" s="13"/>
      <c r="C86" s="13"/>
      <c r="D86" s="13"/>
      <c r="E86" s="13"/>
      <c r="F86" s="13"/>
      <c r="G86" s="13"/>
      <c r="H86" s="13"/>
      <c r="I86" s="13"/>
    </row>
    <row r="87" spans="1:9" ht="15.75" x14ac:dyDescent="0.25">
      <c r="A87" s="21" t="s">
        <v>72</v>
      </c>
      <c r="B87" s="13"/>
      <c r="C87" s="13"/>
      <c r="D87" s="13"/>
      <c r="E87" s="13"/>
      <c r="F87" s="13"/>
      <c r="G87" s="13"/>
      <c r="H87" s="13"/>
      <c r="I87" s="13"/>
    </row>
    <row r="88" spans="1:9" x14ac:dyDescent="0.25">
      <c r="A88" s="22" t="s">
        <v>73</v>
      </c>
      <c r="B88" s="13"/>
      <c r="C88" s="13"/>
      <c r="D88" s="13"/>
      <c r="E88" s="13"/>
      <c r="F88" s="13"/>
      <c r="G88" s="13"/>
      <c r="H88" s="13"/>
      <c r="I88" s="13"/>
    </row>
  </sheetData>
  <mergeCells count="7">
    <mergeCell ref="A7:I7"/>
    <mergeCell ref="A1:I1"/>
    <mergeCell ref="A2:I2"/>
    <mergeCell ref="A3:I3"/>
    <mergeCell ref="A4:I4"/>
    <mergeCell ref="A5:H5"/>
    <mergeCell ref="A6:H6"/>
  </mergeCells>
  <hyperlinks>
    <hyperlink ref="A86" r:id="rId1" display="mukesh.ganpati@gmail.com"/>
    <hyperlink ref="A88" r:id="rId2" display="mukesh.ganpati@gmail.com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STOCK POINT</vt:lpstr>
      <vt:lpstr>DAMAN</vt:lpstr>
      <vt:lpstr>BHIWANDI</vt:lpstr>
      <vt:lpstr>MAHA(O.V)</vt:lpstr>
      <vt:lpstr>GUJRAT(S)</vt:lpstr>
      <vt:lpstr>MAHA(SOUTH)</vt:lpstr>
      <vt:lpstr>KHANDESH</vt:lpstr>
      <vt:lpstr>SILVASSA</vt:lpstr>
      <vt:lpstr>DADRA</vt:lpstr>
      <vt:lpstr>MAHA(VIDH)</vt:lpstr>
      <vt:lpstr>GUJRAT(E)</vt:lpstr>
      <vt:lpstr>GUJRAT(W)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Girish</cp:lastModifiedBy>
  <dcterms:created xsi:type="dcterms:W3CDTF">2025-08-01T05:48:47Z</dcterms:created>
  <dcterms:modified xsi:type="dcterms:W3CDTF">2025-08-01T06:39:25Z</dcterms:modified>
</cp:coreProperties>
</file>