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8235"/>
  </bookViews>
  <sheets>
    <sheet name="STOCK POINT" sheetId="1" r:id="rId1"/>
    <sheet name="DAMAN" sheetId="2" r:id="rId2"/>
    <sheet name="BHIWANDI" sheetId="3" r:id="rId3"/>
    <sheet name="MAHA(O.V)" sheetId="4" r:id="rId4"/>
    <sheet name="GUJRAT(S)" sheetId="5" r:id="rId5"/>
    <sheet name="MAHA(SOUTH)" sheetId="6" r:id="rId6"/>
    <sheet name="KHANDESH" sheetId="7" r:id="rId7"/>
    <sheet name="SILVASSA" sheetId="8" r:id="rId8"/>
    <sheet name="DADRA" sheetId="9" r:id="rId9"/>
    <sheet name="MAHA(VIDH)" sheetId="10" r:id="rId10"/>
    <sheet name="GUJRAT(E)" sheetId="11" r:id="rId11"/>
    <sheet name="GUJRAT(W)" sheetId="12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B69" i="12" l="1"/>
  <c r="D69" i="12" s="1"/>
  <c r="B68" i="12"/>
  <c r="D68" i="12" s="1"/>
  <c r="B66" i="12"/>
  <c r="D66" i="12" s="1"/>
  <c r="B65" i="12"/>
  <c r="D65" i="12" s="1"/>
  <c r="D64" i="12"/>
  <c r="B64" i="12"/>
  <c r="B63" i="12"/>
  <c r="D63" i="12" s="1"/>
  <c r="B62" i="12"/>
  <c r="D62" i="12" s="1"/>
  <c r="D61" i="12"/>
  <c r="B61" i="12"/>
  <c r="B59" i="12"/>
  <c r="D59" i="12" s="1"/>
  <c r="B58" i="12"/>
  <c r="D58" i="12" s="1"/>
  <c r="D57" i="12"/>
  <c r="B57" i="12"/>
  <c r="B56" i="12"/>
  <c r="D56" i="12" s="1"/>
  <c r="B55" i="12"/>
  <c r="D55" i="12" s="1"/>
  <c r="D54" i="12"/>
  <c r="B54" i="12"/>
  <c r="B53" i="12"/>
  <c r="D53" i="12" s="1"/>
  <c r="B52" i="12"/>
  <c r="D52" i="12" s="1"/>
  <c r="D51" i="12"/>
  <c r="B51" i="12"/>
  <c r="B50" i="12"/>
  <c r="D50" i="12" s="1"/>
  <c r="B49" i="12"/>
  <c r="D49" i="12" s="1"/>
  <c r="D48" i="12"/>
  <c r="B48" i="12"/>
  <c r="B47" i="12"/>
  <c r="D47" i="12" s="1"/>
  <c r="B46" i="12"/>
  <c r="D46" i="12" s="1"/>
  <c r="D44" i="12"/>
  <c r="B44" i="12"/>
  <c r="B43" i="12"/>
  <c r="D43" i="12" s="1"/>
  <c r="B42" i="12"/>
  <c r="D42" i="12" s="1"/>
  <c r="D41" i="12"/>
  <c r="B41" i="12"/>
  <c r="B40" i="12"/>
  <c r="D40" i="12" s="1"/>
  <c r="B39" i="12"/>
  <c r="D39" i="12" s="1"/>
  <c r="D38" i="12"/>
  <c r="B38" i="12"/>
  <c r="B37" i="12"/>
  <c r="D37" i="12" s="1"/>
  <c r="B36" i="12"/>
  <c r="D36" i="12" s="1"/>
  <c r="D35" i="12"/>
  <c r="B35" i="12"/>
  <c r="B33" i="12"/>
  <c r="D33" i="12" s="1"/>
  <c r="B32" i="12"/>
  <c r="D32" i="12" s="1"/>
  <c r="D31" i="12"/>
  <c r="B31" i="12"/>
  <c r="B30" i="12"/>
  <c r="D30" i="12" s="1"/>
  <c r="B29" i="12"/>
  <c r="D29" i="12" s="1"/>
  <c r="D28" i="12"/>
  <c r="B28" i="12"/>
  <c r="B27" i="12"/>
  <c r="D27" i="12" s="1"/>
  <c r="B26" i="12"/>
  <c r="D26" i="12" s="1"/>
  <c r="D25" i="12"/>
  <c r="B25" i="12"/>
  <c r="B24" i="12"/>
  <c r="D24" i="12" s="1"/>
  <c r="B23" i="12"/>
  <c r="D23" i="12" s="1"/>
  <c r="F21" i="12"/>
  <c r="B21" i="12"/>
  <c r="D21" i="12" s="1"/>
  <c r="F20" i="12"/>
  <c r="D20" i="12"/>
  <c r="B20" i="12"/>
  <c r="B19" i="12"/>
  <c r="D19" i="12" s="1"/>
  <c r="B18" i="12"/>
  <c r="D18" i="12" s="1"/>
  <c r="D17" i="12"/>
  <c r="B17" i="12"/>
  <c r="B16" i="12"/>
  <c r="D16" i="12" s="1"/>
  <c r="B15" i="12"/>
  <c r="D15" i="12" s="1"/>
  <c r="D14" i="12"/>
  <c r="B14" i="12"/>
  <c r="B13" i="12"/>
  <c r="D13" i="12" s="1"/>
  <c r="B12" i="12"/>
  <c r="D12" i="12" s="1"/>
  <c r="D11" i="12"/>
  <c r="B11" i="12"/>
  <c r="B10" i="12"/>
  <c r="D10" i="12" s="1"/>
  <c r="A7" i="12"/>
  <c r="B69" i="11"/>
  <c r="D69" i="11" s="1"/>
  <c r="B68" i="11"/>
  <c r="D68" i="11" s="1"/>
  <c r="B66" i="11"/>
  <c r="D66" i="11" s="1"/>
  <c r="B65" i="11"/>
  <c r="D65" i="11" s="1"/>
  <c r="D64" i="11"/>
  <c r="B64" i="11"/>
  <c r="B63" i="11"/>
  <c r="D63" i="11" s="1"/>
  <c r="B62" i="11"/>
  <c r="D62" i="11" s="1"/>
  <c r="D61" i="11"/>
  <c r="B61" i="11"/>
  <c r="B59" i="11"/>
  <c r="D59" i="11" s="1"/>
  <c r="B58" i="11"/>
  <c r="D58" i="11" s="1"/>
  <c r="D57" i="11"/>
  <c r="B57" i="11"/>
  <c r="B56" i="11"/>
  <c r="D56" i="11" s="1"/>
  <c r="B55" i="11"/>
  <c r="D55" i="11" s="1"/>
  <c r="D54" i="11"/>
  <c r="B54" i="11"/>
  <c r="B53" i="11"/>
  <c r="D53" i="11" s="1"/>
  <c r="B52" i="11"/>
  <c r="D52" i="11" s="1"/>
  <c r="D51" i="11"/>
  <c r="B51" i="11"/>
  <c r="B50" i="11"/>
  <c r="D50" i="11" s="1"/>
  <c r="B49" i="11"/>
  <c r="D49" i="11" s="1"/>
  <c r="D48" i="11"/>
  <c r="B48" i="11"/>
  <c r="B47" i="11"/>
  <c r="D47" i="11" s="1"/>
  <c r="B46" i="11"/>
  <c r="D46" i="11" s="1"/>
  <c r="D44" i="11"/>
  <c r="B44" i="11"/>
  <c r="B43" i="11"/>
  <c r="D43" i="11" s="1"/>
  <c r="B42" i="11"/>
  <c r="D42" i="11" s="1"/>
  <c r="D41" i="11"/>
  <c r="B41" i="11"/>
  <c r="B40" i="11"/>
  <c r="D40" i="11" s="1"/>
  <c r="B39" i="11"/>
  <c r="D39" i="11" s="1"/>
  <c r="D38" i="11"/>
  <c r="B38" i="11"/>
  <c r="B37" i="11"/>
  <c r="D37" i="11" s="1"/>
  <c r="B36" i="11"/>
  <c r="D36" i="11" s="1"/>
  <c r="D35" i="11"/>
  <c r="B35" i="11"/>
  <c r="B33" i="11"/>
  <c r="D33" i="11" s="1"/>
  <c r="B32" i="11"/>
  <c r="D32" i="11" s="1"/>
  <c r="D31" i="11"/>
  <c r="B31" i="11"/>
  <c r="B30" i="11"/>
  <c r="D30" i="11" s="1"/>
  <c r="B29" i="11"/>
  <c r="D29" i="11" s="1"/>
  <c r="D28" i="11"/>
  <c r="B28" i="11"/>
  <c r="F27" i="11"/>
  <c r="B27" i="11"/>
  <c r="D27" i="11" s="1"/>
  <c r="F26" i="11"/>
  <c r="D26" i="11"/>
  <c r="B26" i="11"/>
  <c r="B25" i="11"/>
  <c r="D25" i="11" s="1"/>
  <c r="B24" i="11"/>
  <c r="D24" i="11" s="1"/>
  <c r="F23" i="11"/>
  <c r="B23" i="11"/>
  <c r="D23" i="11" s="1"/>
  <c r="F22" i="11"/>
  <c r="B22" i="11"/>
  <c r="D22" i="11" s="1"/>
  <c r="F21" i="11"/>
  <c r="B21" i="11"/>
  <c r="D21" i="11" s="1"/>
  <c r="F20" i="11"/>
  <c r="B20" i="11"/>
  <c r="D20" i="11" s="1"/>
  <c r="F19" i="11"/>
  <c r="B19" i="11"/>
  <c r="D19" i="11" s="1"/>
  <c r="D18" i="11"/>
  <c r="B18" i="11"/>
  <c r="B17" i="11"/>
  <c r="D17" i="11" s="1"/>
  <c r="B16" i="11"/>
  <c r="D16" i="11" s="1"/>
  <c r="D15" i="11"/>
  <c r="B15" i="11"/>
  <c r="B14" i="11"/>
  <c r="D14" i="11" s="1"/>
  <c r="B13" i="11"/>
  <c r="D13" i="11" s="1"/>
  <c r="D12" i="11"/>
  <c r="B12" i="11"/>
  <c r="B11" i="11"/>
  <c r="D11" i="11" s="1"/>
  <c r="B10" i="11"/>
  <c r="D10" i="11" s="1"/>
  <c r="A7" i="11"/>
  <c r="B68" i="10"/>
  <c r="D68" i="10" s="1"/>
  <c r="B67" i="10"/>
  <c r="D67" i="10" s="1"/>
  <c r="B65" i="10"/>
  <c r="D65" i="10" s="1"/>
  <c r="B64" i="10"/>
  <c r="D64" i="10" s="1"/>
  <c r="D63" i="10"/>
  <c r="B63" i="10"/>
  <c r="B62" i="10"/>
  <c r="D62" i="10" s="1"/>
  <c r="B61" i="10"/>
  <c r="D61" i="10" s="1"/>
  <c r="D60" i="10"/>
  <c r="B60" i="10"/>
  <c r="B58" i="10"/>
  <c r="D58" i="10" s="1"/>
  <c r="B57" i="10"/>
  <c r="D57" i="10" s="1"/>
  <c r="D56" i="10"/>
  <c r="B56" i="10"/>
  <c r="B55" i="10"/>
  <c r="D55" i="10" s="1"/>
  <c r="B54" i="10"/>
  <c r="D54" i="10" s="1"/>
  <c r="D53" i="10"/>
  <c r="B53" i="10"/>
  <c r="B52" i="10"/>
  <c r="D52" i="10" s="1"/>
  <c r="B51" i="10"/>
  <c r="D51" i="10" s="1"/>
  <c r="D50" i="10"/>
  <c r="B50" i="10"/>
  <c r="B49" i="10"/>
  <c r="D49" i="10" s="1"/>
  <c r="B48" i="10"/>
  <c r="D48" i="10" s="1"/>
  <c r="D47" i="10"/>
  <c r="B47" i="10"/>
  <c r="B46" i="10"/>
  <c r="D46" i="10" s="1"/>
  <c r="B45" i="10"/>
  <c r="D45" i="10" s="1"/>
  <c r="D43" i="10"/>
  <c r="B43" i="10"/>
  <c r="B42" i="10"/>
  <c r="D42" i="10" s="1"/>
  <c r="B41" i="10"/>
  <c r="D41" i="10" s="1"/>
  <c r="D40" i="10"/>
  <c r="B40" i="10"/>
  <c r="B39" i="10"/>
  <c r="D39" i="10" s="1"/>
  <c r="B38" i="10"/>
  <c r="D38" i="10" s="1"/>
  <c r="D37" i="10"/>
  <c r="B37" i="10"/>
  <c r="B36" i="10"/>
  <c r="D36" i="10" s="1"/>
  <c r="B35" i="10"/>
  <c r="D35" i="10" s="1"/>
  <c r="D34" i="10"/>
  <c r="B34" i="10"/>
  <c r="B32" i="10"/>
  <c r="D32" i="10" s="1"/>
  <c r="B31" i="10"/>
  <c r="D31" i="10" s="1"/>
  <c r="D30" i="10"/>
  <c r="B30" i="10"/>
  <c r="B29" i="10"/>
  <c r="D29" i="10" s="1"/>
  <c r="B28" i="10"/>
  <c r="D28" i="10" s="1"/>
  <c r="D27" i="10"/>
  <c r="B27" i="10"/>
  <c r="B26" i="10"/>
  <c r="D26" i="10" s="1"/>
  <c r="B25" i="10"/>
  <c r="D25" i="10" s="1"/>
  <c r="D24" i="10"/>
  <c r="B23" i="10"/>
  <c r="D23" i="10" s="1"/>
  <c r="B22" i="10"/>
  <c r="D22" i="10" s="1"/>
  <c r="B21" i="10"/>
  <c r="D21" i="10" s="1"/>
  <c r="F20" i="10"/>
  <c r="B20" i="10"/>
  <c r="D20" i="10" s="1"/>
  <c r="F19" i="10"/>
  <c r="B19" i="10"/>
  <c r="D19" i="10" s="1"/>
  <c r="B18" i="10"/>
  <c r="D18" i="10" s="1"/>
  <c r="B17" i="10"/>
  <c r="D17" i="10" s="1"/>
  <c r="B16" i="10"/>
  <c r="D16" i="10" s="1"/>
  <c r="B15" i="10"/>
  <c r="D15" i="10" s="1"/>
  <c r="D14" i="10"/>
  <c r="B14" i="10"/>
  <c r="B13" i="10"/>
  <c r="D13" i="10" s="1"/>
  <c r="B12" i="10"/>
  <c r="D12" i="10" s="1"/>
  <c r="B11" i="10"/>
  <c r="D11" i="10" s="1"/>
  <c r="B10" i="10"/>
  <c r="D10" i="10" s="1"/>
  <c r="B9" i="10"/>
  <c r="D9" i="10" s="1"/>
  <c r="A6" i="10"/>
  <c r="D69" i="9"/>
  <c r="B69" i="9"/>
  <c r="E69" i="9" s="1"/>
  <c r="D68" i="9"/>
  <c r="B68" i="9"/>
  <c r="E68" i="9" s="1"/>
  <c r="E67" i="9"/>
  <c r="D67" i="9"/>
  <c r="B67" i="9"/>
  <c r="D66" i="9"/>
  <c r="B66" i="9"/>
  <c r="E66" i="9" s="1"/>
  <c r="D65" i="9"/>
  <c r="B65" i="9"/>
  <c r="E65" i="9" s="1"/>
  <c r="D64" i="9"/>
  <c r="B64" i="9"/>
  <c r="E64" i="9" s="1"/>
  <c r="D63" i="9"/>
  <c r="B63" i="9"/>
  <c r="E63" i="9" s="1"/>
  <c r="D62" i="9"/>
  <c r="B62" i="9"/>
  <c r="E62" i="9" s="1"/>
  <c r="E61" i="9"/>
  <c r="D61" i="9"/>
  <c r="B61" i="9"/>
  <c r="G60" i="9"/>
  <c r="E59" i="9"/>
  <c r="D59" i="9"/>
  <c r="B59" i="9"/>
  <c r="D58" i="9"/>
  <c r="E58" i="9" s="1"/>
  <c r="B58" i="9"/>
  <c r="D57" i="9"/>
  <c r="B57" i="9"/>
  <c r="E57" i="9" s="1"/>
  <c r="D56" i="9"/>
  <c r="B56" i="9"/>
  <c r="E56" i="9" s="1"/>
  <c r="D55" i="9"/>
  <c r="B55" i="9"/>
  <c r="E55" i="9" s="1"/>
  <c r="D54" i="9"/>
  <c r="B54" i="9"/>
  <c r="E54" i="9" s="1"/>
  <c r="E53" i="9"/>
  <c r="D53" i="9"/>
  <c r="B53" i="9"/>
  <c r="D52" i="9"/>
  <c r="E52" i="9" s="1"/>
  <c r="B52" i="9"/>
  <c r="D51" i="9"/>
  <c r="B51" i="9"/>
  <c r="E51" i="9" s="1"/>
  <c r="D50" i="9"/>
  <c r="B50" i="9"/>
  <c r="E50" i="9" s="1"/>
  <c r="D49" i="9"/>
  <c r="B49" i="9"/>
  <c r="E49" i="9" s="1"/>
  <c r="D48" i="9"/>
  <c r="B48" i="9"/>
  <c r="E48" i="9" s="1"/>
  <c r="E47" i="9"/>
  <c r="D47" i="9"/>
  <c r="B47" i="9"/>
  <c r="D46" i="9"/>
  <c r="B46" i="9"/>
  <c r="E46" i="9" s="1"/>
  <c r="G45" i="9"/>
  <c r="D44" i="9"/>
  <c r="B44" i="9"/>
  <c r="E44" i="9" s="1"/>
  <c r="D43" i="9"/>
  <c r="B43" i="9"/>
  <c r="E43" i="9" s="1"/>
  <c r="D42" i="9"/>
  <c r="B42" i="9"/>
  <c r="E42" i="9" s="1"/>
  <c r="D41" i="9"/>
  <c r="B41" i="9"/>
  <c r="E41" i="9" s="1"/>
  <c r="D40" i="9"/>
  <c r="B40" i="9"/>
  <c r="E40" i="9" s="1"/>
  <c r="E39" i="9"/>
  <c r="D39" i="9"/>
  <c r="B39" i="9"/>
  <c r="D38" i="9"/>
  <c r="B38" i="9"/>
  <c r="E38" i="9" s="1"/>
  <c r="D37" i="9"/>
  <c r="B37" i="9"/>
  <c r="E37" i="9" s="1"/>
  <c r="D36" i="9"/>
  <c r="B36" i="9"/>
  <c r="E36" i="9" s="1"/>
  <c r="D35" i="9"/>
  <c r="B35" i="9"/>
  <c r="E35" i="9" s="1"/>
  <c r="G34" i="9"/>
  <c r="D33" i="9"/>
  <c r="B33" i="9"/>
  <c r="E33" i="9" s="1"/>
  <c r="D32" i="9"/>
  <c r="B32" i="9"/>
  <c r="E32" i="9" s="1"/>
  <c r="E31" i="9"/>
  <c r="D31" i="9"/>
  <c r="B31" i="9"/>
  <c r="D30" i="9"/>
  <c r="E30" i="9" s="1"/>
  <c r="B30" i="9"/>
  <c r="D29" i="9"/>
  <c r="B29" i="9"/>
  <c r="E29" i="9" s="1"/>
  <c r="D28" i="9"/>
  <c r="B28" i="9"/>
  <c r="E28" i="9" s="1"/>
  <c r="D27" i="9"/>
  <c r="B27" i="9"/>
  <c r="E27" i="9" s="1"/>
  <c r="D26" i="9"/>
  <c r="B26" i="9"/>
  <c r="E26" i="9" s="1"/>
  <c r="E25" i="9"/>
  <c r="D25" i="9"/>
  <c r="B25" i="9"/>
  <c r="D24" i="9"/>
  <c r="B24" i="9"/>
  <c r="E24" i="9" s="1"/>
  <c r="D23" i="9"/>
  <c r="B23" i="9"/>
  <c r="E23" i="9" s="1"/>
  <c r="D22" i="9"/>
  <c r="B22" i="9"/>
  <c r="E22" i="9" s="1"/>
  <c r="D21" i="9"/>
  <c r="B21" i="9"/>
  <c r="E21" i="9" s="1"/>
  <c r="D20" i="9"/>
  <c r="B20" i="9"/>
  <c r="E20" i="9" s="1"/>
  <c r="E19" i="9"/>
  <c r="D19" i="9"/>
  <c r="B19" i="9"/>
  <c r="D18" i="9"/>
  <c r="B18" i="9"/>
  <c r="E18" i="9" s="1"/>
  <c r="D17" i="9"/>
  <c r="B17" i="9"/>
  <c r="E17" i="9" s="1"/>
  <c r="D16" i="9"/>
  <c r="B16" i="9"/>
  <c r="E16" i="9" s="1"/>
  <c r="D15" i="9"/>
  <c r="B15" i="9"/>
  <c r="E15" i="9" s="1"/>
  <c r="D14" i="9"/>
  <c r="B14" i="9"/>
  <c r="E14" i="9" s="1"/>
  <c r="E13" i="9"/>
  <c r="D13" i="9"/>
  <c r="B13" i="9"/>
  <c r="D12" i="9"/>
  <c r="B12" i="9"/>
  <c r="E12" i="9" s="1"/>
  <c r="D11" i="9"/>
  <c r="B11" i="9"/>
  <c r="E11" i="9" s="1"/>
  <c r="D10" i="9"/>
  <c r="B10" i="9"/>
  <c r="E10" i="9" s="1"/>
  <c r="A7" i="9"/>
  <c r="D69" i="8"/>
  <c r="E69" i="8" s="1"/>
  <c r="B69" i="8"/>
  <c r="D68" i="8"/>
  <c r="B68" i="8"/>
  <c r="E68" i="8" s="1"/>
  <c r="D67" i="8"/>
  <c r="B67" i="8"/>
  <c r="E67" i="8" s="1"/>
  <c r="E66" i="8"/>
  <c r="D66" i="8"/>
  <c r="B66" i="8"/>
  <c r="D65" i="8"/>
  <c r="B65" i="8"/>
  <c r="E65" i="8" s="1"/>
  <c r="D64" i="8"/>
  <c r="B64" i="8"/>
  <c r="E64" i="8" s="1"/>
  <c r="E63" i="8"/>
  <c r="D63" i="8"/>
  <c r="B63" i="8"/>
  <c r="D62" i="8"/>
  <c r="B62" i="8"/>
  <c r="E62" i="8" s="1"/>
  <c r="D61" i="8"/>
  <c r="B61" i="8"/>
  <c r="E61" i="8" s="1"/>
  <c r="G60" i="8"/>
  <c r="D59" i="8"/>
  <c r="B59" i="8"/>
  <c r="E59" i="8" s="1"/>
  <c r="E58" i="8"/>
  <c r="D58" i="8"/>
  <c r="B58" i="8"/>
  <c r="D57" i="8"/>
  <c r="B57" i="8"/>
  <c r="E57" i="8" s="1"/>
  <c r="D56" i="8"/>
  <c r="B56" i="8"/>
  <c r="E56" i="8" s="1"/>
  <c r="E55" i="8"/>
  <c r="D55" i="8"/>
  <c r="B55" i="8"/>
  <c r="D54" i="8"/>
  <c r="B54" i="8"/>
  <c r="E54" i="8" s="1"/>
  <c r="D53" i="8"/>
  <c r="B53" i="8"/>
  <c r="E53" i="8" s="1"/>
  <c r="E52" i="8"/>
  <c r="D52" i="8"/>
  <c r="B52" i="8"/>
  <c r="D51" i="8"/>
  <c r="B51" i="8"/>
  <c r="E51" i="8" s="1"/>
  <c r="D50" i="8"/>
  <c r="B50" i="8"/>
  <c r="E50" i="8" s="1"/>
  <c r="D49" i="8"/>
  <c r="E49" i="8" s="1"/>
  <c r="B49" i="8"/>
  <c r="D48" i="8"/>
  <c r="B48" i="8"/>
  <c r="E48" i="8" s="1"/>
  <c r="D47" i="8"/>
  <c r="B47" i="8"/>
  <c r="E47" i="8" s="1"/>
  <c r="E46" i="8"/>
  <c r="D46" i="8"/>
  <c r="B46" i="8"/>
  <c r="G45" i="8"/>
  <c r="E44" i="8"/>
  <c r="D44" i="8"/>
  <c r="B44" i="8"/>
  <c r="D43" i="8"/>
  <c r="B43" i="8"/>
  <c r="E43" i="8" s="1"/>
  <c r="D42" i="8"/>
  <c r="B42" i="8"/>
  <c r="E42" i="8" s="1"/>
  <c r="E41" i="8"/>
  <c r="D41" i="8"/>
  <c r="B41" i="8"/>
  <c r="D40" i="8"/>
  <c r="B40" i="8"/>
  <c r="E40" i="8" s="1"/>
  <c r="D39" i="8"/>
  <c r="B39" i="8"/>
  <c r="E39" i="8" s="1"/>
  <c r="E38" i="8"/>
  <c r="D38" i="8"/>
  <c r="B38" i="8"/>
  <c r="D37" i="8"/>
  <c r="B37" i="8"/>
  <c r="E37" i="8" s="1"/>
  <c r="D36" i="8"/>
  <c r="B36" i="8"/>
  <c r="E36" i="8" s="1"/>
  <c r="E35" i="8"/>
  <c r="D35" i="8"/>
  <c r="B35" i="8"/>
  <c r="G34" i="8"/>
  <c r="E33" i="8"/>
  <c r="D33" i="8"/>
  <c r="B33" i="8"/>
  <c r="D32" i="8"/>
  <c r="B32" i="8"/>
  <c r="E32" i="8" s="1"/>
  <c r="D31" i="8"/>
  <c r="B31" i="8"/>
  <c r="E31" i="8" s="1"/>
  <c r="E30" i="8"/>
  <c r="D30" i="8"/>
  <c r="B30" i="8"/>
  <c r="D29" i="8"/>
  <c r="B29" i="8"/>
  <c r="E29" i="8" s="1"/>
  <c r="D28" i="8"/>
  <c r="B28" i="8"/>
  <c r="E28" i="8" s="1"/>
  <c r="E27" i="8"/>
  <c r="D27" i="8"/>
  <c r="B27" i="8"/>
  <c r="D26" i="8"/>
  <c r="B26" i="8"/>
  <c r="E26" i="8" s="1"/>
  <c r="D25" i="8"/>
  <c r="B25" i="8"/>
  <c r="E25" i="8" s="1"/>
  <c r="E24" i="8"/>
  <c r="D24" i="8"/>
  <c r="B24" i="8"/>
  <c r="D23" i="8"/>
  <c r="B23" i="8"/>
  <c r="E23" i="8" s="1"/>
  <c r="D22" i="8"/>
  <c r="B22" i="8"/>
  <c r="E22" i="8" s="1"/>
  <c r="E21" i="8"/>
  <c r="D21" i="8"/>
  <c r="B21" i="8"/>
  <c r="D20" i="8"/>
  <c r="B20" i="8"/>
  <c r="E20" i="8" s="1"/>
  <c r="D19" i="8"/>
  <c r="B19" i="8"/>
  <c r="E19" i="8" s="1"/>
  <c r="E18" i="8"/>
  <c r="D18" i="8"/>
  <c r="B18" i="8"/>
  <c r="D17" i="8"/>
  <c r="B17" i="8"/>
  <c r="E17" i="8" s="1"/>
  <c r="D16" i="8"/>
  <c r="B16" i="8"/>
  <c r="E16" i="8" s="1"/>
  <c r="E15" i="8"/>
  <c r="D15" i="8"/>
  <c r="B15" i="8"/>
  <c r="D14" i="8"/>
  <c r="B14" i="8"/>
  <c r="E14" i="8" s="1"/>
  <c r="D13" i="8"/>
  <c r="B13" i="8"/>
  <c r="E13" i="8" s="1"/>
  <c r="E12" i="8"/>
  <c r="D12" i="8"/>
  <c r="B12" i="8"/>
  <c r="D11" i="8"/>
  <c r="B11" i="8"/>
  <c r="E11" i="8" s="1"/>
  <c r="D10" i="8"/>
  <c r="B10" i="8"/>
  <c r="E10" i="8" s="1"/>
  <c r="A7" i="8"/>
  <c r="B68" i="7"/>
  <c r="D68" i="7" s="1"/>
  <c r="D67" i="7"/>
  <c r="B67" i="7"/>
  <c r="B65" i="7"/>
  <c r="D65" i="7" s="1"/>
  <c r="D64" i="7"/>
  <c r="B64" i="7"/>
  <c r="D63" i="7"/>
  <c r="B63" i="7"/>
  <c r="B62" i="7"/>
  <c r="D62" i="7" s="1"/>
  <c r="D61" i="7"/>
  <c r="B61" i="7"/>
  <c r="B66" i="7" s="1"/>
  <c r="D66" i="7" s="1"/>
  <c r="D60" i="7"/>
  <c r="B60" i="7"/>
  <c r="B58" i="7"/>
  <c r="D58" i="7" s="1"/>
  <c r="D57" i="7"/>
  <c r="B57" i="7"/>
  <c r="D56" i="7"/>
  <c r="B56" i="7"/>
  <c r="B55" i="7"/>
  <c r="D55" i="7" s="1"/>
  <c r="D54" i="7"/>
  <c r="B54" i="7"/>
  <c r="D53" i="7"/>
  <c r="B53" i="7"/>
  <c r="B52" i="7"/>
  <c r="D52" i="7" s="1"/>
  <c r="D51" i="7"/>
  <c r="B51" i="7"/>
  <c r="D50" i="7"/>
  <c r="B50" i="7"/>
  <c r="B49" i="7"/>
  <c r="D49" i="7" s="1"/>
  <c r="D48" i="7"/>
  <c r="B48" i="7"/>
  <c r="D47" i="7"/>
  <c r="B47" i="7"/>
  <c r="B46" i="7"/>
  <c r="D46" i="7" s="1"/>
  <c r="D45" i="7"/>
  <c r="B45" i="7"/>
  <c r="D43" i="7"/>
  <c r="B43" i="7"/>
  <c r="B42" i="7"/>
  <c r="D42" i="7" s="1"/>
  <c r="D41" i="7"/>
  <c r="B41" i="7"/>
  <c r="D40" i="7"/>
  <c r="B40" i="7"/>
  <c r="B39" i="7"/>
  <c r="D39" i="7" s="1"/>
  <c r="D38" i="7"/>
  <c r="B38" i="7"/>
  <c r="D37" i="7"/>
  <c r="B37" i="7"/>
  <c r="B36" i="7"/>
  <c r="D36" i="7" s="1"/>
  <c r="D35" i="7"/>
  <c r="B35" i="7"/>
  <c r="D34" i="7"/>
  <c r="B34" i="7"/>
  <c r="B32" i="7"/>
  <c r="D32" i="7" s="1"/>
  <c r="D31" i="7"/>
  <c r="B31" i="7"/>
  <c r="D30" i="7"/>
  <c r="B30" i="7"/>
  <c r="B29" i="7"/>
  <c r="D29" i="7" s="1"/>
  <c r="D28" i="7"/>
  <c r="B28" i="7"/>
  <c r="D27" i="7"/>
  <c r="B27" i="7"/>
  <c r="B26" i="7"/>
  <c r="D26" i="7" s="1"/>
  <c r="D25" i="7"/>
  <c r="B25" i="7"/>
  <c r="D24" i="7"/>
  <c r="B24" i="7"/>
  <c r="F23" i="7"/>
  <c r="B23" i="7"/>
  <c r="D23" i="7" s="1"/>
  <c r="F22" i="7"/>
  <c r="D22" i="7"/>
  <c r="B22" i="7"/>
  <c r="F21" i="7"/>
  <c r="B21" i="7"/>
  <c r="D21" i="7" s="1"/>
  <c r="B20" i="7"/>
  <c r="D20" i="7" s="1"/>
  <c r="F19" i="7"/>
  <c r="B19" i="7"/>
  <c r="D19" i="7" s="1"/>
  <c r="D18" i="7"/>
  <c r="B18" i="7"/>
  <c r="D17" i="7"/>
  <c r="B17" i="7"/>
  <c r="B16" i="7"/>
  <c r="D16" i="7" s="1"/>
  <c r="D15" i="7"/>
  <c r="B15" i="7"/>
  <c r="D14" i="7"/>
  <c r="B14" i="7"/>
  <c r="B13" i="7"/>
  <c r="D13" i="7" s="1"/>
  <c r="D12" i="7"/>
  <c r="B12" i="7"/>
  <c r="D11" i="7"/>
  <c r="B11" i="7"/>
  <c r="B10" i="7"/>
  <c r="D10" i="7" s="1"/>
  <c r="D9" i="7"/>
  <c r="B9" i="7"/>
  <c r="A6" i="7"/>
  <c r="B68" i="6"/>
  <c r="D68" i="6" s="1"/>
  <c r="D67" i="6"/>
  <c r="B67" i="6"/>
  <c r="D66" i="6"/>
  <c r="B66" i="6"/>
  <c r="B65" i="6"/>
  <c r="D65" i="6" s="1"/>
  <c r="D64" i="6"/>
  <c r="B64" i="6"/>
  <c r="D63" i="6"/>
  <c r="B63" i="6"/>
  <c r="B62" i="6"/>
  <c r="D62" i="6" s="1"/>
  <c r="D61" i="6"/>
  <c r="B61" i="6"/>
  <c r="D60" i="6"/>
  <c r="B60" i="6"/>
  <c r="B58" i="6"/>
  <c r="D58" i="6" s="1"/>
  <c r="D57" i="6"/>
  <c r="B57" i="6"/>
  <c r="D56" i="6"/>
  <c r="B56" i="6"/>
  <c r="B55" i="6"/>
  <c r="D55" i="6" s="1"/>
  <c r="D54" i="6"/>
  <c r="B54" i="6"/>
  <c r="D53" i="6"/>
  <c r="B53" i="6"/>
  <c r="B52" i="6"/>
  <c r="D52" i="6" s="1"/>
  <c r="D51" i="6"/>
  <c r="B51" i="6"/>
  <c r="D50" i="6"/>
  <c r="B50" i="6"/>
  <c r="B49" i="6"/>
  <c r="D49" i="6" s="1"/>
  <c r="D48" i="6"/>
  <c r="B48" i="6"/>
  <c r="D47" i="6"/>
  <c r="B47" i="6"/>
  <c r="B46" i="6"/>
  <c r="D46" i="6" s="1"/>
  <c r="D45" i="6"/>
  <c r="B45" i="6"/>
  <c r="D43" i="6"/>
  <c r="B43" i="6"/>
  <c r="B42" i="6"/>
  <c r="D42" i="6" s="1"/>
  <c r="D41" i="6"/>
  <c r="B41" i="6"/>
  <c r="D40" i="6"/>
  <c r="B40" i="6"/>
  <c r="B39" i="6"/>
  <c r="D39" i="6" s="1"/>
  <c r="D38" i="6"/>
  <c r="B38" i="6"/>
  <c r="D37" i="6"/>
  <c r="B37" i="6"/>
  <c r="B36" i="6"/>
  <c r="D36" i="6" s="1"/>
  <c r="D35" i="6"/>
  <c r="B35" i="6"/>
  <c r="D34" i="6"/>
  <c r="B34" i="6"/>
  <c r="B32" i="6"/>
  <c r="D32" i="6" s="1"/>
  <c r="D31" i="6"/>
  <c r="B31" i="6"/>
  <c r="D30" i="6"/>
  <c r="B30" i="6"/>
  <c r="B29" i="6"/>
  <c r="D29" i="6" s="1"/>
  <c r="D28" i="6"/>
  <c r="B28" i="6"/>
  <c r="D27" i="6"/>
  <c r="B27" i="6"/>
  <c r="B26" i="6"/>
  <c r="D26" i="6" s="1"/>
  <c r="F25" i="6"/>
  <c r="B25" i="6"/>
  <c r="D25" i="6" s="1"/>
  <c r="F24" i="6"/>
  <c r="B24" i="6"/>
  <c r="D24" i="6" s="1"/>
  <c r="D23" i="6"/>
  <c r="B23" i="6"/>
  <c r="D22" i="6"/>
  <c r="B22" i="6"/>
  <c r="F21" i="6"/>
  <c r="B21" i="6"/>
  <c r="D21" i="6" s="1"/>
  <c r="F20" i="6"/>
  <c r="D20" i="6"/>
  <c r="B20" i="6"/>
  <c r="F19" i="6"/>
  <c r="B19" i="6"/>
  <c r="D19" i="6" s="1"/>
  <c r="B18" i="6"/>
  <c r="D18" i="6" s="1"/>
  <c r="B17" i="6"/>
  <c r="D17" i="6" s="1"/>
  <c r="B16" i="6"/>
  <c r="D16" i="6" s="1"/>
  <c r="B15" i="6"/>
  <c r="D15" i="6" s="1"/>
  <c r="B14" i="6"/>
  <c r="D14" i="6" s="1"/>
  <c r="B13" i="6"/>
  <c r="D13" i="6" s="1"/>
  <c r="B12" i="6"/>
  <c r="D12" i="6" s="1"/>
  <c r="B11" i="6"/>
  <c r="D11" i="6" s="1"/>
  <c r="B10" i="6"/>
  <c r="D10" i="6" s="1"/>
  <c r="B9" i="6"/>
  <c r="D9" i="6" s="1"/>
  <c r="A6" i="6"/>
  <c r="B69" i="5"/>
  <c r="D69" i="5" s="1"/>
  <c r="B68" i="5"/>
  <c r="D68" i="5" s="1"/>
  <c r="D67" i="5"/>
  <c r="B67" i="5"/>
  <c r="B66" i="5"/>
  <c r="D66" i="5" s="1"/>
  <c r="B65" i="5"/>
  <c r="D65" i="5" s="1"/>
  <c r="D64" i="5"/>
  <c r="B64" i="5"/>
  <c r="B63" i="5"/>
  <c r="D63" i="5" s="1"/>
  <c r="B62" i="5"/>
  <c r="D62" i="5" s="1"/>
  <c r="D61" i="5"/>
  <c r="B61" i="5"/>
  <c r="B59" i="5"/>
  <c r="D59" i="5" s="1"/>
  <c r="B58" i="5"/>
  <c r="D58" i="5" s="1"/>
  <c r="D57" i="5"/>
  <c r="B57" i="5"/>
  <c r="B56" i="5"/>
  <c r="D56" i="5" s="1"/>
  <c r="B55" i="5"/>
  <c r="D55" i="5" s="1"/>
  <c r="D54" i="5"/>
  <c r="B54" i="5"/>
  <c r="B53" i="5"/>
  <c r="D53" i="5" s="1"/>
  <c r="B52" i="5"/>
  <c r="D52" i="5" s="1"/>
  <c r="D51" i="5"/>
  <c r="B51" i="5"/>
  <c r="B50" i="5"/>
  <c r="D50" i="5" s="1"/>
  <c r="B49" i="5"/>
  <c r="D49" i="5" s="1"/>
  <c r="D48" i="5"/>
  <c r="B48" i="5"/>
  <c r="B47" i="5"/>
  <c r="D47" i="5" s="1"/>
  <c r="B46" i="5"/>
  <c r="D46" i="5" s="1"/>
  <c r="D44" i="5"/>
  <c r="B44" i="5"/>
  <c r="B43" i="5"/>
  <c r="D43" i="5" s="1"/>
  <c r="B42" i="5"/>
  <c r="D42" i="5" s="1"/>
  <c r="D41" i="5"/>
  <c r="B41" i="5"/>
  <c r="B40" i="5"/>
  <c r="D40" i="5" s="1"/>
  <c r="B39" i="5"/>
  <c r="D39" i="5" s="1"/>
  <c r="D38" i="5"/>
  <c r="B38" i="5"/>
  <c r="B37" i="5"/>
  <c r="D37" i="5" s="1"/>
  <c r="B36" i="5"/>
  <c r="D36" i="5" s="1"/>
  <c r="D35" i="5"/>
  <c r="B35" i="5"/>
  <c r="B33" i="5"/>
  <c r="D33" i="5" s="1"/>
  <c r="B32" i="5"/>
  <c r="D32" i="5" s="1"/>
  <c r="D31" i="5"/>
  <c r="B31" i="5"/>
  <c r="B30" i="5"/>
  <c r="D30" i="5" s="1"/>
  <c r="B29" i="5"/>
  <c r="D29" i="5" s="1"/>
  <c r="D28" i="5"/>
  <c r="B28" i="5"/>
  <c r="B27" i="5"/>
  <c r="D27" i="5" s="1"/>
  <c r="B26" i="5"/>
  <c r="D26" i="5" s="1"/>
  <c r="D25" i="5"/>
  <c r="B25" i="5"/>
  <c r="F24" i="5"/>
  <c r="B24" i="5"/>
  <c r="D24" i="5" s="1"/>
  <c r="F23" i="5"/>
  <c r="D23" i="5"/>
  <c r="B23" i="5"/>
  <c r="F22" i="5"/>
  <c r="B22" i="5"/>
  <c r="D22" i="5" s="1"/>
  <c r="F21" i="5"/>
  <c r="D21" i="5"/>
  <c r="B21" i="5"/>
  <c r="F20" i="5"/>
  <c r="B20" i="5"/>
  <c r="D20" i="5" s="1"/>
  <c r="B19" i="5"/>
  <c r="D19" i="5" s="1"/>
  <c r="B18" i="5"/>
  <c r="D18" i="5" s="1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D10" i="5" s="1"/>
  <c r="A7" i="5"/>
  <c r="B68" i="4"/>
  <c r="D68" i="4" s="1"/>
  <c r="B67" i="4"/>
  <c r="D67" i="4" s="1"/>
  <c r="D66" i="4"/>
  <c r="B66" i="4"/>
  <c r="B65" i="4"/>
  <c r="D65" i="4" s="1"/>
  <c r="B64" i="4"/>
  <c r="D64" i="4" s="1"/>
  <c r="D63" i="4"/>
  <c r="B63" i="4"/>
  <c r="B62" i="4"/>
  <c r="D62" i="4" s="1"/>
  <c r="D61" i="4"/>
  <c r="B61" i="4"/>
  <c r="D60" i="4"/>
  <c r="B60" i="4"/>
  <c r="B58" i="4"/>
  <c r="D58" i="4" s="1"/>
  <c r="D57" i="4"/>
  <c r="B57" i="4"/>
  <c r="D56" i="4"/>
  <c r="B56" i="4"/>
  <c r="B55" i="4"/>
  <c r="D55" i="4" s="1"/>
  <c r="B54" i="4"/>
  <c r="D54" i="4" s="1"/>
  <c r="D53" i="4"/>
  <c r="B53" i="4"/>
  <c r="B52" i="4"/>
  <c r="D52" i="4" s="1"/>
  <c r="D51" i="4"/>
  <c r="B51" i="4"/>
  <c r="D50" i="4"/>
  <c r="B50" i="4"/>
  <c r="B49" i="4"/>
  <c r="D49" i="4" s="1"/>
  <c r="B48" i="4"/>
  <c r="D48" i="4" s="1"/>
  <c r="D47" i="4"/>
  <c r="B47" i="4"/>
  <c r="B46" i="4"/>
  <c r="D46" i="4" s="1"/>
  <c r="B45" i="4"/>
  <c r="D45" i="4" s="1"/>
  <c r="D43" i="4"/>
  <c r="B43" i="4"/>
  <c r="B42" i="4"/>
  <c r="D42" i="4" s="1"/>
  <c r="B41" i="4"/>
  <c r="D41" i="4" s="1"/>
  <c r="D40" i="4"/>
  <c r="B40" i="4"/>
  <c r="F39" i="4"/>
  <c r="B39" i="4"/>
  <c r="D39" i="4" s="1"/>
  <c r="B38" i="4"/>
  <c r="D38" i="4" s="1"/>
  <c r="F37" i="4"/>
  <c r="B37" i="4"/>
  <c r="D37" i="4" s="1"/>
  <c r="F36" i="4"/>
  <c r="B36" i="4"/>
  <c r="D36" i="4" s="1"/>
  <c r="B35" i="4"/>
  <c r="D35" i="4" s="1"/>
  <c r="F34" i="4"/>
  <c r="B34" i="4"/>
  <c r="D34" i="4" s="1"/>
  <c r="F33" i="4"/>
  <c r="F32" i="4"/>
  <c r="B32" i="4"/>
  <c r="D32" i="4" s="1"/>
  <c r="F31" i="4"/>
  <c r="B31" i="4"/>
  <c r="D31" i="4" s="1"/>
  <c r="F30" i="4"/>
  <c r="B30" i="4"/>
  <c r="D30" i="4" s="1"/>
  <c r="F29" i="4"/>
  <c r="B29" i="4"/>
  <c r="D29" i="4" s="1"/>
  <c r="F28" i="4"/>
  <c r="B28" i="4"/>
  <c r="D28" i="4" s="1"/>
  <c r="F27" i="4"/>
  <c r="B27" i="4"/>
  <c r="D27" i="4" s="1"/>
  <c r="F26" i="4"/>
  <c r="B26" i="4"/>
  <c r="D26" i="4" s="1"/>
  <c r="F25" i="4"/>
  <c r="B25" i="4"/>
  <c r="D25" i="4" s="1"/>
  <c r="F24" i="4"/>
  <c r="B24" i="4"/>
  <c r="D24" i="4" s="1"/>
  <c r="B23" i="4"/>
  <c r="D23" i="4" s="1"/>
  <c r="D22" i="4"/>
  <c r="B22" i="4"/>
  <c r="F21" i="4"/>
  <c r="B21" i="4"/>
  <c r="D21" i="4" s="1"/>
  <c r="F20" i="4"/>
  <c r="D20" i="4"/>
  <c r="B20" i="4"/>
  <c r="F19" i="4"/>
  <c r="B19" i="4"/>
  <c r="D19" i="4" s="1"/>
  <c r="D18" i="4"/>
  <c r="B18" i="4"/>
  <c r="B17" i="4"/>
  <c r="D17" i="4" s="1"/>
  <c r="B16" i="4"/>
  <c r="D16" i="4" s="1"/>
  <c r="D15" i="4"/>
  <c r="B15" i="4"/>
  <c r="B14" i="4"/>
  <c r="D14" i="4" s="1"/>
  <c r="B13" i="4"/>
  <c r="D13" i="4" s="1"/>
  <c r="D12" i="4"/>
  <c r="B12" i="4"/>
  <c r="B11" i="4"/>
  <c r="D11" i="4" s="1"/>
  <c r="B10" i="4"/>
  <c r="D10" i="4" s="1"/>
  <c r="D9" i="4"/>
  <c r="B9" i="4"/>
  <c r="A6" i="4"/>
  <c r="D68" i="3"/>
  <c r="B68" i="3"/>
  <c r="E68" i="3" s="1"/>
  <c r="D67" i="3"/>
  <c r="B67" i="3"/>
  <c r="E67" i="3" s="1"/>
  <c r="D66" i="3"/>
  <c r="B66" i="3"/>
  <c r="E66" i="3" s="1"/>
  <c r="D65" i="3"/>
  <c r="B65" i="3"/>
  <c r="E65" i="3" s="1"/>
  <c r="E64" i="3"/>
  <c r="D64" i="3"/>
  <c r="B64" i="3"/>
  <c r="D63" i="3"/>
  <c r="E63" i="3" s="1"/>
  <c r="B63" i="3"/>
  <c r="D62" i="3"/>
  <c r="B62" i="3"/>
  <c r="E62" i="3" s="1"/>
  <c r="D61" i="3"/>
  <c r="B61" i="3"/>
  <c r="E61" i="3" s="1"/>
  <c r="D60" i="3"/>
  <c r="B60" i="3"/>
  <c r="E60" i="3" s="1"/>
  <c r="G59" i="3"/>
  <c r="D58" i="3"/>
  <c r="B58" i="3"/>
  <c r="E58" i="3" s="1"/>
  <c r="D57" i="3"/>
  <c r="B57" i="3"/>
  <c r="E57" i="3" s="1"/>
  <c r="E56" i="3"/>
  <c r="D56" i="3"/>
  <c r="B56" i="3"/>
  <c r="D55" i="3"/>
  <c r="E55" i="3" s="1"/>
  <c r="B55" i="3"/>
  <c r="D54" i="3"/>
  <c r="B54" i="3"/>
  <c r="E54" i="3" s="1"/>
  <c r="D53" i="3"/>
  <c r="B53" i="3"/>
  <c r="E53" i="3" s="1"/>
  <c r="D52" i="3"/>
  <c r="B52" i="3"/>
  <c r="E52" i="3" s="1"/>
  <c r="D51" i="3"/>
  <c r="B51" i="3"/>
  <c r="E51" i="3" s="1"/>
  <c r="E50" i="3"/>
  <c r="D50" i="3"/>
  <c r="B50" i="3"/>
  <c r="D49" i="3"/>
  <c r="E49" i="3" s="1"/>
  <c r="B49" i="3"/>
  <c r="D48" i="3"/>
  <c r="B48" i="3"/>
  <c r="E48" i="3" s="1"/>
  <c r="D47" i="3"/>
  <c r="B47" i="3"/>
  <c r="E47" i="3" s="1"/>
  <c r="D46" i="3"/>
  <c r="B46" i="3"/>
  <c r="E46" i="3" s="1"/>
  <c r="D45" i="3"/>
  <c r="B45" i="3"/>
  <c r="E45" i="3" s="1"/>
  <c r="G44" i="3"/>
  <c r="D43" i="3"/>
  <c r="B43" i="3"/>
  <c r="E43" i="3" s="1"/>
  <c r="E42" i="3"/>
  <c r="D42" i="3"/>
  <c r="B42" i="3"/>
  <c r="D41" i="3"/>
  <c r="E41" i="3" s="1"/>
  <c r="B41" i="3"/>
  <c r="D40" i="3"/>
  <c r="B40" i="3"/>
  <c r="E40" i="3" s="1"/>
  <c r="D39" i="3"/>
  <c r="B39" i="3"/>
  <c r="E39" i="3" s="1"/>
  <c r="D38" i="3"/>
  <c r="B38" i="3"/>
  <c r="E38" i="3" s="1"/>
  <c r="D37" i="3"/>
  <c r="B37" i="3"/>
  <c r="E37" i="3" s="1"/>
  <c r="E36" i="3"/>
  <c r="D36" i="3"/>
  <c r="B36" i="3"/>
  <c r="D35" i="3"/>
  <c r="E35" i="3" s="1"/>
  <c r="B35" i="3"/>
  <c r="D34" i="3"/>
  <c r="B34" i="3"/>
  <c r="E34" i="3" s="1"/>
  <c r="G33" i="3"/>
  <c r="D32" i="3"/>
  <c r="B32" i="3"/>
  <c r="E32" i="3" s="1"/>
  <c r="D31" i="3"/>
  <c r="B31" i="3"/>
  <c r="E31" i="3" s="1"/>
  <c r="D30" i="3"/>
  <c r="B30" i="3"/>
  <c r="E30" i="3" s="1"/>
  <c r="D29" i="3"/>
  <c r="B29" i="3"/>
  <c r="E29" i="3" s="1"/>
  <c r="E28" i="3"/>
  <c r="D28" i="3"/>
  <c r="B28" i="3"/>
  <c r="D27" i="3"/>
  <c r="E27" i="3" s="1"/>
  <c r="B27" i="3"/>
  <c r="D26" i="3"/>
  <c r="B26" i="3"/>
  <c r="E26" i="3" s="1"/>
  <c r="D25" i="3"/>
  <c r="B25" i="3"/>
  <c r="E25" i="3" s="1"/>
  <c r="D24" i="3"/>
  <c r="B24" i="3"/>
  <c r="E24" i="3" s="1"/>
  <c r="D23" i="3"/>
  <c r="B23" i="3"/>
  <c r="E23" i="3" s="1"/>
  <c r="E22" i="3"/>
  <c r="D22" i="3"/>
  <c r="B22" i="3"/>
  <c r="D21" i="3"/>
  <c r="E21" i="3" s="1"/>
  <c r="B21" i="3"/>
  <c r="D20" i="3"/>
  <c r="B20" i="3"/>
  <c r="E20" i="3" s="1"/>
  <c r="D19" i="3"/>
  <c r="B19" i="3"/>
  <c r="E19" i="3" s="1"/>
  <c r="D18" i="3"/>
  <c r="B18" i="3"/>
  <c r="E18" i="3" s="1"/>
  <c r="D17" i="3"/>
  <c r="B17" i="3"/>
  <c r="E17" i="3" s="1"/>
  <c r="E16" i="3"/>
  <c r="D16" i="3"/>
  <c r="B16" i="3"/>
  <c r="D15" i="3"/>
  <c r="E15" i="3" s="1"/>
  <c r="B15" i="3"/>
  <c r="D14" i="3"/>
  <c r="B14" i="3"/>
  <c r="E14" i="3" s="1"/>
  <c r="D13" i="3"/>
  <c r="B13" i="3"/>
  <c r="E13" i="3" s="1"/>
  <c r="D12" i="3"/>
  <c r="B12" i="3"/>
  <c r="E12" i="3" s="1"/>
  <c r="D11" i="3"/>
  <c r="B11" i="3"/>
  <c r="E11" i="3" s="1"/>
  <c r="E10" i="3"/>
  <c r="F10" i="3" s="1"/>
  <c r="D10" i="3"/>
  <c r="B10" i="3"/>
  <c r="D9" i="3"/>
  <c r="E9" i="3" s="1"/>
  <c r="B9" i="3"/>
  <c r="A6" i="3"/>
  <c r="D69" i="2"/>
  <c r="B69" i="2"/>
  <c r="E69" i="2" s="1"/>
  <c r="D68" i="2"/>
  <c r="B68" i="2"/>
  <c r="E68" i="2" s="1"/>
  <c r="D67" i="2"/>
  <c r="B67" i="2"/>
  <c r="E67" i="2" s="1"/>
  <c r="D66" i="2"/>
  <c r="B66" i="2"/>
  <c r="E66" i="2" s="1"/>
  <c r="E65" i="2"/>
  <c r="D65" i="2"/>
  <c r="B65" i="2"/>
  <c r="D64" i="2"/>
  <c r="E64" i="2" s="1"/>
  <c r="B64" i="2"/>
  <c r="D63" i="2"/>
  <c r="B63" i="2"/>
  <c r="E63" i="2" s="1"/>
  <c r="D62" i="2"/>
  <c r="B62" i="2"/>
  <c r="E62" i="2" s="1"/>
  <c r="D61" i="2"/>
  <c r="B61" i="2"/>
  <c r="E61" i="2" s="1"/>
  <c r="G60" i="2"/>
  <c r="D59" i="2"/>
  <c r="B59" i="2"/>
  <c r="E59" i="2" s="1"/>
  <c r="D58" i="2"/>
  <c r="B58" i="2"/>
  <c r="E58" i="2" s="1"/>
  <c r="E57" i="2"/>
  <c r="F57" i="2" s="1"/>
  <c r="D57" i="2"/>
  <c r="B57" i="2"/>
  <c r="D56" i="2"/>
  <c r="E56" i="2" s="1"/>
  <c r="B56" i="2"/>
  <c r="D55" i="2"/>
  <c r="B55" i="2"/>
  <c r="E55" i="2" s="1"/>
  <c r="D54" i="2"/>
  <c r="B54" i="2"/>
  <c r="E54" i="2" s="1"/>
  <c r="D53" i="2"/>
  <c r="B53" i="2"/>
  <c r="E53" i="2" s="1"/>
  <c r="D52" i="2"/>
  <c r="B52" i="2"/>
  <c r="E52" i="2" s="1"/>
  <c r="E51" i="2"/>
  <c r="D51" i="2"/>
  <c r="B51" i="2"/>
  <c r="D50" i="2"/>
  <c r="E50" i="2" s="1"/>
  <c r="B50" i="2"/>
  <c r="D49" i="2"/>
  <c r="B49" i="2"/>
  <c r="E49" i="2" s="1"/>
  <c r="D48" i="2"/>
  <c r="B48" i="2"/>
  <c r="E48" i="2" s="1"/>
  <c r="D47" i="2"/>
  <c r="B47" i="2"/>
  <c r="E47" i="2" s="1"/>
  <c r="D46" i="2"/>
  <c r="B46" i="2"/>
  <c r="E46" i="2" s="1"/>
  <c r="G45" i="2"/>
  <c r="D44" i="2"/>
  <c r="B44" i="2"/>
  <c r="E44" i="2" s="1"/>
  <c r="E43" i="2"/>
  <c r="F43" i="2" s="1"/>
  <c r="D43" i="2"/>
  <c r="B43" i="2"/>
  <c r="D42" i="2"/>
  <c r="E42" i="2" s="1"/>
  <c r="B42" i="2"/>
  <c r="D41" i="2"/>
  <c r="B41" i="2"/>
  <c r="E41" i="2" s="1"/>
  <c r="D40" i="2"/>
  <c r="B40" i="2"/>
  <c r="E40" i="2" s="1"/>
  <c r="D39" i="2"/>
  <c r="B39" i="2"/>
  <c r="E39" i="2" s="1"/>
  <c r="D38" i="2"/>
  <c r="B38" i="2"/>
  <c r="E38" i="2" s="1"/>
  <c r="E37" i="2"/>
  <c r="F37" i="2" s="1"/>
  <c r="D37" i="2"/>
  <c r="B37" i="2"/>
  <c r="D36" i="2"/>
  <c r="E36" i="2" s="1"/>
  <c r="B36" i="2"/>
  <c r="D35" i="2"/>
  <c r="B35" i="2"/>
  <c r="E35" i="2" s="1"/>
  <c r="G34" i="2"/>
  <c r="D33" i="2"/>
  <c r="B33" i="2"/>
  <c r="E33" i="2" s="1"/>
  <c r="D32" i="2"/>
  <c r="B32" i="2"/>
  <c r="E32" i="2" s="1"/>
  <c r="D31" i="2"/>
  <c r="B31" i="2"/>
  <c r="E31" i="2" s="1"/>
  <c r="D30" i="2"/>
  <c r="B30" i="2"/>
  <c r="E30" i="2" s="1"/>
  <c r="F29" i="2"/>
  <c r="E29" i="2"/>
  <c r="G29" i="2" s="1"/>
  <c r="D29" i="2"/>
  <c r="B29" i="2"/>
  <c r="D28" i="2"/>
  <c r="E28" i="2" s="1"/>
  <c r="B28" i="2"/>
  <c r="D27" i="2"/>
  <c r="B27" i="2"/>
  <c r="E27" i="2" s="1"/>
  <c r="D26" i="2"/>
  <c r="B26" i="2"/>
  <c r="E26" i="2" s="1"/>
  <c r="D25" i="2"/>
  <c r="B25" i="2"/>
  <c r="E25" i="2" s="1"/>
  <c r="D24" i="2"/>
  <c r="B24" i="2"/>
  <c r="E24" i="2" s="1"/>
  <c r="E23" i="2"/>
  <c r="D23" i="2"/>
  <c r="B23" i="2"/>
  <c r="D22" i="2"/>
  <c r="E22" i="2" s="1"/>
  <c r="B22" i="2"/>
  <c r="D21" i="2"/>
  <c r="B21" i="2"/>
  <c r="E21" i="2" s="1"/>
  <c r="D20" i="2"/>
  <c r="B20" i="2"/>
  <c r="E20" i="2" s="1"/>
  <c r="D19" i="2"/>
  <c r="B19" i="2"/>
  <c r="E19" i="2" s="1"/>
  <c r="D18" i="2"/>
  <c r="B18" i="2"/>
  <c r="E18" i="2" s="1"/>
  <c r="E17" i="2"/>
  <c r="F17" i="2" s="1"/>
  <c r="D17" i="2"/>
  <c r="B17" i="2"/>
  <c r="D16" i="2"/>
  <c r="E16" i="2" s="1"/>
  <c r="B16" i="2"/>
  <c r="D15" i="2"/>
  <c r="B15" i="2"/>
  <c r="E15" i="2" s="1"/>
  <c r="D14" i="2"/>
  <c r="B14" i="2"/>
  <c r="E14" i="2" s="1"/>
  <c r="D13" i="2"/>
  <c r="B13" i="2"/>
  <c r="E13" i="2" s="1"/>
  <c r="D12" i="2"/>
  <c r="B12" i="2"/>
  <c r="E12" i="2" s="1"/>
  <c r="E11" i="2"/>
  <c r="D11" i="2"/>
  <c r="B11" i="2"/>
  <c r="D10" i="2"/>
  <c r="E10" i="2" s="1"/>
  <c r="B10" i="2"/>
  <c r="A7" i="2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B22" i="12" l="1"/>
  <c r="D22" i="12" s="1"/>
  <c r="B67" i="12"/>
  <c r="D67" i="12" s="1"/>
  <c r="B67" i="11"/>
  <c r="D67" i="11" s="1"/>
  <c r="B66" i="10"/>
  <c r="D66" i="10" s="1"/>
  <c r="F15" i="9"/>
  <c r="G15" i="9" s="1"/>
  <c r="F18" i="9"/>
  <c r="G18" i="9" s="1"/>
  <c r="F26" i="9"/>
  <c r="G26" i="9" s="1"/>
  <c r="F29" i="9"/>
  <c r="G29" i="9" s="1"/>
  <c r="G31" i="9"/>
  <c r="G35" i="9"/>
  <c r="F35" i="9"/>
  <c r="F38" i="9"/>
  <c r="G38" i="9" s="1"/>
  <c r="F55" i="9"/>
  <c r="G55" i="9" s="1"/>
  <c r="G69" i="9"/>
  <c r="F69" i="9"/>
  <c r="F10" i="9"/>
  <c r="G10" i="9" s="1"/>
  <c r="F24" i="9"/>
  <c r="G24" i="9" s="1"/>
  <c r="F32" i="9"/>
  <c r="G32" i="9" s="1"/>
  <c r="F41" i="9"/>
  <c r="G41" i="9" s="1"/>
  <c r="G44" i="9"/>
  <c r="F44" i="9"/>
  <c r="G50" i="9"/>
  <c r="F50" i="9"/>
  <c r="F58" i="9"/>
  <c r="G58" i="9" s="1"/>
  <c r="G64" i="9"/>
  <c r="F64" i="9"/>
  <c r="G16" i="9"/>
  <c r="F16" i="9"/>
  <c r="F27" i="9"/>
  <c r="G27" i="9" s="1"/>
  <c r="G36" i="9"/>
  <c r="F36" i="9"/>
  <c r="G47" i="9"/>
  <c r="G56" i="9"/>
  <c r="F56" i="9"/>
  <c r="G11" i="9"/>
  <c r="F11" i="9"/>
  <c r="G13" i="9"/>
  <c r="G22" i="9"/>
  <c r="F22" i="9"/>
  <c r="F30" i="9"/>
  <c r="G30" i="9" s="1"/>
  <c r="F33" i="9"/>
  <c r="G33" i="9" s="1"/>
  <c r="G42" i="9"/>
  <c r="F42" i="9"/>
  <c r="F48" i="9"/>
  <c r="G48" i="9" s="1"/>
  <c r="F51" i="9"/>
  <c r="G51" i="9" s="1"/>
  <c r="G53" i="9"/>
  <c r="F62" i="9"/>
  <c r="G62" i="9"/>
  <c r="G65" i="9"/>
  <c r="F65" i="9"/>
  <c r="G67" i="9"/>
  <c r="F14" i="9"/>
  <c r="G14" i="9" s="1"/>
  <c r="F17" i="9"/>
  <c r="G17" i="9" s="1"/>
  <c r="G28" i="9"/>
  <c r="F28" i="9"/>
  <c r="F37" i="9"/>
  <c r="G37" i="9" s="1"/>
  <c r="F46" i="9"/>
  <c r="G46" i="9" s="1"/>
  <c r="F54" i="9"/>
  <c r="G54" i="9" s="1"/>
  <c r="F57" i="9"/>
  <c r="G57" i="9" s="1"/>
  <c r="F68" i="9"/>
  <c r="G68" i="9" s="1"/>
  <c r="F12" i="9"/>
  <c r="G12" i="9" s="1"/>
  <c r="F20" i="9"/>
  <c r="G20" i="9" s="1"/>
  <c r="G23" i="9"/>
  <c r="F23" i="9"/>
  <c r="F40" i="9"/>
  <c r="G40" i="9" s="1"/>
  <c r="F43" i="9"/>
  <c r="G43" i="9" s="1"/>
  <c r="G49" i="9"/>
  <c r="F49" i="9"/>
  <c r="G63" i="9"/>
  <c r="F63" i="9"/>
  <c r="F66" i="9"/>
  <c r="G66" i="9" s="1"/>
  <c r="G52" i="9"/>
  <c r="F52" i="9"/>
  <c r="G21" i="9"/>
  <c r="F21" i="9"/>
  <c r="F13" i="9"/>
  <c r="F19" i="9"/>
  <c r="G19" i="9" s="1"/>
  <c r="F25" i="9"/>
  <c r="G25" i="9" s="1"/>
  <c r="F31" i="9"/>
  <c r="F39" i="9"/>
  <c r="G39" i="9" s="1"/>
  <c r="F47" i="9"/>
  <c r="F53" i="9"/>
  <c r="F59" i="9"/>
  <c r="G59" i="9" s="1"/>
  <c r="F61" i="9"/>
  <c r="G61" i="9" s="1"/>
  <c r="F67" i="9"/>
  <c r="F14" i="8"/>
  <c r="G14" i="8"/>
  <c r="F19" i="8"/>
  <c r="G19" i="8" s="1"/>
  <c r="G21" i="8"/>
  <c r="F32" i="8"/>
  <c r="G32" i="8"/>
  <c r="F40" i="8"/>
  <c r="G40" i="8" s="1"/>
  <c r="F48" i="8"/>
  <c r="G48" i="8" s="1"/>
  <c r="F51" i="8"/>
  <c r="G51" i="8" s="1"/>
  <c r="G56" i="8"/>
  <c r="F56" i="8"/>
  <c r="F62" i="8"/>
  <c r="G62" i="8" s="1"/>
  <c r="F67" i="8"/>
  <c r="G67" i="8" s="1"/>
  <c r="F17" i="8"/>
  <c r="G17" i="8" s="1"/>
  <c r="G22" i="8"/>
  <c r="F22" i="8"/>
  <c r="G43" i="8"/>
  <c r="F43" i="8"/>
  <c r="F54" i="8"/>
  <c r="G54" i="8" s="1"/>
  <c r="F59" i="8"/>
  <c r="G59" i="8" s="1"/>
  <c r="G65" i="8"/>
  <c r="F65" i="8"/>
  <c r="F20" i="8"/>
  <c r="G20" i="8"/>
  <c r="F25" i="8"/>
  <c r="G25" i="8" s="1"/>
  <c r="G27" i="8"/>
  <c r="F57" i="8"/>
  <c r="G57" i="8" s="1"/>
  <c r="F68" i="8"/>
  <c r="G68" i="8"/>
  <c r="G10" i="8"/>
  <c r="F10" i="8"/>
  <c r="G12" i="8"/>
  <c r="G23" i="8"/>
  <c r="F23" i="8"/>
  <c r="F28" i="8"/>
  <c r="G28" i="8" s="1"/>
  <c r="F36" i="8"/>
  <c r="G36" i="8" s="1"/>
  <c r="G49" i="8"/>
  <c r="F49" i="8"/>
  <c r="F13" i="8"/>
  <c r="G13" i="8" s="1"/>
  <c r="F26" i="8"/>
  <c r="G26" i="8"/>
  <c r="F31" i="8"/>
  <c r="G31" i="8"/>
  <c r="F39" i="8"/>
  <c r="G39" i="8" s="1"/>
  <c r="F47" i="8"/>
  <c r="G47" i="8" s="1"/>
  <c r="G50" i="8"/>
  <c r="F50" i="8"/>
  <c r="G61" i="8"/>
  <c r="F61" i="8"/>
  <c r="G63" i="8"/>
  <c r="G11" i="8"/>
  <c r="F11" i="8"/>
  <c r="F16" i="8"/>
  <c r="G16" i="8" s="1"/>
  <c r="F29" i="8"/>
  <c r="G29" i="8" s="1"/>
  <c r="F37" i="8"/>
  <c r="G37" i="8" s="1"/>
  <c r="G42" i="8"/>
  <c r="F42" i="8"/>
  <c r="G44" i="8"/>
  <c r="G53" i="8"/>
  <c r="F53" i="8"/>
  <c r="G64" i="8"/>
  <c r="F64" i="8"/>
  <c r="G69" i="8"/>
  <c r="F69" i="8"/>
  <c r="F12" i="8"/>
  <c r="F18" i="8"/>
  <c r="G18" i="8" s="1"/>
  <c r="F24" i="8"/>
  <c r="G24" i="8" s="1"/>
  <c r="F30" i="8"/>
  <c r="G30" i="8" s="1"/>
  <c r="F38" i="8"/>
  <c r="G38" i="8" s="1"/>
  <c r="F44" i="8"/>
  <c r="F46" i="8"/>
  <c r="G46" i="8" s="1"/>
  <c r="F52" i="8"/>
  <c r="G52" i="8" s="1"/>
  <c r="F58" i="8"/>
  <c r="G58" i="8" s="1"/>
  <c r="F66" i="8"/>
  <c r="G66" i="8" s="1"/>
  <c r="F15" i="8"/>
  <c r="G15" i="8" s="1"/>
  <c r="F21" i="8"/>
  <c r="F27" i="8"/>
  <c r="F33" i="8"/>
  <c r="G33" i="8" s="1"/>
  <c r="F35" i="8"/>
  <c r="G35" i="8" s="1"/>
  <c r="F41" i="8"/>
  <c r="G41" i="8" s="1"/>
  <c r="F55" i="8"/>
  <c r="G55" i="8" s="1"/>
  <c r="F63" i="8"/>
  <c r="F14" i="3"/>
  <c r="G14" i="3" s="1"/>
  <c r="F17" i="3"/>
  <c r="G17" i="3" s="1"/>
  <c r="F20" i="3"/>
  <c r="G20" i="3" s="1"/>
  <c r="F31" i="3"/>
  <c r="G31" i="3" s="1"/>
  <c r="F37" i="3"/>
  <c r="G37" i="3" s="1"/>
  <c r="F40" i="3"/>
  <c r="G40" i="3" s="1"/>
  <c r="F46" i="3"/>
  <c r="G46" i="3" s="1"/>
  <c r="F57" i="3"/>
  <c r="G57" i="3" s="1"/>
  <c r="F63" i="3"/>
  <c r="G63" i="3" s="1"/>
  <c r="F66" i="3"/>
  <c r="G66" i="3" s="1"/>
  <c r="F9" i="3"/>
  <c r="G9" i="3"/>
  <c r="G12" i="3"/>
  <c r="F12" i="3"/>
  <c r="F23" i="3"/>
  <c r="G23" i="3" s="1"/>
  <c r="F26" i="3"/>
  <c r="G26" i="3" s="1"/>
  <c r="G43" i="3"/>
  <c r="F43" i="3"/>
  <c r="G49" i="3"/>
  <c r="F49" i="3"/>
  <c r="F52" i="3"/>
  <c r="G52" i="3" s="1"/>
  <c r="F61" i="3"/>
  <c r="G61" i="3" s="1"/>
  <c r="G15" i="3"/>
  <c r="F15" i="3"/>
  <c r="F18" i="3"/>
  <c r="G18" i="3" s="1"/>
  <c r="G29" i="3"/>
  <c r="F29" i="3"/>
  <c r="G32" i="3"/>
  <c r="F32" i="3"/>
  <c r="F35" i="3"/>
  <c r="G35" i="3" s="1"/>
  <c r="F38" i="3"/>
  <c r="G38" i="3" s="1"/>
  <c r="F47" i="3"/>
  <c r="G47" i="3" s="1"/>
  <c r="F55" i="3"/>
  <c r="G55" i="3" s="1"/>
  <c r="G58" i="3"/>
  <c r="F58" i="3"/>
  <c r="F67" i="3"/>
  <c r="G67" i="3" s="1"/>
  <c r="F41" i="3"/>
  <c r="G41" i="3" s="1"/>
  <c r="F13" i="3"/>
  <c r="G13" i="3" s="1"/>
  <c r="F21" i="3"/>
  <c r="G21" i="3" s="1"/>
  <c r="F24" i="3"/>
  <c r="G24" i="3" s="1"/>
  <c r="F53" i="3"/>
  <c r="G53" i="3" s="1"/>
  <c r="G62" i="3"/>
  <c r="F62" i="3"/>
  <c r="F19" i="3"/>
  <c r="G19" i="3"/>
  <c r="F27" i="3"/>
  <c r="G27" i="3"/>
  <c r="G30" i="3"/>
  <c r="F30" i="3"/>
  <c r="F39" i="3"/>
  <c r="G39" i="3"/>
  <c r="F45" i="3"/>
  <c r="G45" i="3" s="1"/>
  <c r="G48" i="3"/>
  <c r="F48" i="3"/>
  <c r="G50" i="3"/>
  <c r="G65" i="3"/>
  <c r="F65" i="3"/>
  <c r="G68" i="3"/>
  <c r="F68" i="3"/>
  <c r="F11" i="3"/>
  <c r="G11" i="3"/>
  <c r="G16" i="3"/>
  <c r="F25" i="3"/>
  <c r="G25" i="3"/>
  <c r="G34" i="3"/>
  <c r="F34" i="3"/>
  <c r="G51" i="3"/>
  <c r="F51" i="3"/>
  <c r="G54" i="3"/>
  <c r="F54" i="3"/>
  <c r="F60" i="3"/>
  <c r="G60" i="3" s="1"/>
  <c r="G10" i="3"/>
  <c r="F16" i="3"/>
  <c r="F22" i="3"/>
  <c r="G22" i="3" s="1"/>
  <c r="F28" i="3"/>
  <c r="G28" i="3" s="1"/>
  <c r="F36" i="3"/>
  <c r="G36" i="3" s="1"/>
  <c r="F42" i="3"/>
  <c r="G42" i="3" s="1"/>
  <c r="F50" i="3"/>
  <c r="F56" i="3"/>
  <c r="G56" i="3" s="1"/>
  <c r="F64" i="3"/>
  <c r="G64" i="3" s="1"/>
  <c r="F16" i="2"/>
  <c r="G16" i="2" s="1"/>
  <c r="G19" i="2"/>
  <c r="F19" i="2"/>
  <c r="G44" i="2"/>
  <c r="F44" i="2"/>
  <c r="F50" i="2"/>
  <c r="G50" i="2" s="1"/>
  <c r="G53" i="2"/>
  <c r="F53" i="2"/>
  <c r="G62" i="2"/>
  <c r="F62" i="2"/>
  <c r="F14" i="2"/>
  <c r="G14" i="2"/>
  <c r="F22" i="2"/>
  <c r="G22" i="2" s="1"/>
  <c r="G25" i="2"/>
  <c r="F25" i="2"/>
  <c r="F30" i="2"/>
  <c r="G30" i="2" s="1"/>
  <c r="G33" i="2"/>
  <c r="F33" i="2"/>
  <c r="F36" i="2"/>
  <c r="G36" i="2" s="1"/>
  <c r="F39" i="2"/>
  <c r="G39" i="2" s="1"/>
  <c r="G48" i="2"/>
  <c r="F48" i="2"/>
  <c r="F56" i="2"/>
  <c r="G56" i="2" s="1"/>
  <c r="F59" i="2"/>
  <c r="G59" i="2" s="1"/>
  <c r="G68" i="2"/>
  <c r="F68" i="2"/>
  <c r="F20" i="2"/>
  <c r="G20" i="2" s="1"/>
  <c r="F28" i="2"/>
  <c r="G28" i="2" s="1"/>
  <c r="F42" i="2"/>
  <c r="G42" i="2" s="1"/>
  <c r="F54" i="2"/>
  <c r="G54" i="2" s="1"/>
  <c r="F63" i="2"/>
  <c r="G63" i="2" s="1"/>
  <c r="G65" i="2"/>
  <c r="F12" i="2"/>
  <c r="G12" i="2" s="1"/>
  <c r="F15" i="2"/>
  <c r="G15" i="2" s="1"/>
  <c r="G26" i="2"/>
  <c r="F26" i="2"/>
  <c r="G31" i="2"/>
  <c r="F31" i="2"/>
  <c r="F40" i="2"/>
  <c r="G40" i="2" s="1"/>
  <c r="G46" i="2"/>
  <c r="F46" i="2"/>
  <c r="F49" i="2"/>
  <c r="G49" i="2" s="1"/>
  <c r="F66" i="2"/>
  <c r="G66" i="2" s="1"/>
  <c r="F69" i="2"/>
  <c r="G69" i="2"/>
  <c r="F18" i="2"/>
  <c r="G18" i="2" s="1"/>
  <c r="F21" i="2"/>
  <c r="G21" i="2" s="1"/>
  <c r="G23" i="2"/>
  <c r="F35" i="2"/>
  <c r="G35" i="2" s="1"/>
  <c r="F52" i="2"/>
  <c r="G52" i="2" s="1"/>
  <c r="F55" i="2"/>
  <c r="G55" i="2" s="1"/>
  <c r="G61" i="2"/>
  <c r="F61" i="2"/>
  <c r="F10" i="2"/>
  <c r="G10" i="2" s="1"/>
  <c r="F13" i="2"/>
  <c r="G13" i="2" s="1"/>
  <c r="G24" i="2"/>
  <c r="F24" i="2"/>
  <c r="F27" i="2"/>
  <c r="G27" i="2" s="1"/>
  <c r="G32" i="2"/>
  <c r="F32" i="2"/>
  <c r="G38" i="2"/>
  <c r="F38" i="2"/>
  <c r="F41" i="2"/>
  <c r="G41" i="2" s="1"/>
  <c r="G47" i="2"/>
  <c r="F47" i="2"/>
  <c r="G58" i="2"/>
  <c r="F58" i="2"/>
  <c r="F64" i="2"/>
  <c r="G64" i="2" s="1"/>
  <c r="G67" i="2"/>
  <c r="F67" i="2"/>
  <c r="F11" i="2"/>
  <c r="G11" i="2" s="1"/>
  <c r="F23" i="2"/>
  <c r="G17" i="2"/>
  <c r="G37" i="2"/>
  <c r="G43" i="2"/>
  <c r="G57" i="2"/>
  <c r="F51" i="2"/>
  <c r="G51" i="2" s="1"/>
  <c r="F65" i="2"/>
</calcChain>
</file>

<file path=xl/sharedStrings.xml><?xml version="1.0" encoding="utf-8"?>
<sst xmlns="http://schemas.openxmlformats.org/spreadsheetml/2006/main" count="1548" uniqueCount="235">
  <si>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</si>
  <si>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</si>
  <si>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</si>
  <si>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</si>
  <si>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</si>
  <si>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</si>
  <si>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</si>
  <si>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</si>
  <si>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01.10.25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</si>
  <si>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</si>
  <si>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</si>
  <si>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</si>
  <si>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</si>
  <si>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</si>
  <si>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</si>
  <si>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</si>
  <si>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</si>
  <si>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</si>
  <si>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</si>
  <si>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</si>
  <si>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</si>
  <si>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</si>
  <si>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</si>
  <si>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</si>
  <si>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</si>
  <si>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</si>
  <si>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</si>
  <si>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</si>
  <si>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</si>
  <si>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</si>
  <si>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</si>
  <si>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</si>
  <si>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</si>
  <si>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</si>
  <si>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</si>
  <si>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</si>
  <si>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</si>
  <si>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</si>
  <si>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</si>
  <si>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</si>
  <si>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</si>
  <si>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F103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</si>
  <si>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</si>
  <si>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</si>
  <si>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</si>
  <si>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</si>
  <si>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</si>
  <si>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</si>
  <si>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</si>
  <si>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</si>
  <si>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</si>
  <si>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</si>
  <si>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TF                 T 103 / T 105N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</si>
  <si>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</si>
  <si>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</si>
  <si>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</si>
  <si>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</si>
  <si>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</si>
  <si>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</si>
  <si>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</si>
  <si>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</si>
  <si>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</si>
  <si>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</si>
  <si>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</si>
  <si>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</si>
  <si>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</si>
  <si>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</si>
  <si>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</si>
  <si>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</si>
  <si>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</si>
  <si>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</si>
  <si>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</si>
  <si>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</si>
  <si>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</si>
  <si>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</si>
  <si>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</si>
  <si>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</si>
  <si>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</si>
  <si>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</si>
  <si>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</si>
  <si>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</si>
  <si>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</si>
  <si>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</si>
  <si>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</si>
  <si>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</si>
  <si>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</si>
  <si>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</si>
  <si>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</si>
  <si>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</si>
  <si>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</si>
  <si>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</si>
  <si>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</si>
  <si>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</si>
  <si>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</si>
  <si>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</si>
  <si>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</si>
  <si>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</si>
  <si>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</si>
  <si>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</si>
  <si>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</si>
  <si>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</si>
  <si>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</si>
  <si>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</si>
  <si>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</si>
  <si>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</si>
  <si>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</si>
  <si>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</si>
  <si>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TF        T 103  /  T 105N</t>
  </si>
  <si>
    <t>PP 3MI  &amp;  10MI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</si>
  <si>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</si>
  <si>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</si>
  <si>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</si>
  <si>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</si>
  <si>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</si>
  <si>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</si>
  <si>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</si>
  <si>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</si>
  <si>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</si>
  <si>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</si>
  <si>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</si>
  <si>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</si>
  <si>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</si>
  <si>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</si>
  <si>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</si>
  <si>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</si>
  <si>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</si>
  <si>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</si>
  <si>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</si>
  <si>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</si>
  <si>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</si>
  <si>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</si>
  <si>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</si>
  <si>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</si>
  <si>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</si>
  <si>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</si>
  <si>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</si>
  <si>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</si>
  <si>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</si>
  <si>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</si>
  <si>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</si>
  <si>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</si>
  <si>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</si>
  <si>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</si>
  <si>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</si>
  <si>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</si>
  <si>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</si>
  <si>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</si>
  <si>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</si>
  <si>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</si>
  <si>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</si>
  <si>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</si>
  <si>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</si>
  <si>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</si>
  <si>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</si>
  <si>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</si>
  <si>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</si>
  <si>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</si>
  <si>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</si>
  <si>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</si>
  <si>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</si>
  <si>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</si>
  <si>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</si>
  <si>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</si>
  <si>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</si>
  <si>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</si>
  <si>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</si>
  <si>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</si>
  <si>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</si>
  <si>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</si>
  <si>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>EMAIL:admin.ganpati@gmail.com</t>
  </si>
  <si>
    <t>Tel. 28509801 / 49705324  / E- MAIL admin.ganpati@gmail.com</t>
  </si>
  <si>
    <t>HDPE / PP / LLDPE PRICES EX-HALDIA PETROCHEMICALS LTD. PLANT FOR  BHIWANDI</t>
  </si>
  <si>
    <t xml:space="preserve">M 6007L </t>
  </si>
  <si>
    <t>PP CP     M 304</t>
  </si>
  <si>
    <t>PP CP   M 307 / M 315 / M 325</t>
  </si>
  <si>
    <t>HDPE / PP / LLDPE PRICES EX-HALDIA PETROCHEMICALS LTD. PLANT FOR  MAHA(O.V)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</si>
  <si>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</si>
  <si>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</si>
  <si>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</si>
  <si>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</si>
  <si>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</si>
  <si>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</si>
  <si>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</si>
  <si>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AHMEDNAGAR-5</t>
  </si>
  <si>
    <t>THANE            -  5</t>
  </si>
  <si>
    <t>GRT.MUMBAI   -5</t>
  </si>
  <si>
    <t>IGATPURI        - 5</t>
  </si>
  <si>
    <t>KALYAN         -   5</t>
  </si>
  <si>
    <t>VASAI</t>
  </si>
  <si>
    <t>KHOPOLI         - 5</t>
  </si>
  <si>
    <t>LONAVALA    -   6</t>
  </si>
  <si>
    <t>MURBAD         - 5</t>
  </si>
  <si>
    <t>PUNE              -  5</t>
  </si>
  <si>
    <t>NAGHOTHANE-5</t>
  </si>
  <si>
    <t>NASIK             -  5</t>
  </si>
  <si>
    <t>SINNAR-5</t>
  </si>
  <si>
    <t>PANVEL</t>
  </si>
  <si>
    <t>PALGHAR</t>
  </si>
  <si>
    <t>ULHASNAGAR</t>
  </si>
  <si>
    <t>PP CP   M 307 / M 315 / M325</t>
  </si>
  <si>
    <t>HDPE / PP / LLDPE PRICES EX-HALDIA PETROCHEMICALS LTD. PLANT FOR  GUJRAT(S)</t>
  </si>
  <si>
    <t>VAPI       -   5</t>
  </si>
  <si>
    <t>SURAT  -   5</t>
  </si>
  <si>
    <t>UMERGAON - 5</t>
  </si>
  <si>
    <t>VALSAD   - 5</t>
  </si>
  <si>
    <t>NAVSARI</t>
  </si>
  <si>
    <t>*T.D.=TRANSIT DAYS</t>
  </si>
  <si>
    <t>POST SALES QUANTITY DISCOUNT AS APPLICABLE</t>
  </si>
  <si>
    <t>HDPE / PP / LLDPE PRICES EX-HALDIA PETROCHEMICALS LTD. PLANT FOR  MAHA(SOUTH)</t>
  </si>
  <si>
    <t>SANGLI    -  6</t>
  </si>
  <si>
    <t>SATARA  -    5</t>
  </si>
  <si>
    <t>KOLHAPUR-6</t>
  </si>
  <si>
    <t>WAI</t>
  </si>
  <si>
    <t>SOLAPUR  - 6</t>
  </si>
  <si>
    <t>HDPE / PP / LLDPE PRICES EX-HALDIA PETROCHEMICALS LTD. PLANT FOR  KHANDESH</t>
  </si>
  <si>
    <t>AURANGABAD-4</t>
  </si>
  <si>
    <t>DHULE -5</t>
  </si>
  <si>
    <t>JALGAON-4</t>
  </si>
  <si>
    <t>LATUR-5</t>
  </si>
  <si>
    <t>HDPE / PP / LLDPE PRICES EX-HALDIA PETROCHEMICALS LTD. PLANT FOR  SILVASSA</t>
  </si>
  <si>
    <t>HDPE / PP / LLDPE PRICES EX-HALDIA PETROCHEMICALS LTD. PLANT FOR  DADRA</t>
  </si>
  <si>
    <t>HDPE / PP / LLDPE PRICES EX-HALDIA PETROCHEMICALS LTD. PLANT FOR  MAHA(VIDH)</t>
  </si>
  <si>
    <t>NAGPUR-3</t>
  </si>
  <si>
    <t>AKOLA -4</t>
  </si>
  <si>
    <t>HDPE / PP / LLDPE PRICES EX-HALDIA PETROCHEMICALS LTD. PLANT FOR  GUJRAT€</t>
  </si>
  <si>
    <t>ANKLESHWAR</t>
  </si>
  <si>
    <t>AHMD.    -  5</t>
  </si>
  <si>
    <t>HALOL   -   5</t>
  </si>
  <si>
    <t>BARODA  - 5</t>
  </si>
  <si>
    <t>KALOL-M- 5</t>
  </si>
  <si>
    <t>BHARUCH -5</t>
  </si>
  <si>
    <t>ANAND -5</t>
  </si>
  <si>
    <t>HDPE / PP / LLDPE PRICES EX-HALDIA PETROCHEMICALS LTD. PLANT FOR  GUJRAT(W)</t>
  </si>
  <si>
    <t>RAJKOT   - 6</t>
  </si>
  <si>
    <t>BHAVNAGAR-6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</si>
</sst>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  <numFmt numFmtId="166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43" fontId="5" fillId="0" borderId="8" xfId="1" applyFont="1" applyBorder="1"/>
    <xf numFmtId="0" fontId="20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6" fontId="5" fillId="0" borderId="0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5" fillId="0" borderId="3" xfId="0" applyFont="1" applyFill="1" applyBorder="1"/>
    <xf numFmtId="2" fontId="5" fillId="0" borderId="3" xfId="0" applyNumberFormat="1" applyFont="1" applyFill="1" applyBorder="1"/>
    <xf numFmtId="43" fontId="5" fillId="0" borderId="0" xfId="1" applyFont="1" applyBorder="1" applyAlignment="1">
      <alignment horizontal="left"/>
    </xf>
    <xf numFmtId="43" fontId="5" fillId="0" borderId="9" xfId="1" applyFont="1" applyBorder="1"/>
    <xf numFmtId="43" fontId="5" fillId="0" borderId="1" xfId="1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0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1" fontId="5" fillId="0" borderId="7" xfId="0" applyNumberFormat="1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Fill="1"/>
    <xf numFmtId="1" fontId="5" fillId="0" borderId="10" xfId="0" applyNumberFormat="1" applyFont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1.10.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15%20PE%20Price%20Circular%20w.e.f.%201st%20May%202025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</sheetNames>
    <sheetDataSet>
      <sheetData sheetId="0">
        <row r="44">
          <cell r="B44">
            <v>96896</v>
          </cell>
          <cell r="C44">
            <v>96846</v>
          </cell>
          <cell r="F44">
            <v>98596</v>
          </cell>
          <cell r="G44">
            <v>97346</v>
          </cell>
          <cell r="H44">
            <v>97949</v>
          </cell>
          <cell r="I44">
            <v>97353</v>
          </cell>
          <cell r="J44">
            <v>94654</v>
          </cell>
          <cell r="K44">
            <v>96654</v>
          </cell>
          <cell r="L44">
            <v>96043</v>
          </cell>
          <cell r="N44">
            <v>98676</v>
          </cell>
          <cell r="O44">
            <v>98676</v>
          </cell>
          <cell r="P44">
            <v>94946</v>
          </cell>
          <cell r="Q44">
            <v>97696</v>
          </cell>
          <cell r="R44">
            <v>96946</v>
          </cell>
          <cell r="S44">
            <v>98593</v>
          </cell>
          <cell r="T44">
            <v>97696</v>
          </cell>
          <cell r="U44">
            <v>100196</v>
          </cell>
          <cell r="V44">
            <v>100196</v>
          </cell>
          <cell r="W44">
            <v>94676</v>
          </cell>
        </row>
        <row r="54">
          <cell r="B54">
            <v>97070</v>
          </cell>
          <cell r="C54">
            <v>96908</v>
          </cell>
          <cell r="F54">
            <v>98658</v>
          </cell>
          <cell r="G54">
            <v>97408</v>
          </cell>
          <cell r="H54">
            <v>97268</v>
          </cell>
          <cell r="I54">
            <v>97484</v>
          </cell>
          <cell r="J54">
            <v>94782</v>
          </cell>
          <cell r="K54">
            <v>96782</v>
          </cell>
          <cell r="L54">
            <v>96174</v>
          </cell>
          <cell r="N54">
            <v>98234</v>
          </cell>
          <cell r="O54">
            <v>98234</v>
          </cell>
          <cell r="P54">
            <v>95028</v>
          </cell>
          <cell r="Q54">
            <v>97778</v>
          </cell>
          <cell r="R54">
            <v>97028</v>
          </cell>
          <cell r="S54">
            <v>98724</v>
          </cell>
          <cell r="T54">
            <v>97778</v>
          </cell>
          <cell r="U54">
            <v>100278</v>
          </cell>
          <cell r="V54">
            <v>100278</v>
          </cell>
          <cell r="W54">
            <v>94234</v>
          </cell>
        </row>
      </sheetData>
      <sheetData sheetId="1">
        <row r="41">
          <cell r="B41">
            <v>91374</v>
          </cell>
          <cell r="C41">
            <v>90894</v>
          </cell>
          <cell r="D41">
            <v>90874</v>
          </cell>
          <cell r="E41">
            <v>91894</v>
          </cell>
          <cell r="F41">
            <v>92394</v>
          </cell>
          <cell r="G41">
            <v>0</v>
          </cell>
          <cell r="H41">
            <v>94074</v>
          </cell>
          <cell r="I41">
            <v>93584</v>
          </cell>
          <cell r="J41">
            <v>95184</v>
          </cell>
          <cell r="K41">
            <v>99655</v>
          </cell>
          <cell r="L41">
            <v>101675</v>
          </cell>
          <cell r="M41">
            <v>102655</v>
          </cell>
          <cell r="N41">
            <v>96184</v>
          </cell>
          <cell r="O41">
            <v>96684</v>
          </cell>
          <cell r="P41">
            <v>96684</v>
          </cell>
          <cell r="Q41">
            <v>98444</v>
          </cell>
          <cell r="S41">
            <v>99934</v>
          </cell>
          <cell r="T41">
            <v>98154</v>
          </cell>
          <cell r="U41">
            <v>98154</v>
          </cell>
          <cell r="V41">
            <v>99024</v>
          </cell>
          <cell r="W41">
            <v>97174</v>
          </cell>
        </row>
        <row r="48">
          <cell r="B48">
            <v>91502</v>
          </cell>
          <cell r="C48">
            <v>91022</v>
          </cell>
          <cell r="D48">
            <v>91002</v>
          </cell>
          <cell r="E48">
            <v>92022</v>
          </cell>
          <cell r="F48">
            <v>92522</v>
          </cell>
          <cell r="G48">
            <v>0</v>
          </cell>
          <cell r="H48">
            <v>94202</v>
          </cell>
          <cell r="I48">
            <v>93712</v>
          </cell>
          <cell r="J48">
            <v>95312</v>
          </cell>
          <cell r="K48">
            <v>99635</v>
          </cell>
          <cell r="L48">
            <v>101662</v>
          </cell>
          <cell r="M48">
            <v>102635</v>
          </cell>
          <cell r="N48">
            <v>96312</v>
          </cell>
          <cell r="O48">
            <v>96812</v>
          </cell>
          <cell r="P48">
            <v>96812</v>
          </cell>
          <cell r="Q48">
            <v>98572</v>
          </cell>
          <cell r="S48">
            <v>100062</v>
          </cell>
          <cell r="T48">
            <v>98282</v>
          </cell>
          <cell r="U48">
            <v>98282</v>
          </cell>
          <cell r="V48">
            <v>99152</v>
          </cell>
          <cell r="W48">
            <v>97302</v>
          </cell>
        </row>
      </sheetData>
      <sheetData sheetId="2">
        <row r="48">
          <cell r="B48">
            <v>92635</v>
          </cell>
          <cell r="C48">
            <v>93635</v>
          </cell>
          <cell r="D48">
            <v>99725</v>
          </cell>
          <cell r="E48">
            <v>101725</v>
          </cell>
          <cell r="F48">
            <v>103425</v>
          </cell>
          <cell r="I48">
            <v>88635</v>
          </cell>
          <cell r="J48">
            <v>88635</v>
          </cell>
          <cell r="K48">
            <v>95953</v>
          </cell>
          <cell r="L48">
            <v>96953</v>
          </cell>
          <cell r="M48">
            <v>103043</v>
          </cell>
          <cell r="N48">
            <v>106743</v>
          </cell>
          <cell r="O48">
            <v>105043</v>
          </cell>
          <cell r="P48">
            <v>106243</v>
          </cell>
        </row>
        <row r="49">
          <cell r="B49">
            <v>94460</v>
          </cell>
          <cell r="C49">
            <v>95460</v>
          </cell>
          <cell r="D49">
            <v>101560</v>
          </cell>
          <cell r="E49">
            <v>103560</v>
          </cell>
          <cell r="F49">
            <v>105166</v>
          </cell>
          <cell r="I49">
            <v>90460</v>
          </cell>
          <cell r="J49">
            <v>90460</v>
          </cell>
        </row>
        <row r="50">
          <cell r="B50">
            <v>96124</v>
          </cell>
          <cell r="C50">
            <v>97124</v>
          </cell>
          <cell r="D50">
            <v>103224</v>
          </cell>
          <cell r="E50">
            <v>105224</v>
          </cell>
          <cell r="F50">
            <v>106904</v>
          </cell>
          <cell r="I50">
            <v>92124</v>
          </cell>
          <cell r="J50">
            <v>92124</v>
          </cell>
        </row>
        <row r="51">
          <cell r="B51">
            <v>93904</v>
          </cell>
          <cell r="C51">
            <v>94904</v>
          </cell>
          <cell r="D51">
            <v>100994</v>
          </cell>
          <cell r="E51">
            <v>102994</v>
          </cell>
          <cell r="F51">
            <v>104674</v>
          </cell>
          <cell r="I51">
            <v>89904</v>
          </cell>
          <cell r="J51">
            <v>89904</v>
          </cell>
        </row>
        <row r="53">
          <cell r="B53">
            <v>93295</v>
          </cell>
          <cell r="C53">
            <v>94295</v>
          </cell>
          <cell r="D53">
            <v>100385</v>
          </cell>
          <cell r="E53">
            <v>102385</v>
          </cell>
          <cell r="F53">
            <v>104075</v>
          </cell>
          <cell r="I53">
            <v>89295</v>
          </cell>
          <cell r="J53">
            <v>89295</v>
          </cell>
        </row>
        <row r="54">
          <cell r="B54">
            <v>92442</v>
          </cell>
          <cell r="C54">
            <v>93442</v>
          </cell>
          <cell r="D54">
            <v>99522</v>
          </cell>
          <cell r="E54">
            <v>101522</v>
          </cell>
          <cell r="F54">
            <v>103222</v>
          </cell>
          <cell r="I54">
            <v>88442</v>
          </cell>
          <cell r="J54">
            <v>88442</v>
          </cell>
        </row>
        <row r="55">
          <cell r="B55">
            <v>93281</v>
          </cell>
          <cell r="C55">
            <v>94281</v>
          </cell>
          <cell r="D55">
            <v>100371</v>
          </cell>
          <cell r="E55">
            <v>102371</v>
          </cell>
          <cell r="F55">
            <v>104061</v>
          </cell>
          <cell r="I55">
            <v>89281</v>
          </cell>
          <cell r="J55">
            <v>89281</v>
          </cell>
        </row>
        <row r="58">
          <cell r="B58">
            <v>93253</v>
          </cell>
          <cell r="C58">
            <v>94253</v>
          </cell>
          <cell r="D58">
            <v>100333</v>
          </cell>
          <cell r="E58">
            <v>102333</v>
          </cell>
          <cell r="F58">
            <v>104033</v>
          </cell>
          <cell r="I58">
            <v>89253</v>
          </cell>
          <cell r="J58">
            <v>89253</v>
          </cell>
          <cell r="K58">
            <v>96087</v>
          </cell>
          <cell r="L58">
            <v>97087</v>
          </cell>
          <cell r="M58">
            <v>103167</v>
          </cell>
          <cell r="N58">
            <v>106867</v>
          </cell>
          <cell r="O58">
            <v>105167</v>
          </cell>
          <cell r="P58">
            <v>106367</v>
          </cell>
        </row>
      </sheetData>
      <sheetData sheetId="3">
        <row r="48">
          <cell r="B48">
            <v>93578</v>
          </cell>
          <cell r="C48">
            <v>93528</v>
          </cell>
          <cell r="F48">
            <v>95278</v>
          </cell>
          <cell r="G48">
            <v>94028</v>
          </cell>
          <cell r="H48">
            <v>94631</v>
          </cell>
          <cell r="I48">
            <v>94035</v>
          </cell>
          <cell r="J48">
            <v>91336</v>
          </cell>
          <cell r="K48">
            <v>93336</v>
          </cell>
          <cell r="L48">
            <v>92725</v>
          </cell>
          <cell r="N48">
            <v>95358</v>
          </cell>
          <cell r="O48">
            <v>95358</v>
          </cell>
          <cell r="P48">
            <v>91628</v>
          </cell>
          <cell r="Q48">
            <v>94378</v>
          </cell>
          <cell r="R48">
            <v>93628</v>
          </cell>
          <cell r="S48">
            <v>95275</v>
          </cell>
          <cell r="T48">
            <v>94378</v>
          </cell>
          <cell r="U48">
            <v>96878</v>
          </cell>
          <cell r="V48">
            <v>96878</v>
          </cell>
          <cell r="W48">
            <v>91358</v>
          </cell>
          <cell r="X48">
            <v>89358</v>
          </cell>
          <cell r="Y48">
            <v>86078</v>
          </cell>
          <cell r="Z48">
            <v>89631</v>
          </cell>
          <cell r="AA48">
            <v>88528</v>
          </cell>
        </row>
        <row r="49">
          <cell r="B49">
            <v>95294</v>
          </cell>
          <cell r="C49">
            <v>94876</v>
          </cell>
          <cell r="E49">
            <v>95580</v>
          </cell>
          <cell r="F49">
            <v>96626</v>
          </cell>
          <cell r="H49">
            <v>96574</v>
          </cell>
          <cell r="I49">
            <v>95834</v>
          </cell>
          <cell r="J49">
            <v>93260</v>
          </cell>
          <cell r="K49">
            <v>95260</v>
          </cell>
          <cell r="L49">
            <v>94534</v>
          </cell>
          <cell r="N49">
            <v>96706</v>
          </cell>
          <cell r="O49">
            <v>96706</v>
          </cell>
          <cell r="P49">
            <v>93026</v>
          </cell>
          <cell r="Q49">
            <v>95776</v>
          </cell>
          <cell r="R49">
            <v>95026</v>
          </cell>
          <cell r="S49">
            <v>97205</v>
          </cell>
          <cell r="T49">
            <v>95776</v>
          </cell>
          <cell r="U49">
            <v>98276</v>
          </cell>
          <cell r="V49">
            <v>98276</v>
          </cell>
          <cell r="W49">
            <v>92706</v>
          </cell>
          <cell r="X49">
            <v>90706</v>
          </cell>
          <cell r="Y49">
            <v>87794</v>
          </cell>
          <cell r="Z49">
            <v>91574</v>
          </cell>
          <cell r="AA49">
            <v>89876</v>
          </cell>
        </row>
        <row r="50">
          <cell r="B50">
            <v>96977</v>
          </cell>
          <cell r="C50">
            <v>96798</v>
          </cell>
          <cell r="F50">
            <v>98548</v>
          </cell>
          <cell r="G50">
            <v>97298</v>
          </cell>
          <cell r="H50">
            <v>97897</v>
          </cell>
          <cell r="I50">
            <v>97457</v>
          </cell>
          <cell r="J50">
            <v>94327</v>
          </cell>
          <cell r="L50">
            <v>96257</v>
          </cell>
          <cell r="N50">
            <v>98931</v>
          </cell>
          <cell r="O50">
            <v>98931</v>
          </cell>
          <cell r="P50">
            <v>94848</v>
          </cell>
          <cell r="Q50">
            <v>97598</v>
          </cell>
          <cell r="R50">
            <v>96848</v>
          </cell>
          <cell r="S50">
            <v>98957</v>
          </cell>
          <cell r="T50">
            <v>97598</v>
          </cell>
          <cell r="U50">
            <v>100098</v>
          </cell>
          <cell r="V50">
            <v>100098</v>
          </cell>
          <cell r="W50">
            <v>94931</v>
          </cell>
          <cell r="X50">
            <v>92931</v>
          </cell>
          <cell r="Y50">
            <v>89477</v>
          </cell>
          <cell r="Z50">
            <v>92897</v>
          </cell>
          <cell r="AA50">
            <v>91798</v>
          </cell>
        </row>
        <row r="51">
          <cell r="B51">
            <v>94739</v>
          </cell>
          <cell r="C51">
            <v>94513</v>
          </cell>
          <cell r="F51">
            <v>96263</v>
          </cell>
          <cell r="G51">
            <v>95013</v>
          </cell>
          <cell r="H51">
            <v>95087</v>
          </cell>
          <cell r="I51">
            <v>94947</v>
          </cell>
          <cell r="J51">
            <v>92517</v>
          </cell>
          <cell r="K51">
            <v>94517</v>
          </cell>
          <cell r="L51">
            <v>93447</v>
          </cell>
          <cell r="N51">
            <v>96604</v>
          </cell>
          <cell r="O51">
            <v>96604</v>
          </cell>
          <cell r="P51">
            <v>92763</v>
          </cell>
          <cell r="Q51">
            <v>95513</v>
          </cell>
          <cell r="R51">
            <v>94763</v>
          </cell>
          <cell r="S51">
            <v>96637</v>
          </cell>
          <cell r="T51">
            <v>95513</v>
          </cell>
          <cell r="U51">
            <v>98013</v>
          </cell>
          <cell r="V51">
            <v>98013</v>
          </cell>
          <cell r="W51">
            <v>92604</v>
          </cell>
          <cell r="X51">
            <v>90604</v>
          </cell>
          <cell r="Y51">
            <v>87239</v>
          </cell>
          <cell r="Z51">
            <v>90087</v>
          </cell>
          <cell r="AA51">
            <v>89513</v>
          </cell>
        </row>
        <row r="53">
          <cell r="B53">
            <v>94291</v>
          </cell>
          <cell r="C53">
            <v>94211</v>
          </cell>
          <cell r="F53">
            <v>95961</v>
          </cell>
          <cell r="G53">
            <v>94711</v>
          </cell>
          <cell r="H53">
            <v>95609</v>
          </cell>
          <cell r="I53">
            <v>94696</v>
          </cell>
          <cell r="J53">
            <v>91992</v>
          </cell>
          <cell r="K53">
            <v>93992</v>
          </cell>
          <cell r="L53">
            <v>93386</v>
          </cell>
          <cell r="N53">
            <v>95311</v>
          </cell>
          <cell r="O53">
            <v>95311</v>
          </cell>
          <cell r="P53">
            <v>92219</v>
          </cell>
          <cell r="Q53">
            <v>94969</v>
          </cell>
          <cell r="R53">
            <v>94219</v>
          </cell>
          <cell r="S53">
            <v>95936</v>
          </cell>
          <cell r="T53">
            <v>94969</v>
          </cell>
          <cell r="U53">
            <v>97469</v>
          </cell>
          <cell r="V53">
            <v>97469</v>
          </cell>
          <cell r="W53">
            <v>91311</v>
          </cell>
          <cell r="X53">
            <v>89311</v>
          </cell>
          <cell r="Y53">
            <v>86791</v>
          </cell>
          <cell r="Z53">
            <v>90609</v>
          </cell>
          <cell r="AA53">
            <v>89211</v>
          </cell>
        </row>
        <row r="54">
          <cell r="B54">
            <v>93741</v>
          </cell>
          <cell r="C54">
            <v>93541</v>
          </cell>
          <cell r="F54">
            <v>95291</v>
          </cell>
          <cell r="G54">
            <v>94041</v>
          </cell>
          <cell r="H54">
            <v>95089</v>
          </cell>
          <cell r="I54">
            <v>93779</v>
          </cell>
          <cell r="J54">
            <v>91094</v>
          </cell>
          <cell r="K54">
            <v>93094</v>
          </cell>
          <cell r="L54">
            <v>92469</v>
          </cell>
          <cell r="N54">
            <v>95183</v>
          </cell>
          <cell r="O54">
            <v>95183</v>
          </cell>
          <cell r="P54">
            <v>91474</v>
          </cell>
          <cell r="Q54">
            <v>94224</v>
          </cell>
          <cell r="R54">
            <v>93474</v>
          </cell>
          <cell r="S54">
            <v>95019</v>
          </cell>
          <cell r="T54">
            <v>94224</v>
          </cell>
          <cell r="U54">
            <v>96724</v>
          </cell>
          <cell r="V54">
            <v>96724</v>
          </cell>
          <cell r="W54">
            <v>91183</v>
          </cell>
          <cell r="X54">
            <v>89183</v>
          </cell>
          <cell r="Y54">
            <v>86241</v>
          </cell>
          <cell r="Z54">
            <v>90089</v>
          </cell>
          <cell r="AA54">
            <v>88541</v>
          </cell>
        </row>
        <row r="55">
          <cell r="B55">
            <v>94203</v>
          </cell>
          <cell r="C55">
            <v>94333</v>
          </cell>
          <cell r="F55">
            <v>96083</v>
          </cell>
          <cell r="G55">
            <v>94833</v>
          </cell>
          <cell r="H55">
            <v>94557</v>
          </cell>
          <cell r="I55">
            <v>94624</v>
          </cell>
          <cell r="J55">
            <v>91939</v>
          </cell>
          <cell r="K55">
            <v>93939</v>
          </cell>
          <cell r="L55">
            <v>93314</v>
          </cell>
          <cell r="N55">
            <v>95621</v>
          </cell>
          <cell r="O55">
            <v>95621</v>
          </cell>
          <cell r="P55">
            <v>92150</v>
          </cell>
          <cell r="Q55">
            <v>94900</v>
          </cell>
          <cell r="R55">
            <v>94150</v>
          </cell>
          <cell r="S55">
            <v>95864</v>
          </cell>
          <cell r="T55">
            <v>94900</v>
          </cell>
          <cell r="U55">
            <v>97400</v>
          </cell>
          <cell r="V55">
            <v>97400</v>
          </cell>
          <cell r="W55">
            <v>91621</v>
          </cell>
          <cell r="X55">
            <v>89621</v>
          </cell>
          <cell r="Y55">
            <v>86703</v>
          </cell>
          <cell r="Z55">
            <v>89557</v>
          </cell>
          <cell r="AA55">
            <v>89333</v>
          </cell>
        </row>
        <row r="58">
          <cell r="B58">
            <v>94236</v>
          </cell>
          <cell r="C58">
            <v>94074</v>
          </cell>
          <cell r="F58">
            <v>95824</v>
          </cell>
          <cell r="G58">
            <v>94574</v>
          </cell>
          <cell r="H58">
            <v>94434</v>
          </cell>
          <cell r="I58">
            <v>94650</v>
          </cell>
          <cell r="J58">
            <v>91948</v>
          </cell>
          <cell r="K58">
            <v>93948</v>
          </cell>
          <cell r="L58">
            <v>93340</v>
          </cell>
          <cell r="N58">
            <v>95400</v>
          </cell>
          <cell r="O58">
            <v>95400</v>
          </cell>
          <cell r="P58">
            <v>92194</v>
          </cell>
          <cell r="Q58">
            <v>94944</v>
          </cell>
          <cell r="R58">
            <v>94194</v>
          </cell>
          <cell r="S58">
            <v>95890</v>
          </cell>
          <cell r="T58">
            <v>94944</v>
          </cell>
          <cell r="U58">
            <v>97444</v>
          </cell>
          <cell r="V58">
            <v>97444</v>
          </cell>
          <cell r="W58">
            <v>91400</v>
          </cell>
          <cell r="X58">
            <v>89400</v>
          </cell>
          <cell r="Y58">
            <v>86736</v>
          </cell>
          <cell r="Z58">
            <v>89434</v>
          </cell>
          <cell r="AA58">
            <v>89074</v>
          </cell>
        </row>
      </sheetData>
      <sheetData sheetId="4">
        <row r="40">
          <cell r="B40">
            <v>88056</v>
          </cell>
          <cell r="C40">
            <v>87576</v>
          </cell>
          <cell r="D40">
            <v>87556</v>
          </cell>
          <cell r="E40">
            <v>88576</v>
          </cell>
          <cell r="F40">
            <v>89076</v>
          </cell>
          <cell r="H40">
            <v>90756</v>
          </cell>
          <cell r="I40">
            <v>90266</v>
          </cell>
          <cell r="J40">
            <v>91866</v>
          </cell>
          <cell r="K40">
            <v>96337</v>
          </cell>
          <cell r="L40">
            <v>98357</v>
          </cell>
          <cell r="M40">
            <v>99337</v>
          </cell>
          <cell r="N40">
            <v>92866</v>
          </cell>
          <cell r="O40">
            <v>93366</v>
          </cell>
          <cell r="P40">
            <v>93366</v>
          </cell>
          <cell r="Q40">
            <v>95126</v>
          </cell>
          <cell r="R40">
            <v>96676</v>
          </cell>
          <cell r="S40">
            <v>96616</v>
          </cell>
          <cell r="T40">
            <v>94836</v>
          </cell>
          <cell r="U40">
            <v>94836</v>
          </cell>
          <cell r="V40">
            <v>95706</v>
          </cell>
          <cell r="W40">
            <v>93856</v>
          </cell>
          <cell r="X40">
            <v>84056</v>
          </cell>
          <cell r="Z40">
            <v>84056</v>
          </cell>
        </row>
        <row r="41">
          <cell r="B41">
            <v>89980</v>
          </cell>
          <cell r="C41">
            <v>89500</v>
          </cell>
          <cell r="D41">
            <v>89480</v>
          </cell>
          <cell r="E41">
            <v>90500</v>
          </cell>
          <cell r="F41">
            <v>91000</v>
          </cell>
          <cell r="H41">
            <v>92680</v>
          </cell>
          <cell r="I41">
            <v>92190</v>
          </cell>
          <cell r="J41">
            <v>93790</v>
          </cell>
          <cell r="K41">
            <v>98263</v>
          </cell>
          <cell r="L41">
            <v>100257</v>
          </cell>
          <cell r="M41">
            <v>101263</v>
          </cell>
          <cell r="N41">
            <v>94707</v>
          </cell>
          <cell r="O41">
            <v>95207</v>
          </cell>
          <cell r="P41">
            <v>95177</v>
          </cell>
          <cell r="Q41">
            <v>96957</v>
          </cell>
          <cell r="R41">
            <v>98507</v>
          </cell>
          <cell r="S41">
            <v>98427</v>
          </cell>
          <cell r="T41">
            <v>96657</v>
          </cell>
          <cell r="U41">
            <v>96707</v>
          </cell>
          <cell r="V41">
            <v>97630</v>
          </cell>
          <cell r="W41">
            <v>95780</v>
          </cell>
          <cell r="X41">
            <v>85980</v>
          </cell>
          <cell r="Z41">
            <v>85980</v>
          </cell>
        </row>
        <row r="42">
          <cell r="B42">
            <v>91739</v>
          </cell>
          <cell r="C42">
            <v>89581</v>
          </cell>
          <cell r="D42">
            <v>91239</v>
          </cell>
          <cell r="E42">
            <v>90581</v>
          </cell>
          <cell r="F42">
            <v>91081</v>
          </cell>
          <cell r="H42">
            <v>94439</v>
          </cell>
          <cell r="I42">
            <v>93949</v>
          </cell>
          <cell r="J42">
            <v>95549</v>
          </cell>
          <cell r="K42">
            <v>100017</v>
          </cell>
          <cell r="L42">
            <v>101830</v>
          </cell>
          <cell r="M42">
            <v>103017</v>
          </cell>
          <cell r="N42">
            <v>96330</v>
          </cell>
          <cell r="O42">
            <v>96830</v>
          </cell>
          <cell r="P42">
            <v>97030</v>
          </cell>
          <cell r="Q42">
            <v>98580</v>
          </cell>
          <cell r="R42">
            <v>100130</v>
          </cell>
          <cell r="S42">
            <v>100280</v>
          </cell>
          <cell r="T42">
            <v>98280</v>
          </cell>
          <cell r="U42">
            <v>98280</v>
          </cell>
          <cell r="V42">
            <v>99389</v>
          </cell>
          <cell r="W42">
            <v>97539</v>
          </cell>
          <cell r="Y42">
            <v>87739</v>
          </cell>
          <cell r="Z42">
            <v>87739</v>
          </cell>
        </row>
        <row r="44">
          <cell r="B44">
            <v>88693</v>
          </cell>
          <cell r="C44">
            <v>88213</v>
          </cell>
          <cell r="D44">
            <v>88193</v>
          </cell>
          <cell r="E44">
            <v>89213</v>
          </cell>
          <cell r="F44">
            <v>89713</v>
          </cell>
          <cell r="H44">
            <v>91393</v>
          </cell>
          <cell r="I44">
            <v>90903</v>
          </cell>
          <cell r="J44">
            <v>92503</v>
          </cell>
          <cell r="K44">
            <v>96968</v>
          </cell>
          <cell r="L44">
            <v>98992</v>
          </cell>
          <cell r="M44">
            <v>99968</v>
          </cell>
          <cell r="N44">
            <v>93472</v>
          </cell>
          <cell r="O44">
            <v>93972</v>
          </cell>
          <cell r="P44">
            <v>94003</v>
          </cell>
          <cell r="Q44">
            <v>95763</v>
          </cell>
          <cell r="R44">
            <v>97313</v>
          </cell>
          <cell r="S44">
            <v>97253</v>
          </cell>
          <cell r="T44">
            <v>95473</v>
          </cell>
          <cell r="U44">
            <v>95473</v>
          </cell>
          <cell r="V44">
            <v>96343</v>
          </cell>
          <cell r="W44">
            <v>94493</v>
          </cell>
          <cell r="X44">
            <v>84693</v>
          </cell>
          <cell r="Y44">
            <v>84693</v>
          </cell>
          <cell r="Z44">
            <v>84693</v>
          </cell>
        </row>
        <row r="45">
          <cell r="B45">
            <v>87804</v>
          </cell>
          <cell r="C45">
            <v>87324</v>
          </cell>
          <cell r="D45">
            <v>87304</v>
          </cell>
          <cell r="E45">
            <v>88324</v>
          </cell>
          <cell r="F45">
            <v>88824</v>
          </cell>
          <cell r="H45">
            <v>90504</v>
          </cell>
          <cell r="I45">
            <v>90014</v>
          </cell>
          <cell r="J45">
            <v>91614</v>
          </cell>
          <cell r="K45">
            <v>96081</v>
          </cell>
          <cell r="L45">
            <v>98072</v>
          </cell>
          <cell r="M45">
            <v>99081</v>
          </cell>
          <cell r="N45">
            <v>92614</v>
          </cell>
          <cell r="O45">
            <v>93114</v>
          </cell>
          <cell r="P45">
            <v>93114</v>
          </cell>
          <cell r="Q45">
            <v>94822</v>
          </cell>
          <cell r="R45">
            <v>96424</v>
          </cell>
          <cell r="S45">
            <v>96364</v>
          </cell>
          <cell r="T45">
            <v>94522</v>
          </cell>
          <cell r="U45">
            <v>94584</v>
          </cell>
          <cell r="V45">
            <v>95454</v>
          </cell>
          <cell r="W45">
            <v>93604</v>
          </cell>
          <cell r="Y45">
            <v>83804</v>
          </cell>
          <cell r="Z45">
            <v>83804</v>
          </cell>
        </row>
        <row r="47">
          <cell r="B47">
            <v>88668</v>
          </cell>
          <cell r="C47">
            <v>88188</v>
          </cell>
          <cell r="D47">
            <v>88168</v>
          </cell>
          <cell r="E47">
            <v>89188</v>
          </cell>
          <cell r="F47">
            <v>89688</v>
          </cell>
          <cell r="H47">
            <v>91368</v>
          </cell>
          <cell r="I47">
            <v>90878</v>
          </cell>
          <cell r="J47">
            <v>92478</v>
          </cell>
          <cell r="K47">
            <v>96801</v>
          </cell>
          <cell r="L47">
            <v>98828</v>
          </cell>
          <cell r="M47">
            <v>99801</v>
          </cell>
          <cell r="N47">
            <v>93478</v>
          </cell>
          <cell r="O47">
            <v>93978</v>
          </cell>
          <cell r="P47">
            <v>93978</v>
          </cell>
          <cell r="Q47">
            <v>95738</v>
          </cell>
          <cell r="R47">
            <v>97288</v>
          </cell>
          <cell r="S47">
            <v>97228</v>
          </cell>
          <cell r="T47">
            <v>95448</v>
          </cell>
          <cell r="U47">
            <v>95448</v>
          </cell>
          <cell r="V47">
            <v>96318</v>
          </cell>
          <cell r="W47">
            <v>94468</v>
          </cell>
          <cell r="X47">
            <v>84668</v>
          </cell>
          <cell r="Y47">
            <v>84668</v>
          </cell>
          <cell r="Z47">
            <v>84668</v>
          </cell>
        </row>
      </sheetData>
      <sheetData sheetId="5">
        <row r="163">
          <cell r="F163">
            <v>3368</v>
          </cell>
        </row>
        <row r="165">
          <cell r="F165">
            <v>3463</v>
          </cell>
        </row>
        <row r="166">
          <cell r="F166">
            <v>3373</v>
          </cell>
        </row>
        <row r="167">
          <cell r="F167">
            <v>3368</v>
          </cell>
        </row>
        <row r="168">
          <cell r="F168">
            <v>3768</v>
          </cell>
        </row>
        <row r="175">
          <cell r="F175">
            <v>3423</v>
          </cell>
        </row>
        <row r="181">
          <cell r="F181">
            <v>3598</v>
          </cell>
        </row>
        <row r="188">
          <cell r="F188">
            <v>3568</v>
          </cell>
        </row>
        <row r="192">
          <cell r="F192">
            <v>3852</v>
          </cell>
        </row>
        <row r="198">
          <cell r="F198">
            <v>3368</v>
          </cell>
        </row>
        <row r="204">
          <cell r="F204">
            <v>3478</v>
          </cell>
        </row>
        <row r="205">
          <cell r="F205">
            <v>2918</v>
          </cell>
        </row>
        <row r="207">
          <cell r="F207">
            <v>3498</v>
          </cell>
        </row>
        <row r="208">
          <cell r="F208">
            <v>3118</v>
          </cell>
        </row>
        <row r="209">
          <cell r="F209">
            <v>3168</v>
          </cell>
        </row>
        <row r="210">
          <cell r="F210">
            <v>3018</v>
          </cell>
        </row>
        <row r="212">
          <cell r="F212">
            <v>3518</v>
          </cell>
        </row>
        <row r="213">
          <cell r="F213">
            <v>3918</v>
          </cell>
        </row>
        <row r="214">
          <cell r="F214">
            <v>3858</v>
          </cell>
        </row>
        <row r="215">
          <cell r="F215">
            <v>3748</v>
          </cell>
        </row>
        <row r="216">
          <cell r="F216">
            <v>3618</v>
          </cell>
        </row>
        <row r="218">
          <cell r="F218">
            <v>3818</v>
          </cell>
        </row>
        <row r="219">
          <cell r="F219">
            <v>3818</v>
          </cell>
        </row>
        <row r="220">
          <cell r="F220">
            <v>4040</v>
          </cell>
        </row>
        <row r="221">
          <cell r="F221">
            <v>2917</v>
          </cell>
        </row>
        <row r="224">
          <cell r="F224">
            <v>3718</v>
          </cell>
        </row>
        <row r="225">
          <cell r="F225">
            <v>3968</v>
          </cell>
        </row>
        <row r="227">
          <cell r="F227">
            <v>3598</v>
          </cell>
        </row>
        <row r="228">
          <cell r="F228">
            <v>3868</v>
          </cell>
        </row>
        <row r="229">
          <cell r="F229">
            <v>3968</v>
          </cell>
        </row>
        <row r="230">
          <cell r="F230">
            <v>3198</v>
          </cell>
        </row>
        <row r="231">
          <cell r="F231">
            <v>3818</v>
          </cell>
        </row>
        <row r="232">
          <cell r="F232">
            <v>3718</v>
          </cell>
        </row>
        <row r="233">
          <cell r="F233">
            <v>3518</v>
          </cell>
        </row>
        <row r="234">
          <cell r="F234">
            <v>3618</v>
          </cell>
        </row>
        <row r="235">
          <cell r="F235">
            <v>4090</v>
          </cell>
        </row>
        <row r="255">
          <cell r="F255">
            <v>2618</v>
          </cell>
        </row>
        <row r="256">
          <cell r="F256">
            <v>2233</v>
          </cell>
        </row>
        <row r="421">
          <cell r="F421">
            <v>3163</v>
          </cell>
        </row>
        <row r="422">
          <cell r="F422">
            <v>3309</v>
          </cell>
        </row>
        <row r="423">
          <cell r="F423">
            <v>3309</v>
          </cell>
        </row>
        <row r="424">
          <cell r="F424">
            <v>3309</v>
          </cell>
        </row>
        <row r="425">
          <cell r="F425">
            <v>3334</v>
          </cell>
        </row>
        <row r="426">
          <cell r="F426">
            <v>3334</v>
          </cell>
        </row>
        <row r="429">
          <cell r="F429">
            <v>3334</v>
          </cell>
        </row>
      </sheetData>
      <sheetData sheetId="6">
        <row r="9">
          <cell r="A9" t="str">
            <v>HDPE, LLDPE &amp; PP PRICE W.E.F. DT. 01.10.25</v>
          </cell>
        </row>
      </sheetData>
      <sheetData sheetId="7">
        <row r="10">
          <cell r="B10">
            <v>92194</v>
          </cell>
        </row>
        <row r="11">
          <cell r="B11">
            <v>94194</v>
          </cell>
        </row>
        <row r="13">
          <cell r="B13">
            <v>94944</v>
          </cell>
        </row>
        <row r="16">
          <cell r="B16">
            <v>94236</v>
          </cell>
        </row>
        <row r="17">
          <cell r="B17">
            <v>95824</v>
          </cell>
        </row>
        <row r="18">
          <cell r="B18">
            <v>94574</v>
          </cell>
        </row>
        <row r="19">
          <cell r="B19">
            <v>94074</v>
          </cell>
        </row>
        <row r="20">
          <cell r="B20">
            <v>95890</v>
          </cell>
        </row>
        <row r="21">
          <cell r="B21">
            <v>94434</v>
          </cell>
        </row>
        <row r="22">
          <cell r="B22">
            <v>92400</v>
          </cell>
        </row>
        <row r="23">
          <cell r="B23">
            <v>95400</v>
          </cell>
        </row>
        <row r="24">
          <cell r="B24">
            <v>95400</v>
          </cell>
        </row>
        <row r="25">
          <cell r="B25">
            <v>93948</v>
          </cell>
        </row>
        <row r="26">
          <cell r="B26">
            <v>93340</v>
          </cell>
        </row>
        <row r="27">
          <cell r="B27">
            <v>94650</v>
          </cell>
        </row>
        <row r="28">
          <cell r="B28">
            <v>91948</v>
          </cell>
        </row>
        <row r="29">
          <cell r="B29">
            <v>91400</v>
          </cell>
        </row>
        <row r="30">
          <cell r="B30">
            <v>89400</v>
          </cell>
        </row>
        <row r="31">
          <cell r="B31">
            <v>86736</v>
          </cell>
        </row>
        <row r="32">
          <cell r="B32">
            <v>89434</v>
          </cell>
        </row>
        <row r="33">
          <cell r="B33">
            <v>89074</v>
          </cell>
        </row>
        <row r="35">
          <cell r="B35">
            <v>90878</v>
          </cell>
        </row>
        <row r="36">
          <cell r="B36">
            <v>89188</v>
          </cell>
        </row>
        <row r="37">
          <cell r="B37">
            <v>88668</v>
          </cell>
        </row>
        <row r="38">
          <cell r="B38">
            <v>91368</v>
          </cell>
        </row>
        <row r="39">
          <cell r="B39">
            <v>89688</v>
          </cell>
        </row>
        <row r="41">
          <cell r="B41">
            <v>88168</v>
          </cell>
        </row>
        <row r="42">
          <cell r="B42">
            <v>88188</v>
          </cell>
        </row>
        <row r="43">
          <cell r="B43">
            <v>92478</v>
          </cell>
        </row>
        <row r="44">
          <cell r="B44">
            <v>84668</v>
          </cell>
        </row>
        <row r="46">
          <cell r="B46">
            <v>97288</v>
          </cell>
        </row>
        <row r="49">
          <cell r="B49">
            <v>95738</v>
          </cell>
        </row>
        <row r="50">
          <cell r="B50">
            <v>93978</v>
          </cell>
        </row>
        <row r="55">
          <cell r="B55">
            <v>93978</v>
          </cell>
        </row>
        <row r="56">
          <cell r="B56">
            <v>93478</v>
          </cell>
        </row>
        <row r="57">
          <cell r="B57">
            <v>96801</v>
          </cell>
        </row>
        <row r="58">
          <cell r="B58">
            <v>99801</v>
          </cell>
        </row>
        <row r="59">
          <cell r="B59">
            <v>98828</v>
          </cell>
        </row>
        <row r="61">
          <cell r="B61">
            <v>94253</v>
          </cell>
        </row>
        <row r="62">
          <cell r="B62">
            <v>93253</v>
          </cell>
        </row>
        <row r="63">
          <cell r="B63">
            <v>93253</v>
          </cell>
        </row>
        <row r="64">
          <cell r="B64">
            <v>100333</v>
          </cell>
        </row>
        <row r="65">
          <cell r="B65">
            <v>102333</v>
          </cell>
        </row>
        <row r="66">
          <cell r="B66">
            <v>104033</v>
          </cell>
        </row>
        <row r="67">
          <cell r="B67">
            <v>87753</v>
          </cell>
        </row>
        <row r="68">
          <cell r="B68">
            <v>89253</v>
          </cell>
        </row>
        <row r="69">
          <cell r="B69">
            <v>89253</v>
          </cell>
        </row>
      </sheetData>
      <sheetData sheetId="8">
        <row r="9">
          <cell r="B9">
            <v>91628</v>
          </cell>
        </row>
        <row r="10">
          <cell r="B10">
            <v>93628</v>
          </cell>
        </row>
        <row r="12">
          <cell r="B12">
            <v>94378</v>
          </cell>
        </row>
        <row r="15">
          <cell r="B15">
            <v>93578</v>
          </cell>
        </row>
        <row r="16">
          <cell r="B16">
            <v>95278</v>
          </cell>
        </row>
        <row r="17">
          <cell r="B17">
            <v>94028</v>
          </cell>
        </row>
        <row r="18">
          <cell r="B18">
            <v>93528</v>
          </cell>
        </row>
        <row r="19">
          <cell r="B19">
            <v>95275</v>
          </cell>
        </row>
        <row r="20">
          <cell r="B20">
            <v>94631</v>
          </cell>
        </row>
        <row r="21">
          <cell r="B21">
            <v>92358</v>
          </cell>
        </row>
        <row r="22">
          <cell r="B22">
            <v>95358</v>
          </cell>
        </row>
        <row r="23">
          <cell r="B23">
            <v>95358</v>
          </cell>
        </row>
        <row r="24">
          <cell r="B24">
            <v>93336</v>
          </cell>
        </row>
        <row r="25">
          <cell r="B25">
            <v>92725</v>
          </cell>
        </row>
        <row r="26">
          <cell r="B26">
            <v>94035</v>
          </cell>
        </row>
        <row r="27">
          <cell r="B27">
            <v>91336</v>
          </cell>
        </row>
        <row r="28">
          <cell r="B28">
            <v>91358</v>
          </cell>
        </row>
        <row r="29">
          <cell r="B29">
            <v>89358</v>
          </cell>
        </row>
        <row r="30">
          <cell r="B30">
            <v>86078</v>
          </cell>
        </row>
        <row r="31">
          <cell r="B31">
            <v>89631</v>
          </cell>
        </row>
        <row r="32">
          <cell r="B32">
            <v>88528</v>
          </cell>
        </row>
        <row r="34">
          <cell r="B34">
            <v>90266</v>
          </cell>
        </row>
        <row r="35">
          <cell r="B35">
            <v>88576</v>
          </cell>
        </row>
        <row r="36">
          <cell r="B36">
            <v>88056</v>
          </cell>
        </row>
        <row r="37">
          <cell r="B37">
            <v>90756</v>
          </cell>
        </row>
        <row r="38">
          <cell r="B38">
            <v>89076</v>
          </cell>
        </row>
        <row r="40">
          <cell r="B40">
            <v>87556</v>
          </cell>
        </row>
        <row r="41">
          <cell r="B41">
            <v>87576</v>
          </cell>
        </row>
        <row r="42">
          <cell r="B42">
            <v>91866</v>
          </cell>
        </row>
        <row r="43">
          <cell r="B43">
            <v>84056</v>
          </cell>
        </row>
        <row r="45">
          <cell r="B45">
            <v>96676</v>
          </cell>
        </row>
        <row r="48">
          <cell r="B48">
            <v>95126</v>
          </cell>
        </row>
        <row r="49">
          <cell r="B49">
            <v>93366</v>
          </cell>
        </row>
        <row r="54">
          <cell r="B54">
            <v>93366</v>
          </cell>
        </row>
        <row r="55">
          <cell r="B55">
            <v>92866</v>
          </cell>
        </row>
        <row r="56">
          <cell r="B56">
            <v>96337</v>
          </cell>
        </row>
        <row r="57">
          <cell r="B57">
            <v>99337</v>
          </cell>
        </row>
        <row r="58">
          <cell r="B58">
            <v>98357</v>
          </cell>
        </row>
        <row r="60">
          <cell r="B60">
            <v>93635</v>
          </cell>
        </row>
        <row r="61">
          <cell r="B61">
            <v>92635</v>
          </cell>
        </row>
        <row r="62">
          <cell r="B62">
            <v>92635</v>
          </cell>
        </row>
        <row r="63">
          <cell r="B63">
            <v>99725</v>
          </cell>
        </row>
        <row r="64">
          <cell r="B64">
            <v>101725</v>
          </cell>
        </row>
        <row r="65">
          <cell r="B65">
            <v>103425</v>
          </cell>
        </row>
        <row r="66">
          <cell r="B66">
            <v>87135</v>
          </cell>
        </row>
        <row r="67">
          <cell r="B67">
            <v>88635</v>
          </cell>
        </row>
        <row r="68">
          <cell r="B68">
            <v>88635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</sheetNames>
    <sheetDataSet>
      <sheetData sheetId="0" refreshError="1"/>
      <sheetData sheetId="1" refreshError="1">
        <row r="56">
          <cell r="V56">
            <v>94444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>
      <selection activeCell="C21" sqref="C21"/>
    </sheetView>
  </sheetViews>
  <sheetFormatPr defaultRowHeight="15" x14ac:dyDescent="0.25"/>
  <cols>
    <col min="1" max="1" width="10.42578125" customWidth="1"/>
    <col min="2" max="2" width="35.140625" customWidth="1"/>
    <col min="3" max="3" width="17.85546875" customWidth="1"/>
    <col min="4" max="4" width="32.7109375" customWidth="1"/>
    <col min="5" max="5" width="22.28515625" customWidth="1"/>
  </cols>
  <sheetData>
    <row r="1" spans="1:5" ht="18" x14ac:dyDescent="0.25">
      <c r="A1" s="81" t="s">
        <v>0</v>
      </c>
      <c r="B1" s="81"/>
      <c r="C1" s="81"/>
      <c r="D1" s="81"/>
      <c r="E1" s="81"/>
    </row>
    <row r="2" spans="1:5" ht="15.75" x14ac:dyDescent="0.25">
      <c r="A2" s="82" t="s">
        <v>1</v>
      </c>
      <c r="B2" s="82"/>
      <c r="C2" s="82"/>
      <c r="D2" s="82"/>
      <c r="E2" s="82"/>
    </row>
    <row r="3" spans="1:5" x14ac:dyDescent="0.25">
      <c r="A3" s="83" t="s">
        <v>2</v>
      </c>
      <c r="B3" s="83"/>
      <c r="C3" s="83"/>
      <c r="D3" s="83"/>
      <c r="E3" s="83"/>
    </row>
    <row r="4" spans="1:5" x14ac:dyDescent="0.25">
      <c r="A4" s="80" t="s">
        <v>3</v>
      </c>
      <c r="B4" s="80"/>
      <c r="C4" s="80"/>
      <c r="D4" s="80"/>
      <c r="E4" s="80"/>
    </row>
    <row r="5" spans="1:5" x14ac:dyDescent="0.25">
      <c r="A5" s="79" t="s">
        <v>4</v>
      </c>
      <c r="B5" s="79"/>
      <c r="C5" s="79"/>
      <c r="D5" s="79"/>
      <c r="E5" s="79"/>
    </row>
    <row r="6" spans="1:5" x14ac:dyDescent="0.25">
      <c r="A6" s="80" t="s">
        <v>5</v>
      </c>
      <c r="B6" s="80"/>
      <c r="C6" s="80"/>
      <c r="D6" s="80"/>
      <c r="E6" s="80"/>
    </row>
    <row r="7" spans="1:5" x14ac:dyDescent="0.25">
      <c r="A7" s="79" t="s">
        <v>6</v>
      </c>
      <c r="B7" s="79"/>
      <c r="C7" s="79"/>
      <c r="D7" s="79"/>
      <c r="E7" s="79"/>
    </row>
    <row r="8" spans="1:5" x14ac:dyDescent="0.25">
      <c r="A8" s="80" t="s">
        <v>7</v>
      </c>
      <c r="B8" s="80"/>
      <c r="C8" s="80"/>
      <c r="D8" s="80"/>
      <c r="E8" s="80"/>
    </row>
    <row r="9" spans="1:5" x14ac:dyDescent="0.25">
      <c r="A9" s="79" t="s">
        <v>8</v>
      </c>
      <c r="B9" s="79"/>
      <c r="C9" s="79"/>
      <c r="D9" s="79"/>
      <c r="E9" s="79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'[1]HD EX-STOCK'!P54</f>
        <v>95028</v>
      </c>
      <c r="D12" s="7">
        <f>'[1]HD EX-STOCK'!P44</f>
        <v>94946</v>
      </c>
      <c r="E12" s="8"/>
    </row>
    <row r="13" spans="1:5" x14ac:dyDescent="0.25">
      <c r="A13" s="5"/>
      <c r="B13" s="6" t="s">
        <v>15</v>
      </c>
      <c r="C13" s="7">
        <f>+'[1]HD EX-STOCK'!R54</f>
        <v>97028</v>
      </c>
      <c r="D13" s="7">
        <f>+'[1]HD EX-STOCK'!R44</f>
        <v>96946</v>
      </c>
      <c r="E13" s="8"/>
    </row>
    <row r="14" spans="1:5" x14ac:dyDescent="0.25">
      <c r="A14" s="5"/>
      <c r="B14" s="6" t="s">
        <v>16</v>
      </c>
      <c r="C14" s="7">
        <f>+'[1]HD EX-STOCK'!Q54</f>
        <v>97778</v>
      </c>
      <c r="D14" s="7">
        <f>+'[1]HD EX-STOCK'!Q44</f>
        <v>97696</v>
      </c>
      <c r="E14" s="8"/>
    </row>
    <row r="15" spans="1:5" x14ac:dyDescent="0.25">
      <c r="A15" s="5"/>
      <c r="B15" s="6" t="s">
        <v>17</v>
      </c>
      <c r="C15" s="7">
        <f>'[1]HD EX-STOCK'!T54</f>
        <v>97778</v>
      </c>
      <c r="D15" s="7">
        <f>'[1]HD EX-STOCK'!T44</f>
        <v>97696</v>
      </c>
      <c r="E15" s="8"/>
    </row>
    <row r="16" spans="1:5" x14ac:dyDescent="0.25">
      <c r="A16" s="5"/>
      <c r="B16" s="6" t="s">
        <v>18</v>
      </c>
      <c r="C16" s="7">
        <f>'[1]HD EX-STOCK'!B54</f>
        <v>97070</v>
      </c>
      <c r="D16" s="7">
        <f>'[1]HD EX-STOCK'!B44</f>
        <v>96896</v>
      </c>
      <c r="E16" s="8"/>
    </row>
    <row r="17" spans="1:5" x14ac:dyDescent="0.25">
      <c r="A17" s="5"/>
      <c r="B17" s="6" t="s">
        <v>19</v>
      </c>
      <c r="C17" s="7">
        <f>+'[1]HD EX-STOCK'!U54</f>
        <v>100278</v>
      </c>
      <c r="D17" s="7">
        <f>+'[1]HD EX-STOCK'!U44</f>
        <v>100196</v>
      </c>
      <c r="E17" s="8"/>
    </row>
    <row r="18" spans="1:5" x14ac:dyDescent="0.25">
      <c r="A18" s="5"/>
      <c r="B18" s="6" t="s">
        <v>20</v>
      </c>
      <c r="C18" s="7">
        <f>+'[1]HD EX-STOCK'!V54</f>
        <v>100278</v>
      </c>
      <c r="D18" s="7">
        <f>+'[1]HD EX-STOCK'!V44</f>
        <v>100196</v>
      </c>
    </row>
    <row r="19" spans="1:5" x14ac:dyDescent="0.25">
      <c r="A19" s="5"/>
      <c r="B19" s="6" t="s">
        <v>21</v>
      </c>
      <c r="C19" s="7">
        <f>'[1]HD EX-STOCK'!C54</f>
        <v>96908</v>
      </c>
      <c r="D19" s="7">
        <f>'[1]HD EX-STOCK'!C44</f>
        <v>96846</v>
      </c>
      <c r="E19" s="8"/>
    </row>
    <row r="20" spans="1:5" x14ac:dyDescent="0.25">
      <c r="A20" s="5"/>
      <c r="B20" s="6" t="s">
        <v>22</v>
      </c>
      <c r="C20" s="7">
        <f>'[1]HD EX-STOCK'!G54</f>
        <v>97408</v>
      </c>
      <c r="D20" s="7">
        <f>'[1]HD EX-STOCK'!G44</f>
        <v>97346</v>
      </c>
      <c r="E20" s="8"/>
    </row>
    <row r="21" spans="1:5" x14ac:dyDescent="0.25">
      <c r="A21" s="5"/>
      <c r="B21" s="6" t="s">
        <v>23</v>
      </c>
      <c r="C21" s="7">
        <f>'[1]HD EX-STOCK'!F54</f>
        <v>98658</v>
      </c>
      <c r="D21" s="7">
        <f>'[1]HD EX-STOCK'!F44</f>
        <v>98596</v>
      </c>
      <c r="E21" s="8"/>
    </row>
    <row r="22" spans="1:5" x14ac:dyDescent="0.25">
      <c r="A22" s="5"/>
      <c r="B22" s="6" t="s">
        <v>24</v>
      </c>
      <c r="C22" s="7">
        <f>'[1]HD EX-STOCK'!S54</f>
        <v>98724</v>
      </c>
      <c r="D22" s="7">
        <f>'[1]HD EX-STOCK'!S44</f>
        <v>98593</v>
      </c>
      <c r="E22" s="8"/>
    </row>
    <row r="23" spans="1:5" x14ac:dyDescent="0.25">
      <c r="A23" s="5"/>
      <c r="B23" s="6" t="s">
        <v>25</v>
      </c>
      <c r="C23" s="7">
        <f>'[1]HD EX-STOCK'!H54</f>
        <v>97268</v>
      </c>
      <c r="D23" s="7">
        <f>'[1]HD EX-STOCK'!H44</f>
        <v>97949</v>
      </c>
    </row>
    <row r="24" spans="1:5" x14ac:dyDescent="0.25">
      <c r="A24" s="5"/>
      <c r="B24" s="6" t="s">
        <v>26</v>
      </c>
      <c r="C24" s="7">
        <f>'[1]HD EX-STOCK'!N54</f>
        <v>98234</v>
      </c>
      <c r="D24" s="7">
        <f>'[1]HD EX-STOCK'!N44</f>
        <v>98676</v>
      </c>
      <c r="E24" s="8"/>
    </row>
    <row r="25" spans="1:5" x14ac:dyDescent="0.25">
      <c r="A25" s="5"/>
      <c r="B25" s="6" t="s">
        <v>27</v>
      </c>
      <c r="C25" s="7">
        <f>+'[1]HD EX-STOCK'!W54</f>
        <v>94234</v>
      </c>
      <c r="D25" s="7">
        <f>+'[1]HD EX-STOCK'!W44</f>
        <v>94676</v>
      </c>
      <c r="E25" s="8"/>
    </row>
    <row r="26" spans="1:5" x14ac:dyDescent="0.25">
      <c r="A26" s="5"/>
      <c r="B26" s="6" t="s">
        <v>28</v>
      </c>
      <c r="C26" s="7">
        <f>'[1]HD EX-STOCK'!O54</f>
        <v>98234</v>
      </c>
      <c r="D26" s="7">
        <f>'[1]HD EX-STOCK'!O44</f>
        <v>98676</v>
      </c>
      <c r="E26" s="8"/>
    </row>
    <row r="27" spans="1:5" x14ac:dyDescent="0.25">
      <c r="A27" s="5"/>
      <c r="B27" s="6" t="s">
        <v>29</v>
      </c>
      <c r="C27" s="7">
        <f>'[1]HD EX-STOCK'!L54</f>
        <v>96174</v>
      </c>
      <c r="D27" s="7">
        <f>'[1]HD EX-STOCK'!L44</f>
        <v>96043</v>
      </c>
      <c r="E27" s="8"/>
    </row>
    <row r="28" spans="1:5" x14ac:dyDescent="0.25">
      <c r="A28" s="5"/>
      <c r="B28" s="6" t="s">
        <v>30</v>
      </c>
      <c r="C28" s="9">
        <f>+'[1]HD EX-STOCK'!J54</f>
        <v>94782</v>
      </c>
      <c r="D28" s="7">
        <f>'[1]HD EX-STOCK'!J44</f>
        <v>94654</v>
      </c>
    </row>
    <row r="29" spans="1:5" x14ac:dyDescent="0.25">
      <c r="A29" s="10"/>
      <c r="B29" s="6" t="s">
        <v>31</v>
      </c>
      <c r="C29" s="7">
        <f>'[1]HD EX-STOCK'!I54</f>
        <v>97484</v>
      </c>
      <c r="D29" s="7">
        <f>'[1]HD EX-STOCK'!I44</f>
        <v>97353</v>
      </c>
    </row>
    <row r="30" spans="1:5" x14ac:dyDescent="0.25">
      <c r="A30" s="5"/>
      <c r="B30" s="6" t="s">
        <v>32</v>
      </c>
      <c r="C30" s="7">
        <f>'[1]HD EX-STOCK'!K54</f>
        <v>96782</v>
      </c>
      <c r="D30" s="7">
        <f>'[1]HD EX-STOCK'!K44</f>
        <v>96654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'[1]PP EX-STOCK'!I48</f>
        <v>93712</v>
      </c>
      <c r="D32" s="7">
        <f>'[1]PP EX-STOCK'!I41</f>
        <v>93584</v>
      </c>
    </row>
    <row r="33" spans="1:5" x14ac:dyDescent="0.25">
      <c r="A33" s="5"/>
      <c r="B33" s="6" t="s">
        <v>35</v>
      </c>
      <c r="C33" s="7">
        <f>'[1]PP EX-STOCK'!B48</f>
        <v>91502</v>
      </c>
      <c r="D33" s="7">
        <f>'[1]PP EX-STOCK'!B41</f>
        <v>91374</v>
      </c>
    </row>
    <row r="34" spans="1:5" x14ac:dyDescent="0.25">
      <c r="A34" s="5"/>
      <c r="B34" s="6" t="s">
        <v>36</v>
      </c>
      <c r="C34" s="7">
        <f>'[1]PP EX-STOCK'!E48</f>
        <v>92022</v>
      </c>
      <c r="D34" s="7">
        <f>'[1]PP EX-STOCK'!E41</f>
        <v>91894</v>
      </c>
    </row>
    <row r="35" spans="1:5" x14ac:dyDescent="0.25">
      <c r="A35" s="5"/>
      <c r="B35" s="6" t="s">
        <v>37</v>
      </c>
      <c r="C35" s="7">
        <f>'[1]PP EX-STOCK'!F48</f>
        <v>92522</v>
      </c>
      <c r="D35" s="7">
        <f>'[1]PP EX-STOCK'!F41</f>
        <v>92394</v>
      </c>
    </row>
    <row r="36" spans="1:5" x14ac:dyDescent="0.25">
      <c r="A36" s="5"/>
      <c r="B36" s="6" t="s">
        <v>38</v>
      </c>
      <c r="C36" s="7">
        <f>'[1]PP EX-STOCK'!D48</f>
        <v>91002</v>
      </c>
      <c r="D36" s="7">
        <f>'[1]PP EX-STOCK'!D41</f>
        <v>90874</v>
      </c>
    </row>
    <row r="37" spans="1:5" x14ac:dyDescent="0.25">
      <c r="A37" s="5"/>
      <c r="B37" s="6" t="s">
        <v>39</v>
      </c>
      <c r="C37" s="7">
        <f>'[1]PP EX-STOCK'!C48</f>
        <v>91022</v>
      </c>
      <c r="D37" s="7">
        <f>'[1]PP EX-STOCK'!C41</f>
        <v>90894</v>
      </c>
    </row>
    <row r="38" spans="1:5" x14ac:dyDescent="0.25">
      <c r="A38" s="5"/>
      <c r="B38" s="6" t="s">
        <v>40</v>
      </c>
      <c r="C38" s="7">
        <f>'[1]PP EX-STOCK'!J48</f>
        <v>95312</v>
      </c>
      <c r="D38" s="7">
        <f>'[1]PP EX-STOCK'!J41</f>
        <v>95184</v>
      </c>
    </row>
    <row r="39" spans="1:5" x14ac:dyDescent="0.25">
      <c r="A39" s="10"/>
      <c r="B39" s="6" t="s">
        <v>41</v>
      </c>
      <c r="C39" s="7">
        <f>'[1]PP EX-STOCK'!G48</f>
        <v>0</v>
      </c>
      <c r="D39" s="7">
        <f>'[1]PP EX-STOCK'!G41</f>
        <v>0</v>
      </c>
      <c r="E39" s="8"/>
    </row>
    <row r="40" spans="1:5" x14ac:dyDescent="0.25">
      <c r="A40" s="10"/>
      <c r="B40" s="11" t="s">
        <v>42</v>
      </c>
      <c r="C40" s="7"/>
      <c r="D40" s="7"/>
      <c r="E40" s="8"/>
    </row>
    <row r="41" spans="1:5" x14ac:dyDescent="0.25">
      <c r="A41" s="10"/>
      <c r="B41" s="6" t="s">
        <v>43</v>
      </c>
      <c r="C41" s="7">
        <f>'[1]PP EX-STOCK'!P48</f>
        <v>96812</v>
      </c>
      <c r="D41" s="7">
        <f>'[1]PP EX-STOCK'!P41</f>
        <v>96684</v>
      </c>
      <c r="E41" s="8"/>
    </row>
    <row r="42" spans="1:5" x14ac:dyDescent="0.25">
      <c r="A42" s="10"/>
      <c r="B42" s="12" t="s">
        <v>44</v>
      </c>
      <c r="C42" s="7">
        <f>+'[1]PP EX-STOCK'!W48</f>
        <v>97302</v>
      </c>
      <c r="D42" s="7">
        <f>+'[1]PP EX-STOCK'!W41</f>
        <v>97174</v>
      </c>
      <c r="E42" s="8"/>
    </row>
    <row r="43" spans="1:5" x14ac:dyDescent="0.25">
      <c r="A43" s="10"/>
      <c r="B43" s="12" t="s">
        <v>45</v>
      </c>
      <c r="C43" s="7">
        <f>+'[1]PP EX-STOCK'!V48</f>
        <v>99152</v>
      </c>
      <c r="D43" s="7">
        <f>+'[1]PP EX-STOCK'!V41</f>
        <v>99024</v>
      </c>
      <c r="E43" s="8"/>
    </row>
    <row r="44" spans="1:5" x14ac:dyDescent="0.25">
      <c r="A44" s="5"/>
      <c r="B44" s="12" t="s">
        <v>46</v>
      </c>
      <c r="C44" s="7">
        <f>+'[1]PP EX-STOCK'!T48</f>
        <v>98282</v>
      </c>
      <c r="D44" s="7">
        <f>+'[1]PP EX-STOCK'!T41</f>
        <v>98154</v>
      </c>
    </row>
    <row r="45" spans="1:5" x14ac:dyDescent="0.25">
      <c r="A45" s="5"/>
      <c r="B45" s="12" t="s">
        <v>47</v>
      </c>
      <c r="C45" s="7">
        <f>+'[1]PP EX-STOCK'!U48</f>
        <v>98282</v>
      </c>
      <c r="D45" s="7">
        <f>+'[1]PP EX-STOCK'!U41</f>
        <v>98154</v>
      </c>
    </row>
    <row r="46" spans="1:5" x14ac:dyDescent="0.25">
      <c r="A46" s="5"/>
      <c r="B46" s="12" t="s">
        <v>48</v>
      </c>
      <c r="C46" s="7">
        <f>+'[1]PP EX-STOCK'!S48</f>
        <v>100062</v>
      </c>
      <c r="D46" s="7">
        <f>+'[1]PP EX-STOCK'!S41</f>
        <v>99934</v>
      </c>
    </row>
    <row r="47" spans="1:5" x14ac:dyDescent="0.25">
      <c r="A47" s="5"/>
      <c r="B47" s="6" t="s">
        <v>49</v>
      </c>
      <c r="C47" s="7">
        <f>'[1]PP EX-STOCK'!O48</f>
        <v>96812</v>
      </c>
      <c r="D47" s="7">
        <f>'[1]PP EX-STOCK'!O41</f>
        <v>96684</v>
      </c>
    </row>
    <row r="48" spans="1:5" x14ac:dyDescent="0.25">
      <c r="A48" s="5"/>
      <c r="B48" s="6" t="s">
        <v>50</v>
      </c>
      <c r="C48" s="7">
        <f>'[1]PP EX-STOCK'!N48</f>
        <v>96312</v>
      </c>
      <c r="D48" s="7">
        <f>'[1]PP EX-STOCK'!N41</f>
        <v>96184</v>
      </c>
    </row>
    <row r="49" spans="1:5" x14ac:dyDescent="0.25">
      <c r="A49" s="5"/>
      <c r="B49" s="6" t="s">
        <v>51</v>
      </c>
      <c r="C49" s="7">
        <f>'[1]PP EX-STOCK'!K48</f>
        <v>99635</v>
      </c>
      <c r="D49" s="7">
        <f>'[1]PP EX-STOCK'!K41</f>
        <v>99655</v>
      </c>
    </row>
    <row r="50" spans="1:5" x14ac:dyDescent="0.25">
      <c r="A50" s="5"/>
      <c r="B50" s="6" t="s">
        <v>52</v>
      </c>
      <c r="C50" s="9">
        <f>'[1]PP EX-STOCK'!H48</f>
        <v>94202</v>
      </c>
      <c r="D50" s="7">
        <f>'[1]PP EX-STOCK'!H41</f>
        <v>94074</v>
      </c>
    </row>
    <row r="51" spans="1:5" x14ac:dyDescent="0.25">
      <c r="A51" s="5"/>
      <c r="B51" s="6" t="s">
        <v>53</v>
      </c>
      <c r="C51" s="7">
        <f>'[1]PP EX-STOCK'!Q48</f>
        <v>98572</v>
      </c>
      <c r="D51" s="7">
        <f>'[1]PP EX-STOCK'!Q41</f>
        <v>98444</v>
      </c>
    </row>
    <row r="52" spans="1:5" x14ac:dyDescent="0.25">
      <c r="A52" s="10"/>
      <c r="B52" s="6" t="s">
        <v>54</v>
      </c>
      <c r="C52" s="7">
        <f>'[1]PP EX-STOCK'!L48</f>
        <v>101662</v>
      </c>
      <c r="D52" s="7">
        <f>'[1]PP EX-STOCK'!L41</f>
        <v>101675</v>
      </c>
    </row>
    <row r="53" spans="1:5" x14ac:dyDescent="0.25">
      <c r="A53" s="5"/>
      <c r="B53" s="6" t="s">
        <v>55</v>
      </c>
      <c r="C53" s="9">
        <f>+'[1]PP EX-STOCK'!M48</f>
        <v>102635</v>
      </c>
      <c r="D53" s="7">
        <f>'[1]PP EX-STOCK'!M41</f>
        <v>102655</v>
      </c>
    </row>
    <row r="54" spans="1:5" x14ac:dyDescent="0.25">
      <c r="A54" s="5"/>
      <c r="B54" s="11" t="s">
        <v>56</v>
      </c>
      <c r="C54" s="7"/>
      <c r="D54" s="7"/>
    </row>
    <row r="55" spans="1:5" x14ac:dyDescent="0.25">
      <c r="A55" s="5"/>
      <c r="B55" s="6" t="s">
        <v>57</v>
      </c>
      <c r="C55" s="7">
        <f>'[1]LL PRICELIST'!L58</f>
        <v>97087</v>
      </c>
      <c r="D55" s="7">
        <f>'[1]LL PRICELIST'!L48</f>
        <v>96953</v>
      </c>
    </row>
    <row r="56" spans="1:5" x14ac:dyDescent="0.25">
      <c r="A56" s="5"/>
      <c r="B56" s="6" t="s">
        <v>58</v>
      </c>
      <c r="C56" s="7">
        <f>'[1]LL PRICELIST'!K58</f>
        <v>96087</v>
      </c>
      <c r="D56" s="7">
        <f>'[1]LL PRICELIST'!K48</f>
        <v>95953</v>
      </c>
    </row>
    <row r="57" spans="1:5" x14ac:dyDescent="0.25">
      <c r="A57" s="5"/>
      <c r="B57" s="6" t="s">
        <v>59</v>
      </c>
      <c r="C57" s="7">
        <f>'[1]LL PRICELIST'!M58</f>
        <v>103167</v>
      </c>
      <c r="D57" s="7">
        <f>'[1]LL PRICELIST'!M48</f>
        <v>103043</v>
      </c>
    </row>
    <row r="58" spans="1:5" x14ac:dyDescent="0.25">
      <c r="A58" s="5"/>
      <c r="B58" s="6" t="s">
        <v>60</v>
      </c>
      <c r="C58" s="7">
        <f>'[1]LL PRICELIST'!O58</f>
        <v>105167</v>
      </c>
      <c r="D58" s="7">
        <f>'[1]LL PRICELIST'!O48</f>
        <v>105043</v>
      </c>
    </row>
    <row r="59" spans="1:5" x14ac:dyDescent="0.25">
      <c r="A59" s="13"/>
      <c r="B59" s="6" t="s">
        <v>61</v>
      </c>
      <c r="C59" s="7">
        <f>'[1]LL PRICELIST'!K58</f>
        <v>96087</v>
      </c>
      <c r="D59" s="7">
        <f>'[1]LL PRICELIST'!K48</f>
        <v>95953</v>
      </c>
    </row>
    <row r="60" spans="1:5" x14ac:dyDescent="0.25">
      <c r="A60" s="14"/>
      <c r="B60" s="6" t="s">
        <v>62</v>
      </c>
      <c r="C60" s="7">
        <f>'[1]LL PRICELIST'!N58</f>
        <v>106867</v>
      </c>
      <c r="D60" s="7">
        <f>'[1]LL PRICELIST'!N48</f>
        <v>106743</v>
      </c>
      <c r="E60" s="13"/>
    </row>
    <row r="61" spans="1:5" x14ac:dyDescent="0.25">
      <c r="A61" s="15"/>
      <c r="B61" s="6" t="s">
        <v>63</v>
      </c>
      <c r="C61" s="7">
        <f>'[1]LL PRICELIST'!P58</f>
        <v>106367</v>
      </c>
      <c r="D61" s="7">
        <f>'[1]LL PRICELIST'!P48</f>
        <v>106243</v>
      </c>
      <c r="E61" s="16"/>
    </row>
    <row r="62" spans="1:5" x14ac:dyDescent="0.25">
      <c r="A62" s="14" t="s">
        <v>64</v>
      </c>
      <c r="B62" s="13"/>
      <c r="C62" s="13"/>
      <c r="D62" s="13"/>
      <c r="E62" s="13"/>
    </row>
    <row r="63" spans="1:5" x14ac:dyDescent="0.25">
      <c r="A63" s="17" t="s">
        <v>65</v>
      </c>
      <c r="B63" s="13"/>
      <c r="C63" s="13"/>
      <c r="D63" s="13"/>
      <c r="E63" s="13"/>
    </row>
    <row r="64" spans="1:5" x14ac:dyDescent="0.25">
      <c r="A64" s="17" t="s">
        <v>66</v>
      </c>
      <c r="B64" s="16"/>
      <c r="C64" s="16"/>
      <c r="D64" s="16"/>
      <c r="E64" s="13"/>
    </row>
    <row r="65" spans="1:5" x14ac:dyDescent="0.25">
      <c r="A65" s="13" t="s">
        <v>67</v>
      </c>
      <c r="B65" s="13"/>
      <c r="C65" s="13"/>
      <c r="D65" s="13"/>
      <c r="E65" s="13"/>
    </row>
    <row r="66" spans="1:5" x14ac:dyDescent="0.25">
      <c r="A66" s="18" t="s">
        <v>68</v>
      </c>
      <c r="B66" s="13"/>
      <c r="C66" s="13"/>
      <c r="D66" s="13"/>
      <c r="E66" s="13"/>
    </row>
    <row r="67" spans="1:5" x14ac:dyDescent="0.25">
      <c r="A67" s="18" t="s">
        <v>69</v>
      </c>
      <c r="B67" s="16"/>
      <c r="C67" s="13"/>
      <c r="D67" s="13"/>
      <c r="E67" s="19"/>
    </row>
    <row r="68" spans="1:5" x14ac:dyDescent="0.25">
      <c r="A68" s="20" t="s">
        <v>70</v>
      </c>
      <c r="B68" s="16"/>
      <c r="C68" s="13"/>
      <c r="D68" s="13"/>
      <c r="E68" s="13"/>
    </row>
    <row r="69" spans="1:5" ht="15.75" x14ac:dyDescent="0.25">
      <c r="A69" s="21" t="s">
        <v>71</v>
      </c>
      <c r="B69" s="16"/>
      <c r="C69" s="19"/>
      <c r="D69" s="19"/>
      <c r="E69" s="13"/>
    </row>
    <row r="70" spans="1:5" ht="15.75" x14ac:dyDescent="0.25">
      <c r="A70" s="21" t="s">
        <v>72</v>
      </c>
      <c r="B70" s="16"/>
      <c r="C70" s="13"/>
      <c r="D70" s="13"/>
      <c r="E70" s="13"/>
    </row>
    <row r="71" spans="1:5" x14ac:dyDescent="0.25">
      <c r="A71" s="22" t="s">
        <v>73</v>
      </c>
      <c r="B71" s="13"/>
      <c r="C71" s="13"/>
      <c r="D71" s="13"/>
    </row>
    <row r="72" spans="1:5" ht="15.75" x14ac:dyDescent="0.25">
      <c r="A72" s="21" t="s">
        <v>74</v>
      </c>
      <c r="B72" s="13"/>
      <c r="C72" s="13"/>
      <c r="D72" s="13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71" r:id="rId1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G11" sqref="G11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6" customWidth="1"/>
    <col min="5" max="5" width="11.85546875" customWidth="1"/>
    <col min="6" max="6" width="9.85546875" customWidth="1"/>
    <col min="7" max="7" width="11.140625" customWidth="1"/>
    <col min="8" max="8" width="8.85546875" customWidth="1"/>
    <col min="9" max="9" width="9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01.10.25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78</v>
      </c>
      <c r="B7" s="1" t="s">
        <v>79</v>
      </c>
      <c r="C7" s="1" t="s">
        <v>80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85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88</v>
      </c>
      <c r="B9" s="32">
        <f>+'[1]HD EX-WORKS'!P50</f>
        <v>94848</v>
      </c>
      <c r="C9" s="33">
        <v>1100</v>
      </c>
      <c r="D9" s="33">
        <f t="shared" ref="D9:D32" si="0">+B9-C9</f>
        <v>93748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EX-WORKS'!R50</f>
        <v>96848</v>
      </c>
      <c r="C10" s="33">
        <v>1100</v>
      </c>
      <c r="D10" s="33">
        <f t="shared" si="0"/>
        <v>95748</v>
      </c>
      <c r="E10" s="35"/>
      <c r="F10" s="39"/>
      <c r="G10" s="14"/>
      <c r="H10" s="13"/>
      <c r="I10" s="13"/>
    </row>
    <row r="11" spans="1:9" x14ac:dyDescent="0.25">
      <c r="A11" s="12" t="s">
        <v>89</v>
      </c>
      <c r="B11" s="32">
        <f>+'[1]HD EX-WORKS'!Q50</f>
        <v>97598</v>
      </c>
      <c r="C11" s="33">
        <v>1100</v>
      </c>
      <c r="D11" s="33">
        <f>+B11-C11</f>
        <v>96498</v>
      </c>
      <c r="E11" s="59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EX-WORKS'!T50</f>
        <v>97598</v>
      </c>
      <c r="C12" s="33">
        <v>1100</v>
      </c>
      <c r="D12" s="33">
        <f t="shared" si="0"/>
        <v>96498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EX-WORKS'!U50</f>
        <v>100098</v>
      </c>
      <c r="C13" s="33">
        <v>1100</v>
      </c>
      <c r="D13" s="33">
        <f>+B13-C13</f>
        <v>98998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EX-WORKS'!V50</f>
        <v>100098</v>
      </c>
      <c r="C14" s="33">
        <v>1100</v>
      </c>
      <c r="D14" s="33">
        <f>+B14-C14</f>
        <v>98998</v>
      </c>
      <c r="E14" s="60"/>
      <c r="F14" s="39"/>
      <c r="G14" s="14"/>
      <c r="H14" s="13"/>
      <c r="I14" s="13"/>
    </row>
    <row r="15" spans="1:9" x14ac:dyDescent="0.25">
      <c r="A15" s="12" t="s">
        <v>91</v>
      </c>
      <c r="B15" s="32">
        <f>+'[1]HD EX-WORKS'!B50</f>
        <v>96977</v>
      </c>
      <c r="C15" s="33">
        <v>1100</v>
      </c>
      <c r="D15" s="33">
        <f t="shared" si="0"/>
        <v>95877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92</v>
      </c>
      <c r="B16" s="32">
        <f>+'[1]HD EX-WORKS'!F50</f>
        <v>98548</v>
      </c>
      <c r="C16" s="33">
        <v>1100</v>
      </c>
      <c r="D16" s="33">
        <f t="shared" si="0"/>
        <v>97448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93</v>
      </c>
      <c r="B17" s="32">
        <f>+'[1]HD EX-WORKS'!G50</f>
        <v>97298</v>
      </c>
      <c r="C17" s="33">
        <v>1100</v>
      </c>
      <c r="D17" s="33">
        <f t="shared" si="0"/>
        <v>96198</v>
      </c>
      <c r="E17" s="62"/>
      <c r="F17" s="67"/>
      <c r="G17" s="26"/>
      <c r="H17" s="13"/>
      <c r="I17" s="13"/>
    </row>
    <row r="18" spans="1:9" x14ac:dyDescent="0.25">
      <c r="A18" s="12" t="s">
        <v>94</v>
      </c>
      <c r="B18" s="33">
        <f>+'[1]HD EX-WORKS'!C50</f>
        <v>96798</v>
      </c>
      <c r="C18" s="33">
        <v>1100</v>
      </c>
      <c r="D18" s="33">
        <f t="shared" si="0"/>
        <v>95698</v>
      </c>
      <c r="E18" s="62"/>
      <c r="F18" s="67"/>
      <c r="G18" s="26"/>
      <c r="H18" s="13"/>
      <c r="I18" s="13"/>
    </row>
    <row r="19" spans="1:9" x14ac:dyDescent="0.25">
      <c r="A19" s="12" t="s">
        <v>95</v>
      </c>
      <c r="B19" s="33">
        <f>+'[1]HD EX-WORKS'!S50</f>
        <v>98957</v>
      </c>
      <c r="C19" s="33">
        <v>1100</v>
      </c>
      <c r="D19" s="33">
        <f t="shared" si="0"/>
        <v>97857</v>
      </c>
      <c r="E19" s="62" t="s">
        <v>222</v>
      </c>
      <c r="F19" s="68">
        <f>+'[1]Freight list'!F256</f>
        <v>2233</v>
      </c>
      <c r="G19" s="31"/>
      <c r="H19" s="13"/>
      <c r="I19" s="13"/>
    </row>
    <row r="20" spans="1:9" x14ac:dyDescent="0.25">
      <c r="A20" s="12" t="s">
        <v>25</v>
      </c>
      <c r="B20" s="33">
        <f>+'[1]HD EX-WORKS'!H50</f>
        <v>97897</v>
      </c>
      <c r="C20" s="33">
        <v>1100</v>
      </c>
      <c r="D20" s="33">
        <f t="shared" si="0"/>
        <v>96797</v>
      </c>
      <c r="E20" s="62" t="s">
        <v>223</v>
      </c>
      <c r="F20" s="68">
        <f>+'[1]Freight list'!F255</f>
        <v>2618</v>
      </c>
      <c r="G20" s="31"/>
      <c r="H20" s="13"/>
      <c r="I20" s="13"/>
    </row>
    <row r="21" spans="1:9" x14ac:dyDescent="0.25">
      <c r="A21" s="12" t="s">
        <v>96</v>
      </c>
      <c r="B21" s="33">
        <f>B22-3000</f>
        <v>95931</v>
      </c>
      <c r="C21" s="33">
        <v>1100</v>
      </c>
      <c r="D21" s="33">
        <f t="shared" si="0"/>
        <v>94831</v>
      </c>
      <c r="E21" s="62"/>
      <c r="F21" s="30"/>
      <c r="G21" s="31"/>
      <c r="H21" s="13"/>
      <c r="I21" s="13"/>
    </row>
    <row r="22" spans="1:9" x14ac:dyDescent="0.25">
      <c r="A22" s="12" t="s">
        <v>97</v>
      </c>
      <c r="B22" s="33">
        <f>+'[1]HD EX-WORKS'!N50</f>
        <v>98931</v>
      </c>
      <c r="C22" s="33">
        <v>1100</v>
      </c>
      <c r="D22" s="33">
        <f t="shared" si="0"/>
        <v>97831</v>
      </c>
      <c r="E22" s="62"/>
      <c r="F22" s="73"/>
      <c r="G22" s="64"/>
      <c r="H22" s="36"/>
      <c r="I22" s="13"/>
    </row>
    <row r="23" spans="1:9" x14ac:dyDescent="0.25">
      <c r="A23" s="12" t="s">
        <v>98</v>
      </c>
      <c r="B23" s="33">
        <f>+'[1]HD EX-WORKS'!O50</f>
        <v>98931</v>
      </c>
      <c r="C23" s="33">
        <v>1100</v>
      </c>
      <c r="D23" s="33">
        <f t="shared" si="0"/>
        <v>97831</v>
      </c>
      <c r="E23" s="62"/>
      <c r="F23" s="64"/>
      <c r="G23" s="64"/>
      <c r="H23" s="13"/>
      <c r="I23" s="13"/>
    </row>
    <row r="24" spans="1:9" x14ac:dyDescent="0.25">
      <c r="A24" s="12" t="s">
        <v>99</v>
      </c>
      <c r="B24" s="32">
        <v>75568</v>
      </c>
      <c r="C24" s="33">
        <v>1100</v>
      </c>
      <c r="D24" s="33">
        <f t="shared" si="0"/>
        <v>74468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EX-WORKS'!L50</f>
        <v>96257</v>
      </c>
      <c r="C25" s="33">
        <v>1100</v>
      </c>
      <c r="D25" s="33">
        <f t="shared" si="0"/>
        <v>95157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EX-WORKS'!I50</f>
        <v>97457</v>
      </c>
      <c r="C26" s="33">
        <v>1100</v>
      </c>
      <c r="D26" s="33">
        <f t="shared" si="0"/>
        <v>96357</v>
      </c>
      <c r="E26" s="62"/>
      <c r="F26" s="30"/>
      <c r="G26" s="31"/>
      <c r="H26" s="13"/>
      <c r="I26" s="13"/>
    </row>
    <row r="27" spans="1:9" x14ac:dyDescent="0.25">
      <c r="A27" s="12" t="s">
        <v>100</v>
      </c>
      <c r="B27" s="33">
        <f>+'[1]HD EX-WORKS'!J50</f>
        <v>94327</v>
      </c>
      <c r="C27" s="33">
        <v>1100</v>
      </c>
      <c r="D27" s="33">
        <f t="shared" si="0"/>
        <v>93227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EX-WORKS'!W50</f>
        <v>94931</v>
      </c>
      <c r="C28" s="33">
        <v>1100</v>
      </c>
      <c r="D28" s="33">
        <f t="shared" si="0"/>
        <v>93831</v>
      </c>
      <c r="E28" s="62"/>
      <c r="F28" s="67"/>
      <c r="G28" s="26"/>
      <c r="H28" s="13"/>
      <c r="I28" s="13"/>
    </row>
    <row r="29" spans="1:9" x14ac:dyDescent="0.25">
      <c r="A29" s="12" t="s">
        <v>101</v>
      </c>
      <c r="B29" s="33">
        <f>+'[1]HD EX-WORKS'!X50</f>
        <v>92931</v>
      </c>
      <c r="C29" s="33">
        <v>1100</v>
      </c>
      <c r="D29" s="33">
        <f t="shared" si="0"/>
        <v>91831</v>
      </c>
      <c r="E29" s="62"/>
      <c r="F29" s="67"/>
      <c r="G29" s="26"/>
      <c r="H29" s="13"/>
      <c r="I29" s="13"/>
    </row>
    <row r="30" spans="1:9" x14ac:dyDescent="0.25">
      <c r="A30" s="12" t="s">
        <v>102</v>
      </c>
      <c r="B30" s="33">
        <f>+'[1]HD EX-WORKS'!Y50</f>
        <v>89477</v>
      </c>
      <c r="C30" s="33">
        <v>1100</v>
      </c>
      <c r="D30" s="33">
        <f t="shared" si="0"/>
        <v>88377</v>
      </c>
      <c r="E30" s="62"/>
      <c r="F30" s="67"/>
      <c r="G30" s="26"/>
      <c r="H30" s="13"/>
      <c r="I30" s="13"/>
    </row>
    <row r="31" spans="1:9" x14ac:dyDescent="0.25">
      <c r="A31" s="12" t="s">
        <v>103</v>
      </c>
      <c r="B31" s="33">
        <f>+'[1]HD EX-WORKS'!Z50</f>
        <v>92897</v>
      </c>
      <c r="C31" s="33">
        <v>1100</v>
      </c>
      <c r="D31" s="33">
        <f t="shared" si="0"/>
        <v>91797</v>
      </c>
      <c r="E31" s="62"/>
      <c r="F31" s="67"/>
      <c r="G31" s="26"/>
      <c r="H31" s="13"/>
      <c r="I31" s="13"/>
    </row>
    <row r="32" spans="1:9" x14ac:dyDescent="0.25">
      <c r="A32" s="12" t="s">
        <v>104</v>
      </c>
      <c r="B32" s="33">
        <f>+'[1]HD EX-WORKS'!AA50</f>
        <v>91798</v>
      </c>
      <c r="C32" s="33">
        <v>1100</v>
      </c>
      <c r="D32" s="33">
        <f t="shared" si="0"/>
        <v>90698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EX-WORKS'!I42</f>
        <v>93949</v>
      </c>
      <c r="C34" s="33">
        <v>1100</v>
      </c>
      <c r="D34" s="33">
        <f t="shared" ref="D34:D43" si="1">+B34-C34</f>
        <v>92849</v>
      </c>
      <c r="E34" s="58" t="s">
        <v>206</v>
      </c>
      <c r="F34" s="13"/>
      <c r="G34" s="13"/>
      <c r="H34" s="13"/>
      <c r="I34" s="13"/>
    </row>
    <row r="35" spans="1:9" x14ac:dyDescent="0.25">
      <c r="A35" s="12" t="s">
        <v>105</v>
      </c>
      <c r="B35" s="33">
        <f>+'[1]PP EX-WORKS'!E42</f>
        <v>90581</v>
      </c>
      <c r="C35" s="33">
        <v>1100</v>
      </c>
      <c r="D35" s="33">
        <f t="shared" si="1"/>
        <v>89481</v>
      </c>
      <c r="E35" s="35"/>
      <c r="F35" s="39"/>
      <c r="G35" s="13"/>
      <c r="H35" s="13"/>
      <c r="I35" s="13"/>
    </row>
    <row r="36" spans="1:9" x14ac:dyDescent="0.25">
      <c r="A36" s="12" t="s">
        <v>106</v>
      </c>
      <c r="B36" s="33">
        <f>+'[1]PP EX-WORKS'!B42</f>
        <v>91739</v>
      </c>
      <c r="C36" s="33">
        <v>1100</v>
      </c>
      <c r="D36" s="33">
        <f t="shared" si="1"/>
        <v>90639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EX-WORKS'!H42</f>
        <v>94439</v>
      </c>
      <c r="C37" s="33">
        <v>1100</v>
      </c>
      <c r="D37" s="33">
        <f t="shared" si="1"/>
        <v>93339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EX-WORKS'!F42</f>
        <v>91081</v>
      </c>
      <c r="C38" s="33">
        <v>1100</v>
      </c>
      <c r="D38" s="33">
        <f t="shared" si="1"/>
        <v>89981</v>
      </c>
      <c r="E38" s="35"/>
      <c r="F38" s="39"/>
      <c r="G38" s="13"/>
      <c r="H38" s="13"/>
      <c r="I38" s="13"/>
    </row>
    <row r="39" spans="1:9" x14ac:dyDescent="0.25">
      <c r="A39" s="12" t="s">
        <v>108</v>
      </c>
      <c r="B39" s="33">
        <f>+'[1]PP EX-WORKS'!Y42</f>
        <v>87739</v>
      </c>
      <c r="C39" s="33">
        <v>1100</v>
      </c>
      <c r="D39" s="33">
        <f t="shared" si="1"/>
        <v>86639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EX-WORKS'!D42</f>
        <v>91239</v>
      </c>
      <c r="C40" s="33">
        <v>1100</v>
      </c>
      <c r="D40" s="33">
        <f t="shared" si="1"/>
        <v>90139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EX-WORKS'!C42</f>
        <v>89581</v>
      </c>
      <c r="C41" s="33">
        <v>1100</v>
      </c>
      <c r="D41" s="33">
        <f t="shared" si="1"/>
        <v>88481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EX-WORKS'!J42</f>
        <v>95549</v>
      </c>
      <c r="C42" s="33">
        <v>1100</v>
      </c>
      <c r="D42" s="33">
        <f t="shared" si="1"/>
        <v>94449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EX-WORKS'!Z42</f>
        <v>87739</v>
      </c>
      <c r="C43" s="33">
        <v>1100</v>
      </c>
      <c r="D43" s="33">
        <f t="shared" si="1"/>
        <v>86639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113</v>
      </c>
      <c r="B45" s="33">
        <f>+'[1]PP EX-WORKS'!R42</f>
        <v>100130</v>
      </c>
      <c r="C45" s="33">
        <v>1100</v>
      </c>
      <c r="D45" s="33">
        <f t="shared" ref="D45:D58" si="2">+B45-C45</f>
        <v>99030</v>
      </c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EX-WORKS'!S42</f>
        <v>100280</v>
      </c>
      <c r="C46" s="33">
        <v>1100</v>
      </c>
      <c r="D46" s="33">
        <f>+B46-C46</f>
        <v>99180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EX-WORKS'!P42-6000</f>
        <v>91030</v>
      </c>
      <c r="C47" s="33">
        <v>1100</v>
      </c>
      <c r="D47" s="33">
        <f t="shared" si="2"/>
        <v>89930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EX-WORKS'!Q42</f>
        <v>98580</v>
      </c>
      <c r="C48" s="33">
        <v>1100</v>
      </c>
      <c r="D48" s="33">
        <f t="shared" si="2"/>
        <v>97480</v>
      </c>
      <c r="E48" s="35"/>
      <c r="F48" s="39"/>
      <c r="G48" s="13"/>
      <c r="H48" s="13"/>
      <c r="I48" s="13"/>
    </row>
    <row r="49" spans="1:9" x14ac:dyDescent="0.25">
      <c r="A49" s="12" t="s">
        <v>116</v>
      </c>
      <c r="B49" s="33">
        <f>+'[1]PP EX-WORKS'!P42</f>
        <v>97030</v>
      </c>
      <c r="C49" s="33">
        <v>1100</v>
      </c>
      <c r="D49" s="33">
        <f t="shared" si="2"/>
        <v>95930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EX-WORKS'!W42</f>
        <v>97539</v>
      </c>
      <c r="C50" s="33">
        <v>1100</v>
      </c>
      <c r="D50" s="33">
        <f>+B50-C50</f>
        <v>96439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EX-WORKS'!V42</f>
        <v>99389</v>
      </c>
      <c r="C51" s="33">
        <v>1100</v>
      </c>
      <c r="D51" s="33">
        <f>+B51-C51</f>
        <v>98289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EX-WORKS'!T42</f>
        <v>98280</v>
      </c>
      <c r="C52" s="33">
        <v>1100</v>
      </c>
      <c r="D52" s="33">
        <f>+B52-C52</f>
        <v>97180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EX-WORKS'!U42</f>
        <v>98280</v>
      </c>
      <c r="C53" s="33">
        <v>1100</v>
      </c>
      <c r="D53" s="33">
        <f>+B53-C53</f>
        <v>97180</v>
      </c>
      <c r="E53" s="35"/>
      <c r="F53" s="39"/>
      <c r="G53" s="13"/>
      <c r="H53" s="13"/>
      <c r="I53" s="13"/>
    </row>
    <row r="54" spans="1:9" x14ac:dyDescent="0.25">
      <c r="A54" s="12" t="s">
        <v>117</v>
      </c>
      <c r="B54" s="33">
        <f>+'[1]PP EX-WORKS'!O42</f>
        <v>96830</v>
      </c>
      <c r="C54" s="33">
        <v>1100</v>
      </c>
      <c r="D54" s="33">
        <f>+B54-C54</f>
        <v>95730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EX-WORKS'!N42</f>
        <v>96330</v>
      </c>
      <c r="C55" s="33">
        <v>1100</v>
      </c>
      <c r="D55" s="33">
        <f t="shared" si="2"/>
        <v>95230</v>
      </c>
      <c r="E55" s="35"/>
      <c r="F55" s="39"/>
      <c r="G55" s="13"/>
      <c r="H55" s="13"/>
      <c r="I55" s="13"/>
    </row>
    <row r="56" spans="1:9" x14ac:dyDescent="0.25">
      <c r="A56" s="12" t="s">
        <v>119</v>
      </c>
      <c r="B56" s="33">
        <f>+'[1]PP EX-WORKS'!K42</f>
        <v>100017</v>
      </c>
      <c r="C56" s="33">
        <v>1100</v>
      </c>
      <c r="D56" s="33">
        <f t="shared" si="2"/>
        <v>98917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EX-WORKS'!M42</f>
        <v>103017</v>
      </c>
      <c r="C57" s="33">
        <v>1100</v>
      </c>
      <c r="D57" s="33">
        <f t="shared" si="2"/>
        <v>101917</v>
      </c>
      <c r="E57" s="35"/>
      <c r="F57" s="39"/>
      <c r="G57" s="13"/>
      <c r="H57" s="13"/>
      <c r="I57" s="13"/>
    </row>
    <row r="58" spans="1:9" x14ac:dyDescent="0.25">
      <c r="A58" s="40" t="s">
        <v>121</v>
      </c>
      <c r="B58" s="33">
        <f>+'[1]PP EX-WORKS'!L42</f>
        <v>101830</v>
      </c>
      <c r="C58" s="33">
        <v>1100</v>
      </c>
      <c r="D58" s="33">
        <f t="shared" si="2"/>
        <v>100730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122</v>
      </c>
      <c r="B60" s="33">
        <f>+'[1]LL PRICELIST'!C50</f>
        <v>97124</v>
      </c>
      <c r="C60" s="33">
        <v>1100</v>
      </c>
      <c r="D60" s="33">
        <f t="shared" ref="D60:D68" si="3">+B60-C60</f>
        <v>96024</v>
      </c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PRICELIST'!B50</f>
        <v>96124</v>
      </c>
      <c r="C61" s="33">
        <v>1100</v>
      </c>
      <c r="D61" s="33">
        <f t="shared" si="3"/>
        <v>95024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PRICELIST'!B50</f>
        <v>96124</v>
      </c>
      <c r="C62" s="33">
        <v>1100</v>
      </c>
      <c r="D62" s="33">
        <f t="shared" si="3"/>
        <v>95024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PRICELIST'!D50</f>
        <v>103224</v>
      </c>
      <c r="C63" s="33">
        <v>1100</v>
      </c>
      <c r="D63" s="33">
        <f t="shared" si="3"/>
        <v>102124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PRICELIST'!E50</f>
        <v>105224</v>
      </c>
      <c r="C64" s="33">
        <v>1100</v>
      </c>
      <c r="D64" s="33">
        <f t="shared" si="3"/>
        <v>104124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PRICELIST'!F50</f>
        <v>106904</v>
      </c>
      <c r="C65" s="33">
        <v>1100</v>
      </c>
      <c r="D65" s="33">
        <f t="shared" si="3"/>
        <v>105804</v>
      </c>
      <c r="E65" s="35"/>
      <c r="F65" s="39"/>
      <c r="G65" s="13"/>
      <c r="H65" s="36"/>
      <c r="I65" s="13"/>
    </row>
    <row r="66" spans="1:9" x14ac:dyDescent="0.25">
      <c r="A66" s="12" t="s">
        <v>128</v>
      </c>
      <c r="B66" s="33">
        <f>B61-5500</f>
        <v>90624</v>
      </c>
      <c r="C66" s="33">
        <v>1100</v>
      </c>
      <c r="D66" s="33">
        <f t="shared" si="3"/>
        <v>89524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+'[1]LL PRICELIST'!I50</f>
        <v>92124</v>
      </c>
      <c r="C67" s="33">
        <v>1100</v>
      </c>
      <c r="D67" s="33">
        <f t="shared" si="3"/>
        <v>91024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PRICELIST'!J50</f>
        <v>92124</v>
      </c>
      <c r="C68" s="33">
        <v>1100</v>
      </c>
      <c r="D68" s="33">
        <f t="shared" si="3"/>
        <v>91024</v>
      </c>
      <c r="E68" s="35"/>
      <c r="F68" s="39"/>
      <c r="G68" s="13"/>
      <c r="H68" s="13"/>
      <c r="I68" s="13"/>
    </row>
    <row r="69" spans="1:9" x14ac:dyDescent="0.25">
      <c r="A69" s="37" t="s">
        <v>131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132</v>
      </c>
      <c r="B70" s="41" t="s">
        <v>133</v>
      </c>
      <c r="C70" s="41" t="s">
        <v>134</v>
      </c>
      <c r="D70" s="41" t="s">
        <v>135</v>
      </c>
      <c r="E70" s="41" t="s">
        <v>136</v>
      </c>
      <c r="F70" s="41" t="s">
        <v>137</v>
      </c>
      <c r="G70" s="41" t="s">
        <v>138</v>
      </c>
      <c r="H70" s="41" t="s">
        <v>139</v>
      </c>
      <c r="I70" s="41" t="s">
        <v>140</v>
      </c>
    </row>
    <row r="71" spans="1:9" x14ac:dyDescent="0.25">
      <c r="A71" s="37" t="s">
        <v>141</v>
      </c>
      <c r="B71" s="42" t="s">
        <v>142</v>
      </c>
      <c r="C71" s="42" t="s">
        <v>143</v>
      </c>
      <c r="D71" s="42" t="s">
        <v>144</v>
      </c>
      <c r="E71" s="42" t="s">
        <v>145</v>
      </c>
      <c r="F71" s="42" t="s">
        <v>146</v>
      </c>
      <c r="G71" s="42" t="s">
        <v>147</v>
      </c>
      <c r="H71" s="42" t="s">
        <v>148</v>
      </c>
      <c r="I71" s="43" t="s">
        <v>149</v>
      </c>
    </row>
    <row r="72" spans="1:9" x14ac:dyDescent="0.25">
      <c r="A72" s="12" t="s">
        <v>150</v>
      </c>
      <c r="B72" s="41" t="s">
        <v>133</v>
      </c>
      <c r="C72" s="41" t="s">
        <v>134</v>
      </c>
      <c r="D72" s="41" t="s">
        <v>135</v>
      </c>
      <c r="E72" s="41" t="s">
        <v>136</v>
      </c>
      <c r="F72" s="41" t="s">
        <v>137</v>
      </c>
      <c r="G72" s="41" t="s">
        <v>138</v>
      </c>
      <c r="H72" s="41" t="s">
        <v>139</v>
      </c>
      <c r="I72" s="41" t="s">
        <v>140</v>
      </c>
    </row>
    <row r="73" spans="1:9" x14ac:dyDescent="0.25">
      <c r="A73" s="12" t="s">
        <v>151</v>
      </c>
      <c r="B73" s="41" t="s">
        <v>152</v>
      </c>
      <c r="C73" s="41" t="s">
        <v>153</v>
      </c>
      <c r="D73" s="41" t="s">
        <v>154</v>
      </c>
      <c r="E73" s="41" t="s">
        <v>155</v>
      </c>
      <c r="F73" s="41" t="s">
        <v>156</v>
      </c>
      <c r="G73" s="41" t="s">
        <v>157</v>
      </c>
      <c r="H73" s="41" t="s">
        <v>145</v>
      </c>
      <c r="I73" s="1" t="s">
        <v>158</v>
      </c>
    </row>
    <row r="74" spans="1:9" x14ac:dyDescent="0.25">
      <c r="A74" s="44" t="s">
        <v>159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161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162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163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166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167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169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8" sqref="H18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2.85546875" customWidth="1"/>
    <col min="5" max="5" width="17.28515625" customWidth="1"/>
    <col min="6" max="6" width="9.7109375" customWidth="1"/>
    <col min="7" max="7" width="9" customWidth="1"/>
    <col min="8" max="8" width="27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224</v>
      </c>
      <c r="B5" s="85"/>
      <c r="C5" s="85"/>
      <c r="D5" s="85"/>
      <c r="E5" s="85"/>
      <c r="F5" s="85"/>
      <c r="G5" s="85"/>
      <c r="H5" s="85"/>
      <c r="I5" s="74"/>
    </row>
    <row r="6" spans="1:9" x14ac:dyDescent="0.25">
      <c r="A6" s="85" t="s">
        <v>77</v>
      </c>
      <c r="B6" s="85"/>
      <c r="C6" s="85"/>
      <c r="D6" s="85"/>
      <c r="E6" s="85"/>
      <c r="F6" s="85"/>
      <c r="G6" s="85"/>
      <c r="H6" s="85"/>
      <c r="I6" s="74"/>
    </row>
    <row r="7" spans="1:9" x14ac:dyDescent="0.25">
      <c r="A7" s="83" t="str">
        <f>+'[1]STOCK POINT'!A9:I9</f>
        <v>HDPE, LLDPE &amp; PP PRICE W.E.F. DT. 01.10.25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78</v>
      </c>
      <c r="B8" s="1" t="s">
        <v>79</v>
      </c>
      <c r="C8" s="1" t="s">
        <v>80</v>
      </c>
      <c r="D8" s="30" t="s">
        <v>176</v>
      </c>
      <c r="E8" s="31"/>
      <c r="F8" s="13"/>
      <c r="G8" s="53"/>
      <c r="H8" s="13"/>
      <c r="I8" s="13"/>
    </row>
    <row r="9" spans="1:9" ht="18" x14ac:dyDescent="0.25">
      <c r="A9" s="27" t="s">
        <v>12</v>
      </c>
      <c r="B9" s="28"/>
      <c r="C9" s="1" t="s">
        <v>85</v>
      </c>
      <c r="D9" s="30" t="s">
        <v>177</v>
      </c>
      <c r="E9" s="31"/>
      <c r="F9" s="2"/>
      <c r="G9" s="14"/>
      <c r="H9" s="13"/>
      <c r="I9" s="75"/>
    </row>
    <row r="10" spans="1:9" x14ac:dyDescent="0.25">
      <c r="A10" s="12" t="s">
        <v>88</v>
      </c>
      <c r="B10" s="32">
        <f>+'[1]HD EX-WORKS'!P53</f>
        <v>92219</v>
      </c>
      <c r="C10" s="33">
        <v>1100</v>
      </c>
      <c r="D10" s="33">
        <f>+B10-C10</f>
        <v>91119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EX-WORKS'!R53</f>
        <v>94219</v>
      </c>
      <c r="C11" s="33">
        <v>1100</v>
      </c>
      <c r="D11" s="33">
        <f t="shared" ref="D11:D33" si="0">+B11-C11</f>
        <v>93119</v>
      </c>
      <c r="E11" s="35"/>
      <c r="F11" s="39"/>
      <c r="G11" s="14"/>
      <c r="H11" s="13"/>
      <c r="I11" s="13"/>
    </row>
    <row r="12" spans="1:9" x14ac:dyDescent="0.25">
      <c r="A12" s="12" t="s">
        <v>89</v>
      </c>
      <c r="B12" s="32">
        <f>+'[1]HD EX-WORKS'!Q53</f>
        <v>94969</v>
      </c>
      <c r="C12" s="33">
        <v>1100</v>
      </c>
      <c r="D12" s="33">
        <f>+B12-C12</f>
        <v>93869</v>
      </c>
      <c r="E12" s="59"/>
      <c r="F12" s="39"/>
      <c r="G12" s="14"/>
      <c r="H12" s="13"/>
      <c r="I12" s="13"/>
    </row>
    <row r="13" spans="1:9" x14ac:dyDescent="0.25">
      <c r="A13" s="12" t="s">
        <v>90</v>
      </c>
      <c r="B13" s="32">
        <f>+'[1]HD EX-WORKS'!T53</f>
        <v>94969</v>
      </c>
      <c r="C13" s="33">
        <v>1100</v>
      </c>
      <c r="D13" s="33">
        <f t="shared" si="0"/>
        <v>93869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EX-WORKS'!U53</f>
        <v>97469</v>
      </c>
      <c r="C14" s="33">
        <v>1100</v>
      </c>
      <c r="D14" s="33">
        <f>+B14-C14</f>
        <v>96369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EX-WORKS'!V53</f>
        <v>97469</v>
      </c>
      <c r="C15" s="33">
        <v>1100</v>
      </c>
      <c r="D15" s="33">
        <f>+B15-C15</f>
        <v>96369</v>
      </c>
      <c r="E15" s="60"/>
      <c r="F15" s="39"/>
      <c r="G15" s="14"/>
      <c r="H15" s="13"/>
      <c r="I15" s="13"/>
    </row>
    <row r="16" spans="1:9" x14ac:dyDescent="0.25">
      <c r="A16" s="12" t="s">
        <v>91</v>
      </c>
      <c r="B16" s="32">
        <f>+'[1]HD EX-WORKS'!B53</f>
        <v>94291</v>
      </c>
      <c r="C16" s="33">
        <v>1100</v>
      </c>
      <c r="D16" s="33">
        <f t="shared" si="0"/>
        <v>93191</v>
      </c>
      <c r="E16" s="61" t="s">
        <v>179</v>
      </c>
      <c r="F16" s="1" t="s">
        <v>180</v>
      </c>
      <c r="G16" s="31"/>
      <c r="H16" s="13"/>
      <c r="I16" s="13"/>
    </row>
    <row r="17" spans="1:9" x14ac:dyDescent="0.25">
      <c r="A17" s="12" t="s">
        <v>92</v>
      </c>
      <c r="B17" s="32">
        <f>+'[1]HD EX-WORKS'!F53</f>
        <v>95961</v>
      </c>
      <c r="C17" s="33">
        <v>1100</v>
      </c>
      <c r="D17" s="33">
        <f t="shared" si="0"/>
        <v>94861</v>
      </c>
      <c r="E17" s="62" t="s">
        <v>181</v>
      </c>
      <c r="F17" s="1" t="s">
        <v>182</v>
      </c>
      <c r="G17" s="31"/>
      <c r="H17" s="13"/>
      <c r="I17" s="13"/>
    </row>
    <row r="18" spans="1:9" x14ac:dyDescent="0.25">
      <c r="A18" s="12" t="s">
        <v>93</v>
      </c>
      <c r="B18" s="32">
        <f>+'[1]HD EX-WORKS'!G53</f>
        <v>94711</v>
      </c>
      <c r="C18" s="33">
        <v>1100</v>
      </c>
      <c r="D18" s="33">
        <f t="shared" si="0"/>
        <v>93611</v>
      </c>
      <c r="E18" s="62"/>
      <c r="F18" s="62"/>
      <c r="G18" s="26"/>
      <c r="H18" s="13"/>
      <c r="I18" s="13"/>
    </row>
    <row r="19" spans="1:9" x14ac:dyDescent="0.25">
      <c r="A19" s="12" t="s">
        <v>94</v>
      </c>
      <c r="B19" s="33">
        <f>+'[1]HD EX-WORKS'!C53</f>
        <v>94211</v>
      </c>
      <c r="C19" s="33">
        <v>1100</v>
      </c>
      <c r="D19" s="33">
        <f t="shared" si="0"/>
        <v>93111</v>
      </c>
      <c r="E19" s="62" t="s">
        <v>225</v>
      </c>
      <c r="F19" s="76">
        <f>+'[1]Freight list'!F166</f>
        <v>3373</v>
      </c>
      <c r="G19" s="26"/>
      <c r="H19" s="13"/>
      <c r="I19" s="13"/>
    </row>
    <row r="20" spans="1:9" x14ac:dyDescent="0.25">
      <c r="A20" s="12" t="s">
        <v>95</v>
      </c>
      <c r="B20" s="33">
        <f>+'[1]HD EX-WORKS'!S53</f>
        <v>95936</v>
      </c>
      <c r="C20" s="33">
        <v>1100</v>
      </c>
      <c r="D20" s="33">
        <f t="shared" si="0"/>
        <v>94836</v>
      </c>
      <c r="E20" s="62" t="s">
        <v>226</v>
      </c>
      <c r="F20" s="63">
        <f>+'[1]Freight list'!F163</f>
        <v>3368</v>
      </c>
      <c r="G20" s="31"/>
      <c r="H20" s="13"/>
      <c r="I20" s="13"/>
    </row>
    <row r="21" spans="1:9" x14ac:dyDescent="0.25">
      <c r="A21" s="12" t="s">
        <v>25</v>
      </c>
      <c r="B21" s="33">
        <f>+'[1]HD EX-WORKS'!H53</f>
        <v>95609</v>
      </c>
      <c r="C21" s="33">
        <v>1100</v>
      </c>
      <c r="D21" s="33">
        <f t="shared" si="0"/>
        <v>94509</v>
      </c>
      <c r="E21" s="62" t="s">
        <v>227</v>
      </c>
      <c r="F21" s="63">
        <f>+'[1]Freight list'!F175</f>
        <v>3423</v>
      </c>
      <c r="G21" s="31"/>
      <c r="H21" s="13"/>
      <c r="I21" s="13"/>
    </row>
    <row r="22" spans="1:9" x14ac:dyDescent="0.25">
      <c r="A22" s="12" t="s">
        <v>96</v>
      </c>
      <c r="B22" s="33">
        <f>B23-3000</f>
        <v>92311</v>
      </c>
      <c r="C22" s="33">
        <v>1100</v>
      </c>
      <c r="D22" s="33">
        <f t="shared" si="0"/>
        <v>91211</v>
      </c>
      <c r="E22" s="62" t="s">
        <v>228</v>
      </c>
      <c r="F22" s="63">
        <f>+'[1]Freight list'!F198</f>
        <v>3368</v>
      </c>
      <c r="G22" s="31"/>
      <c r="H22" s="13"/>
      <c r="I22" s="13"/>
    </row>
    <row r="23" spans="1:9" x14ac:dyDescent="0.25">
      <c r="A23" s="12" t="s">
        <v>97</v>
      </c>
      <c r="B23" s="33">
        <f>+'[1]HD EX-WORKS'!N53</f>
        <v>95311</v>
      </c>
      <c r="C23" s="33">
        <v>1100</v>
      </c>
      <c r="D23" s="33">
        <f t="shared" si="0"/>
        <v>94211</v>
      </c>
      <c r="E23" s="62" t="s">
        <v>229</v>
      </c>
      <c r="F23" s="77">
        <f>+'[1]Freight list'!F181</f>
        <v>3598</v>
      </c>
      <c r="G23" s="64"/>
      <c r="H23" s="13"/>
      <c r="I23" s="13"/>
    </row>
    <row r="24" spans="1:9" x14ac:dyDescent="0.25">
      <c r="A24" s="12" t="s">
        <v>98</v>
      </c>
      <c r="B24" s="33">
        <f>+'[1]HD EX-WORKS'!O53</f>
        <v>95311</v>
      </c>
      <c r="C24" s="33">
        <v>1100</v>
      </c>
      <c r="D24" s="33">
        <f t="shared" si="0"/>
        <v>94211</v>
      </c>
      <c r="E24" s="62"/>
      <c r="F24" s="78"/>
      <c r="G24" s="64"/>
      <c r="H24" s="13"/>
      <c r="I24" s="13"/>
    </row>
    <row r="25" spans="1:9" x14ac:dyDescent="0.25">
      <c r="A25" s="12" t="s">
        <v>99</v>
      </c>
      <c r="B25" s="32">
        <f>+'[1]HD EX-WORKS'!K53</f>
        <v>93992</v>
      </c>
      <c r="C25" s="33">
        <v>1100</v>
      </c>
      <c r="D25" s="33">
        <f t="shared" si="0"/>
        <v>92892</v>
      </c>
      <c r="E25" s="62"/>
      <c r="F25" s="1"/>
      <c r="G25" s="31"/>
      <c r="H25" s="13"/>
      <c r="I25" s="13"/>
    </row>
    <row r="26" spans="1:9" x14ac:dyDescent="0.25">
      <c r="A26" s="12" t="s">
        <v>29</v>
      </c>
      <c r="B26" s="33">
        <f>+'[1]HD EX-WORKS'!L53</f>
        <v>93386</v>
      </c>
      <c r="C26" s="33">
        <v>1100</v>
      </c>
      <c r="D26" s="33">
        <f t="shared" si="0"/>
        <v>92286</v>
      </c>
      <c r="E26" s="62" t="s">
        <v>230</v>
      </c>
      <c r="F26" s="63">
        <f>+'[1]Freight list'!F167</f>
        <v>3368</v>
      </c>
      <c r="G26" s="31"/>
      <c r="H26" s="13"/>
      <c r="I26" s="13"/>
    </row>
    <row r="27" spans="1:9" x14ac:dyDescent="0.25">
      <c r="A27" s="12" t="s">
        <v>31</v>
      </c>
      <c r="B27" s="33">
        <f>+'[1]HD EX-WORKS'!I53</f>
        <v>94696</v>
      </c>
      <c r="C27" s="33">
        <v>1100</v>
      </c>
      <c r="D27" s="33">
        <f t="shared" si="0"/>
        <v>93596</v>
      </c>
      <c r="E27" s="62" t="s">
        <v>231</v>
      </c>
      <c r="F27" s="63">
        <f>+'[1]Freight list'!F165</f>
        <v>3463</v>
      </c>
      <c r="G27" s="31"/>
      <c r="H27" s="13"/>
      <c r="I27" s="13"/>
    </row>
    <row r="28" spans="1:9" x14ac:dyDescent="0.25">
      <c r="A28" s="12" t="s">
        <v>100</v>
      </c>
      <c r="B28" s="33">
        <f>+'[1]HD EX-WORKS'!J53</f>
        <v>91992</v>
      </c>
      <c r="C28" s="33">
        <v>1100</v>
      </c>
      <c r="D28" s="33">
        <f t="shared" si="0"/>
        <v>90892</v>
      </c>
      <c r="E28" s="62"/>
      <c r="F28" s="61"/>
      <c r="G28" s="31"/>
      <c r="H28" s="13"/>
      <c r="I28" s="13"/>
    </row>
    <row r="29" spans="1:9" x14ac:dyDescent="0.25">
      <c r="A29" s="12" t="s">
        <v>27</v>
      </c>
      <c r="B29" s="33">
        <f>+'[1]HD EX-WORKS'!W53</f>
        <v>91311</v>
      </c>
      <c r="C29" s="33">
        <v>1100</v>
      </c>
      <c r="D29" s="33">
        <f t="shared" si="0"/>
        <v>90211</v>
      </c>
      <c r="E29" s="62"/>
      <c r="F29" s="62"/>
      <c r="G29" s="26"/>
      <c r="H29" s="13"/>
      <c r="I29" s="13"/>
    </row>
    <row r="30" spans="1:9" x14ac:dyDescent="0.25">
      <c r="A30" s="12" t="s">
        <v>101</v>
      </c>
      <c r="B30" s="33">
        <f>+'[1]HD EX-WORKS'!X53</f>
        <v>89311</v>
      </c>
      <c r="C30" s="33">
        <v>1100</v>
      </c>
      <c r="D30" s="33">
        <f t="shared" si="0"/>
        <v>88211</v>
      </c>
      <c r="E30" s="62"/>
      <c r="F30" s="62"/>
      <c r="G30" s="26"/>
      <c r="H30" s="13"/>
      <c r="I30" s="13"/>
    </row>
    <row r="31" spans="1:9" x14ac:dyDescent="0.25">
      <c r="A31" s="12" t="s">
        <v>102</v>
      </c>
      <c r="B31" s="33">
        <f>+'[1]HD EX-WORKS'!Y53</f>
        <v>86791</v>
      </c>
      <c r="C31" s="33">
        <v>1100</v>
      </c>
      <c r="D31" s="33">
        <f t="shared" si="0"/>
        <v>85691</v>
      </c>
      <c r="E31" s="62"/>
      <c r="F31" s="62"/>
      <c r="G31" s="26"/>
      <c r="H31" s="13"/>
      <c r="I31" s="13"/>
    </row>
    <row r="32" spans="1:9" x14ac:dyDescent="0.25">
      <c r="A32" s="12" t="s">
        <v>103</v>
      </c>
      <c r="B32" s="33">
        <f>+'[1]HD EX-WORKS'!Z53</f>
        <v>90609</v>
      </c>
      <c r="C32" s="33">
        <v>1100</v>
      </c>
      <c r="D32" s="33">
        <f t="shared" si="0"/>
        <v>89509</v>
      </c>
      <c r="E32" s="62"/>
      <c r="F32" s="62"/>
      <c r="G32" s="26"/>
      <c r="H32" s="13"/>
      <c r="I32" s="13"/>
    </row>
    <row r="33" spans="1:9" x14ac:dyDescent="0.25">
      <c r="A33" s="12" t="s">
        <v>104</v>
      </c>
      <c r="B33" s="33">
        <f>+'[1]HD EX-WORKS'!AA53</f>
        <v>89211</v>
      </c>
      <c r="C33" s="33">
        <v>1100</v>
      </c>
      <c r="D33" s="33">
        <f t="shared" si="0"/>
        <v>88111</v>
      </c>
      <c r="E33" s="62"/>
      <c r="F33" s="62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2"/>
      <c r="G34" s="26"/>
      <c r="H34" s="13"/>
      <c r="I34" s="13"/>
    </row>
    <row r="35" spans="1:9" x14ac:dyDescent="0.25">
      <c r="A35" s="12" t="s">
        <v>34</v>
      </c>
      <c r="B35" s="33">
        <f>+'[1]PP EX-WORKS'!I44</f>
        <v>90903</v>
      </c>
      <c r="C35" s="33">
        <v>1100</v>
      </c>
      <c r="D35" s="33">
        <f t="shared" ref="D35:D44" si="1">+B35-C35</f>
        <v>89803</v>
      </c>
      <c r="E35" s="58" t="s">
        <v>206</v>
      </c>
      <c r="F35" s="13"/>
      <c r="G35" s="13"/>
      <c r="H35" s="13"/>
      <c r="I35" s="13"/>
    </row>
    <row r="36" spans="1:9" x14ac:dyDescent="0.25">
      <c r="A36" s="12" t="s">
        <v>105</v>
      </c>
      <c r="B36" s="33">
        <f>+'[1]PP EX-WORKS'!E44</f>
        <v>89213</v>
      </c>
      <c r="C36" s="33">
        <v>1100</v>
      </c>
      <c r="D36" s="33">
        <f t="shared" si="1"/>
        <v>88113</v>
      </c>
      <c r="E36" s="35"/>
      <c r="F36" s="39"/>
      <c r="G36" s="13"/>
      <c r="H36" s="13"/>
      <c r="I36" s="13"/>
    </row>
    <row r="37" spans="1:9" x14ac:dyDescent="0.25">
      <c r="A37" s="12" t="s">
        <v>106</v>
      </c>
      <c r="B37" s="33">
        <f>+'[1]PP EX-WORKS'!B44</f>
        <v>88693</v>
      </c>
      <c r="C37" s="33">
        <v>1100</v>
      </c>
      <c r="D37" s="33">
        <f t="shared" si="1"/>
        <v>87593</v>
      </c>
      <c r="E37" s="35"/>
      <c r="F37" s="39"/>
      <c r="G37" s="13"/>
      <c r="H37" s="13"/>
      <c r="I37" s="13"/>
    </row>
    <row r="38" spans="1:9" x14ac:dyDescent="0.25">
      <c r="A38" s="12" t="s">
        <v>107</v>
      </c>
      <c r="B38" s="33">
        <f>+'[1]PP EX-WORKS'!H44</f>
        <v>91393</v>
      </c>
      <c r="C38" s="33">
        <v>1100</v>
      </c>
      <c r="D38" s="33">
        <f t="shared" si="1"/>
        <v>90293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2">
        <f>+'[1]PP EX-WORKS'!F44</f>
        <v>89713</v>
      </c>
      <c r="C39" s="33">
        <v>1100</v>
      </c>
      <c r="D39" s="33">
        <f t="shared" si="1"/>
        <v>88613</v>
      </c>
      <c r="E39" s="35"/>
      <c r="F39" s="39"/>
      <c r="G39" s="13"/>
      <c r="H39" s="13"/>
      <c r="I39" s="13"/>
    </row>
    <row r="40" spans="1:9" x14ac:dyDescent="0.25">
      <c r="A40" s="12" t="s">
        <v>108</v>
      </c>
      <c r="B40" s="33">
        <f>+'[1]PP EX-WORKS'!Y44</f>
        <v>84693</v>
      </c>
      <c r="C40" s="33">
        <v>1100</v>
      </c>
      <c r="D40" s="33">
        <f t="shared" si="1"/>
        <v>83593</v>
      </c>
      <c r="E40" s="35"/>
      <c r="F40" s="39"/>
      <c r="G40" s="13"/>
      <c r="H40" s="13"/>
      <c r="I40" s="13"/>
    </row>
    <row r="41" spans="1:9" x14ac:dyDescent="0.25">
      <c r="A41" s="12" t="s">
        <v>109</v>
      </c>
      <c r="B41" s="33">
        <f>+'[1]PP EX-WORKS'!D44</f>
        <v>88193</v>
      </c>
      <c r="C41" s="33">
        <v>1100</v>
      </c>
      <c r="D41" s="33">
        <f t="shared" si="1"/>
        <v>87093</v>
      </c>
      <c r="E41" s="35"/>
      <c r="F41" s="39"/>
      <c r="G41" s="13"/>
      <c r="H41" s="13"/>
      <c r="I41" s="13"/>
    </row>
    <row r="42" spans="1:9" x14ac:dyDescent="0.25">
      <c r="A42" s="12" t="s">
        <v>110</v>
      </c>
      <c r="B42" s="33">
        <f>+'[1]PP EX-WORKS'!C44</f>
        <v>88213</v>
      </c>
      <c r="C42" s="33">
        <v>1100</v>
      </c>
      <c r="D42" s="33">
        <f t="shared" si="1"/>
        <v>87113</v>
      </c>
      <c r="E42" s="35"/>
      <c r="F42" s="39"/>
      <c r="G42" s="13"/>
      <c r="H42" s="13"/>
      <c r="I42" s="13"/>
    </row>
    <row r="43" spans="1:9" x14ac:dyDescent="0.25">
      <c r="A43" s="12" t="s">
        <v>111</v>
      </c>
      <c r="B43" s="33">
        <f>+'[1]PP EX-WORKS'!J44</f>
        <v>92503</v>
      </c>
      <c r="C43" s="33">
        <v>1100</v>
      </c>
      <c r="D43" s="33">
        <f t="shared" si="1"/>
        <v>91403</v>
      </c>
      <c r="E43" s="35"/>
      <c r="F43" s="39"/>
      <c r="G43" s="13"/>
      <c r="H43" s="13"/>
      <c r="I43" s="13"/>
    </row>
    <row r="44" spans="1:9" x14ac:dyDescent="0.25">
      <c r="A44" s="12" t="s">
        <v>112</v>
      </c>
      <c r="B44" s="33">
        <f>+'[1]PP EX-WORKS'!Z44</f>
        <v>84693</v>
      </c>
      <c r="C44" s="33">
        <v>1100</v>
      </c>
      <c r="D44" s="33">
        <f t="shared" si="1"/>
        <v>83593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113</v>
      </c>
      <c r="B46" s="33">
        <f>+'[1]PP EX-WORKS'!R44</f>
        <v>97313</v>
      </c>
      <c r="C46" s="33">
        <v>1100</v>
      </c>
      <c r="D46" s="33">
        <f t="shared" ref="D46:D59" si="2">+B46-C46</f>
        <v>96213</v>
      </c>
      <c r="E46" s="35"/>
      <c r="F46" s="39"/>
      <c r="G46" s="13"/>
      <c r="H46" s="13"/>
      <c r="I46" s="13"/>
    </row>
    <row r="47" spans="1:9" x14ac:dyDescent="0.25">
      <c r="A47" s="12" t="s">
        <v>114</v>
      </c>
      <c r="B47" s="33">
        <f>+'[1]PP EX-WORKS'!S44</f>
        <v>97253</v>
      </c>
      <c r="C47" s="33">
        <v>1100</v>
      </c>
      <c r="D47" s="33">
        <f>+B47-C47</f>
        <v>96153</v>
      </c>
      <c r="E47" s="35"/>
      <c r="F47" s="39"/>
      <c r="G47" s="13"/>
      <c r="H47" s="13"/>
      <c r="I47" s="13"/>
    </row>
    <row r="48" spans="1:9" x14ac:dyDescent="0.25">
      <c r="A48" s="12" t="s">
        <v>115</v>
      </c>
      <c r="B48" s="33">
        <f>+'[1]PP EX-WORKS'!P44-6000</f>
        <v>88003</v>
      </c>
      <c r="C48" s="33">
        <v>1100</v>
      </c>
      <c r="D48" s="33">
        <f t="shared" si="2"/>
        <v>86903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EX-WORKS'!Q44</f>
        <v>95763</v>
      </c>
      <c r="C49" s="33">
        <v>1100</v>
      </c>
      <c r="D49" s="33">
        <f t="shared" si="2"/>
        <v>94663</v>
      </c>
      <c r="E49" s="35"/>
      <c r="F49" s="39"/>
      <c r="G49" s="13"/>
      <c r="H49" s="13"/>
      <c r="I49" s="13"/>
    </row>
    <row r="50" spans="1:9" x14ac:dyDescent="0.25">
      <c r="A50" s="12" t="s">
        <v>116</v>
      </c>
      <c r="B50" s="33">
        <f>+'[1]PP EX-WORKS'!P44</f>
        <v>94003</v>
      </c>
      <c r="C50" s="33">
        <v>1100</v>
      </c>
      <c r="D50" s="33">
        <f t="shared" si="2"/>
        <v>92903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EX-WORKS'!W44</f>
        <v>94493</v>
      </c>
      <c r="C51" s="33">
        <v>1100</v>
      </c>
      <c r="D51" s="33">
        <f>+B51-C51</f>
        <v>93393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EX-WORKS'!V44</f>
        <v>96343</v>
      </c>
      <c r="C52" s="33">
        <v>1100</v>
      </c>
      <c r="D52" s="33">
        <f>+B52-C52</f>
        <v>95243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EX-WORKS'!T44</f>
        <v>95473</v>
      </c>
      <c r="C53" s="33">
        <v>1100</v>
      </c>
      <c r="D53" s="33">
        <f>+B53-C53</f>
        <v>94373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EX-WORKS'!U44</f>
        <v>95473</v>
      </c>
      <c r="C54" s="33">
        <v>1100</v>
      </c>
      <c r="D54" s="33">
        <f>+B54-C54</f>
        <v>94373</v>
      </c>
      <c r="E54" s="35"/>
      <c r="F54" s="39"/>
      <c r="G54" s="13"/>
      <c r="H54" s="13"/>
      <c r="I54" s="13"/>
    </row>
    <row r="55" spans="1:9" x14ac:dyDescent="0.25">
      <c r="A55" s="12" t="s">
        <v>117</v>
      </c>
      <c r="B55" s="33">
        <f>+'[1]PP EX-WORKS'!O44</f>
        <v>93972</v>
      </c>
      <c r="C55" s="33">
        <v>1100</v>
      </c>
      <c r="D55" s="33">
        <f t="shared" si="2"/>
        <v>92872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EX-WORKS'!N44</f>
        <v>93472</v>
      </c>
      <c r="C56" s="33">
        <v>1100</v>
      </c>
      <c r="D56" s="33">
        <f t="shared" si="2"/>
        <v>92372</v>
      </c>
      <c r="E56" s="35"/>
      <c r="F56" s="39"/>
      <c r="G56" s="13"/>
      <c r="H56" s="13"/>
      <c r="I56" s="13"/>
    </row>
    <row r="57" spans="1:9" x14ac:dyDescent="0.25">
      <c r="A57" s="12" t="s">
        <v>119</v>
      </c>
      <c r="B57" s="33">
        <f>+'[1]PP EX-WORKS'!K44</f>
        <v>96968</v>
      </c>
      <c r="C57" s="33">
        <v>1100</v>
      </c>
      <c r="D57" s="33">
        <f t="shared" si="2"/>
        <v>95868</v>
      </c>
      <c r="E57" s="35"/>
      <c r="F57" s="39"/>
      <c r="G57" s="13"/>
      <c r="H57" s="13"/>
      <c r="I57" s="13"/>
    </row>
    <row r="58" spans="1:9" x14ac:dyDescent="0.25">
      <c r="A58" s="12" t="s">
        <v>120</v>
      </c>
      <c r="B58" s="33">
        <f>+'[1]PP EX-WORKS'!M44</f>
        <v>99968</v>
      </c>
      <c r="C58" s="33">
        <v>1100</v>
      </c>
      <c r="D58" s="33">
        <f t="shared" si="2"/>
        <v>98868</v>
      </c>
      <c r="E58" s="35"/>
      <c r="F58" s="39"/>
      <c r="G58" s="13"/>
      <c r="H58" s="13"/>
      <c r="I58" s="13"/>
    </row>
    <row r="59" spans="1:9" x14ac:dyDescent="0.25">
      <c r="A59" s="40" t="s">
        <v>121</v>
      </c>
      <c r="B59" s="33">
        <f>+'[1]PP EX-WORKS'!L44</f>
        <v>98992</v>
      </c>
      <c r="C59" s="33">
        <v>1100</v>
      </c>
      <c r="D59" s="33">
        <f t="shared" si="2"/>
        <v>97892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122</v>
      </c>
      <c r="B61" s="33">
        <f>+'[1]LL PRICELIST'!C53</f>
        <v>94295</v>
      </c>
      <c r="C61" s="33">
        <v>1100</v>
      </c>
      <c r="D61" s="33">
        <f t="shared" ref="D61:D69" si="3">+B61-C61</f>
        <v>93195</v>
      </c>
      <c r="E61" s="35"/>
      <c r="F61" s="39"/>
      <c r="G61" s="13"/>
      <c r="H61" s="13"/>
      <c r="I61" s="13"/>
    </row>
    <row r="62" spans="1:9" x14ac:dyDescent="0.25">
      <c r="A62" s="12" t="s">
        <v>123</v>
      </c>
      <c r="B62" s="33">
        <f>+'[1]LL PRICELIST'!B53</f>
        <v>93295</v>
      </c>
      <c r="C62" s="33">
        <v>1100</v>
      </c>
      <c r="D62" s="33">
        <f>+B62-C62</f>
        <v>92195</v>
      </c>
      <c r="E62" s="35"/>
      <c r="F62" s="39"/>
      <c r="G62" s="13"/>
      <c r="H62" s="13"/>
      <c r="I62" s="13"/>
    </row>
    <row r="63" spans="1:9" x14ac:dyDescent="0.25">
      <c r="A63" s="12" t="s">
        <v>124</v>
      </c>
      <c r="B63" s="33">
        <f>+'[1]LL PRICELIST'!B53</f>
        <v>93295</v>
      </c>
      <c r="C63" s="33">
        <v>1100</v>
      </c>
      <c r="D63" s="33">
        <f t="shared" si="3"/>
        <v>92195</v>
      </c>
      <c r="E63" s="35"/>
      <c r="F63" s="39"/>
      <c r="G63" s="13"/>
      <c r="H63" s="13"/>
      <c r="I63" s="13"/>
    </row>
    <row r="64" spans="1:9" x14ac:dyDescent="0.25">
      <c r="A64" s="12" t="s">
        <v>125</v>
      </c>
      <c r="B64" s="33">
        <f>+'[1]LL PRICELIST'!D53</f>
        <v>100385</v>
      </c>
      <c r="C64" s="33">
        <v>1100</v>
      </c>
      <c r="D64" s="33">
        <f t="shared" si="3"/>
        <v>99285</v>
      </c>
      <c r="E64" s="35"/>
      <c r="F64" s="39"/>
      <c r="G64" s="13"/>
      <c r="H64" s="13"/>
      <c r="I64" s="13"/>
    </row>
    <row r="65" spans="1:9" x14ac:dyDescent="0.25">
      <c r="A65" s="12" t="s">
        <v>126</v>
      </c>
      <c r="B65" s="33">
        <f>+'[1]LL PRICELIST'!E53</f>
        <v>102385</v>
      </c>
      <c r="C65" s="33">
        <v>1100</v>
      </c>
      <c r="D65" s="33">
        <f t="shared" si="3"/>
        <v>101285</v>
      </c>
      <c r="E65" s="35"/>
      <c r="F65" s="39"/>
      <c r="G65" s="13"/>
      <c r="H65" s="13"/>
      <c r="I65" s="13"/>
    </row>
    <row r="66" spans="1:9" x14ac:dyDescent="0.25">
      <c r="A66" s="12" t="s">
        <v>127</v>
      </c>
      <c r="B66" s="33">
        <f>+'[1]LL PRICELIST'!F53</f>
        <v>104075</v>
      </c>
      <c r="C66" s="33">
        <v>1100</v>
      </c>
      <c r="D66" s="33">
        <f t="shared" si="3"/>
        <v>102975</v>
      </c>
      <c r="E66" s="35"/>
      <c r="F66" s="39"/>
      <c r="G66" s="13"/>
      <c r="H66" s="13"/>
      <c r="I66" s="13"/>
    </row>
    <row r="67" spans="1:9" x14ac:dyDescent="0.25">
      <c r="A67" s="12" t="s">
        <v>128</v>
      </c>
      <c r="B67" s="33">
        <f>B62-5500</f>
        <v>87795</v>
      </c>
      <c r="C67" s="33">
        <v>1100</v>
      </c>
      <c r="D67" s="33">
        <f t="shared" si="3"/>
        <v>86695</v>
      </c>
      <c r="E67" s="35"/>
      <c r="F67" s="39"/>
      <c r="G67" s="13"/>
      <c r="H67" s="13"/>
      <c r="I67" s="13"/>
    </row>
    <row r="68" spans="1:9" x14ac:dyDescent="0.25">
      <c r="A68" s="12" t="s">
        <v>129</v>
      </c>
      <c r="B68" s="33">
        <f>+'[1]LL PRICELIST'!I53</f>
        <v>89295</v>
      </c>
      <c r="C68" s="33">
        <v>1100</v>
      </c>
      <c r="D68" s="33">
        <f t="shared" si="3"/>
        <v>88195</v>
      </c>
      <c r="E68" s="35"/>
      <c r="F68" s="39"/>
      <c r="G68" s="13"/>
      <c r="H68" s="13"/>
      <c r="I68" s="13"/>
    </row>
    <row r="69" spans="1:9" x14ac:dyDescent="0.25">
      <c r="A69" s="12" t="s">
        <v>130</v>
      </c>
      <c r="B69" s="33">
        <f>+'[1]LL PRICELIST'!J53</f>
        <v>89295</v>
      </c>
      <c r="C69" s="33">
        <v>1100</v>
      </c>
      <c r="D69" s="33">
        <f t="shared" si="3"/>
        <v>88195</v>
      </c>
      <c r="E69" s="35"/>
      <c r="F69" s="39"/>
      <c r="G69" s="13"/>
      <c r="H69" s="13"/>
      <c r="I69" s="13"/>
    </row>
    <row r="70" spans="1:9" x14ac:dyDescent="0.25">
      <c r="A70" s="37" t="s">
        <v>131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132</v>
      </c>
      <c r="B71" s="41" t="s">
        <v>133</v>
      </c>
      <c r="C71" s="41" t="s">
        <v>134</v>
      </c>
      <c r="D71" s="41" t="s">
        <v>135</v>
      </c>
      <c r="E71" s="41" t="s">
        <v>136</v>
      </c>
      <c r="F71" s="41" t="s">
        <v>137</v>
      </c>
      <c r="G71" s="41" t="s">
        <v>138</v>
      </c>
      <c r="H71" s="41" t="s">
        <v>139</v>
      </c>
      <c r="I71" s="41" t="s">
        <v>140</v>
      </c>
    </row>
    <row r="72" spans="1:9" x14ac:dyDescent="0.25">
      <c r="A72" s="37" t="s">
        <v>141</v>
      </c>
      <c r="B72" s="42" t="s">
        <v>142</v>
      </c>
      <c r="C72" s="42" t="s">
        <v>143</v>
      </c>
      <c r="D72" s="42" t="s">
        <v>144</v>
      </c>
      <c r="E72" s="42" t="s">
        <v>145</v>
      </c>
      <c r="F72" s="42" t="s">
        <v>146</v>
      </c>
      <c r="G72" s="42" t="s">
        <v>147</v>
      </c>
      <c r="H72" s="42" t="s">
        <v>148</v>
      </c>
      <c r="I72" s="43" t="s">
        <v>149</v>
      </c>
    </row>
    <row r="73" spans="1:9" x14ac:dyDescent="0.25">
      <c r="A73" s="12" t="s">
        <v>150</v>
      </c>
      <c r="B73" s="41" t="s">
        <v>133</v>
      </c>
      <c r="C73" s="41" t="s">
        <v>134</v>
      </c>
      <c r="D73" s="41" t="s">
        <v>135</v>
      </c>
      <c r="E73" s="41" t="s">
        <v>136</v>
      </c>
      <c r="F73" s="41" t="s">
        <v>137</v>
      </c>
      <c r="G73" s="41" t="s">
        <v>138</v>
      </c>
      <c r="H73" s="41" t="s">
        <v>139</v>
      </c>
      <c r="I73" s="41" t="s">
        <v>140</v>
      </c>
    </row>
    <row r="74" spans="1:9" x14ac:dyDescent="0.25">
      <c r="A74" s="12" t="s">
        <v>151</v>
      </c>
      <c r="B74" s="41" t="s">
        <v>152</v>
      </c>
      <c r="C74" s="41" t="s">
        <v>153</v>
      </c>
      <c r="D74" s="41" t="s">
        <v>154</v>
      </c>
      <c r="E74" s="41" t="s">
        <v>155</v>
      </c>
      <c r="F74" s="41" t="s">
        <v>156</v>
      </c>
      <c r="G74" s="41" t="s">
        <v>157</v>
      </c>
      <c r="H74" s="41" t="s">
        <v>145</v>
      </c>
      <c r="I74" s="1" t="s">
        <v>158</v>
      </c>
    </row>
    <row r="75" spans="1:9" x14ac:dyDescent="0.25">
      <c r="A75" s="44" t="s">
        <v>159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160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161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162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163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164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165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166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167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168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169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E14" sqref="E14"/>
    </sheetView>
  </sheetViews>
  <sheetFormatPr defaultRowHeight="15" x14ac:dyDescent="0.25"/>
  <cols>
    <col min="1" max="1" width="31.42578125" customWidth="1"/>
    <col min="2" max="2" width="13" customWidth="1"/>
    <col min="3" max="3" width="11.140625" customWidth="1"/>
    <col min="4" max="4" width="13" customWidth="1"/>
    <col min="5" max="5" width="15.5703125" customWidth="1"/>
    <col min="6" max="6" width="9.7109375" customWidth="1"/>
    <col min="7" max="7" width="11.28515625" customWidth="1"/>
    <col min="8" max="8" width="29.140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232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77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01.10.25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78</v>
      </c>
      <c r="B8" s="1" t="s">
        <v>79</v>
      </c>
      <c r="C8" s="1" t="s">
        <v>80</v>
      </c>
      <c r="D8" s="30" t="s">
        <v>176</v>
      </c>
      <c r="E8" s="31"/>
      <c r="F8" s="13"/>
      <c r="G8" s="53"/>
      <c r="H8" s="13"/>
      <c r="I8" s="13"/>
    </row>
    <row r="9" spans="1:9" x14ac:dyDescent="0.25">
      <c r="A9" s="27" t="s">
        <v>12</v>
      </c>
      <c r="B9" s="28"/>
      <c r="C9" s="1" t="s">
        <v>85</v>
      </c>
      <c r="D9" s="30" t="s">
        <v>177</v>
      </c>
      <c r="E9" s="31"/>
      <c r="F9" s="2"/>
      <c r="G9" s="14"/>
      <c r="H9" s="13"/>
      <c r="I9" s="13"/>
    </row>
    <row r="10" spans="1:9" x14ac:dyDescent="0.25">
      <c r="A10" s="12" t="s">
        <v>88</v>
      </c>
      <c r="B10" s="32">
        <f>+'[1]HD EX-WORKS'!P54</f>
        <v>91474</v>
      </c>
      <c r="C10" s="33">
        <v>1100</v>
      </c>
      <c r="D10" s="33">
        <f t="shared" ref="D10:D33" si="0">+B10-C10</f>
        <v>90374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EX-WORKS'!R54</f>
        <v>93474</v>
      </c>
      <c r="C11" s="33">
        <v>1100</v>
      </c>
      <c r="D11" s="33">
        <f t="shared" si="0"/>
        <v>92374</v>
      </c>
      <c r="E11" s="35"/>
      <c r="F11" s="39"/>
      <c r="G11" s="14"/>
      <c r="H11" s="13"/>
      <c r="I11" s="13"/>
    </row>
    <row r="12" spans="1:9" x14ac:dyDescent="0.25">
      <c r="A12" s="12" t="s">
        <v>89</v>
      </c>
      <c r="B12" s="32">
        <f>+'[1]HD EX-WORKS'!Q54</f>
        <v>94224</v>
      </c>
      <c r="C12" s="33">
        <v>1100</v>
      </c>
      <c r="D12" s="33">
        <f>+B12-C12</f>
        <v>93124</v>
      </c>
      <c r="E12" s="59"/>
      <c r="F12" s="39"/>
      <c r="G12" s="14"/>
      <c r="H12" s="13"/>
      <c r="I12" s="13"/>
    </row>
    <row r="13" spans="1:9" x14ac:dyDescent="0.25">
      <c r="A13" s="12" t="s">
        <v>90</v>
      </c>
      <c r="B13" s="32">
        <f>+'[1]HD EX-WORKS'!T54</f>
        <v>94224</v>
      </c>
      <c r="C13" s="33">
        <v>1100</v>
      </c>
      <c r="D13" s="33">
        <f t="shared" si="0"/>
        <v>93124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EX-WORKS'!U54</f>
        <v>96724</v>
      </c>
      <c r="C14" s="33">
        <v>1100</v>
      </c>
      <c r="D14" s="33">
        <f>+B14-C14</f>
        <v>95624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EX-WORKS'!V54</f>
        <v>96724</v>
      </c>
      <c r="C15" s="33">
        <v>1100</v>
      </c>
      <c r="D15" s="33">
        <f>+B15-C15</f>
        <v>95624</v>
      </c>
      <c r="E15" s="60"/>
      <c r="F15" s="39"/>
      <c r="G15" s="14"/>
      <c r="H15" s="13"/>
      <c r="I15" s="13"/>
    </row>
    <row r="16" spans="1:9" x14ac:dyDescent="0.25">
      <c r="A16" s="12" t="s">
        <v>91</v>
      </c>
      <c r="B16" s="32">
        <f>+'[1]HD EX-WORKS'!B54</f>
        <v>93741</v>
      </c>
      <c r="C16" s="33">
        <v>1100</v>
      </c>
      <c r="D16" s="33">
        <f t="shared" si="0"/>
        <v>92641</v>
      </c>
      <c r="E16" s="66" t="s">
        <v>179</v>
      </c>
      <c r="F16" s="30" t="s">
        <v>180</v>
      </c>
      <c r="G16" s="31"/>
      <c r="H16" s="13"/>
      <c r="I16" s="13"/>
    </row>
    <row r="17" spans="1:9" x14ac:dyDescent="0.25">
      <c r="A17" s="12" t="s">
        <v>92</v>
      </c>
      <c r="B17" s="32">
        <f>+'[1]HD EX-WORKS'!F54</f>
        <v>95291</v>
      </c>
      <c r="C17" s="33">
        <v>1100</v>
      </c>
      <c r="D17" s="33">
        <f t="shared" si="0"/>
        <v>94191</v>
      </c>
      <c r="E17" s="62" t="s">
        <v>181</v>
      </c>
      <c r="F17" s="30" t="s">
        <v>182</v>
      </c>
      <c r="G17" s="31"/>
      <c r="H17" s="13"/>
      <c r="I17" s="13"/>
    </row>
    <row r="18" spans="1:9" x14ac:dyDescent="0.25">
      <c r="A18" s="12" t="s">
        <v>93</v>
      </c>
      <c r="B18" s="32">
        <f>+'[1]HD EX-WORKS'!G54</f>
        <v>94041</v>
      </c>
      <c r="C18" s="33">
        <v>1100</v>
      </c>
      <c r="D18" s="33">
        <f t="shared" si="0"/>
        <v>92941</v>
      </c>
      <c r="E18" s="62"/>
      <c r="F18" s="67"/>
      <c r="G18" s="26"/>
      <c r="H18" s="13"/>
      <c r="I18" s="13"/>
    </row>
    <row r="19" spans="1:9" x14ac:dyDescent="0.25">
      <c r="A19" s="12" t="s">
        <v>94</v>
      </c>
      <c r="B19" s="33">
        <f>+'[1]HD EX-WORKS'!C54</f>
        <v>93541</v>
      </c>
      <c r="C19" s="33">
        <v>1100</v>
      </c>
      <c r="D19" s="33">
        <f t="shared" si="0"/>
        <v>92441</v>
      </c>
      <c r="E19" s="62"/>
      <c r="F19" s="67"/>
      <c r="G19" s="26"/>
      <c r="H19" s="13"/>
      <c r="I19" s="13"/>
    </row>
    <row r="20" spans="1:9" x14ac:dyDescent="0.25">
      <c r="A20" s="12" t="s">
        <v>95</v>
      </c>
      <c r="B20" s="33">
        <f>+'[1]HD EX-WORKS'!S54</f>
        <v>95019</v>
      </c>
      <c r="C20" s="33">
        <v>1100</v>
      </c>
      <c r="D20" s="33">
        <f t="shared" si="0"/>
        <v>93919</v>
      </c>
      <c r="E20" s="62" t="s">
        <v>233</v>
      </c>
      <c r="F20" s="68">
        <f>+'[1]Freight list'!F192</f>
        <v>3852</v>
      </c>
      <c r="G20" s="31"/>
      <c r="H20" s="13"/>
      <c r="I20" s="13"/>
    </row>
    <row r="21" spans="1:9" x14ac:dyDescent="0.25">
      <c r="A21" s="12" t="s">
        <v>25</v>
      </c>
      <c r="B21" s="33">
        <f>+'[1]HD EX-WORKS'!H54</f>
        <v>95089</v>
      </c>
      <c r="C21" s="33">
        <v>1100</v>
      </c>
      <c r="D21" s="33">
        <f t="shared" si="0"/>
        <v>93989</v>
      </c>
      <c r="E21" s="62" t="s">
        <v>234</v>
      </c>
      <c r="F21" s="68">
        <f>+'[1]Freight list'!F168</f>
        <v>3768</v>
      </c>
      <c r="G21" s="31"/>
      <c r="H21" s="13"/>
      <c r="I21" s="13"/>
    </row>
    <row r="22" spans="1:9" x14ac:dyDescent="0.25">
      <c r="A22" s="12" t="s">
        <v>96</v>
      </c>
      <c r="B22" s="33">
        <f>B23-3000</f>
        <v>92183</v>
      </c>
      <c r="C22" s="33">
        <v>1100</v>
      </c>
      <c r="D22" s="33">
        <f t="shared" si="0"/>
        <v>91083</v>
      </c>
      <c r="E22" s="62"/>
      <c r="F22" s="30"/>
      <c r="G22" s="31"/>
      <c r="H22" s="13"/>
      <c r="I22" s="13"/>
    </row>
    <row r="23" spans="1:9" x14ac:dyDescent="0.25">
      <c r="A23" s="12" t="s">
        <v>97</v>
      </c>
      <c r="B23" s="33">
        <f>+'[1]HD EX-WORKS'!N54</f>
        <v>95183</v>
      </c>
      <c r="C23" s="33">
        <v>1100</v>
      </c>
      <c r="D23" s="33">
        <f t="shared" si="0"/>
        <v>94083</v>
      </c>
      <c r="E23" s="62"/>
      <c r="F23" s="73"/>
      <c r="G23" s="64"/>
      <c r="H23" s="13"/>
      <c r="I23" s="13"/>
    </row>
    <row r="24" spans="1:9" x14ac:dyDescent="0.25">
      <c r="A24" s="12" t="s">
        <v>98</v>
      </c>
      <c r="B24" s="33">
        <f>+'[1]HD EX-WORKS'!O54</f>
        <v>95183</v>
      </c>
      <c r="C24" s="33">
        <v>1100</v>
      </c>
      <c r="D24" s="33">
        <f t="shared" si="0"/>
        <v>94083</v>
      </c>
      <c r="E24" s="62"/>
      <c r="F24" s="64"/>
      <c r="G24" s="64"/>
      <c r="H24" s="13"/>
      <c r="I24" s="13"/>
    </row>
    <row r="25" spans="1:9" x14ac:dyDescent="0.25">
      <c r="A25" s="12" t="s">
        <v>99</v>
      </c>
      <c r="B25" s="32">
        <f>+'[1]HD EX-WORKS'!K54</f>
        <v>93094</v>
      </c>
      <c r="C25" s="33">
        <v>1100</v>
      </c>
      <c r="D25" s="33">
        <f t="shared" si="0"/>
        <v>91994</v>
      </c>
      <c r="E25" s="62"/>
      <c r="F25" s="30"/>
      <c r="G25" s="31"/>
      <c r="H25" s="13"/>
      <c r="I25" s="13"/>
    </row>
    <row r="26" spans="1:9" x14ac:dyDescent="0.25">
      <c r="A26" s="12" t="s">
        <v>29</v>
      </c>
      <c r="B26" s="33">
        <f>+'[1]HD EX-WORKS'!L54</f>
        <v>92469</v>
      </c>
      <c r="C26" s="33">
        <v>1100</v>
      </c>
      <c r="D26" s="33">
        <f t="shared" si="0"/>
        <v>91369</v>
      </c>
      <c r="E26" s="62"/>
      <c r="F26" s="30"/>
      <c r="G26" s="31"/>
      <c r="H26" s="13"/>
      <c r="I26" s="13"/>
    </row>
    <row r="27" spans="1:9" x14ac:dyDescent="0.25">
      <c r="A27" s="12" t="s">
        <v>31</v>
      </c>
      <c r="B27" s="33">
        <f>+'[1]HD EX-WORKS'!I54</f>
        <v>93779</v>
      </c>
      <c r="C27" s="33">
        <v>1100</v>
      </c>
      <c r="D27" s="33">
        <f t="shared" si="0"/>
        <v>92679</v>
      </c>
      <c r="E27" s="62"/>
      <c r="F27" s="30"/>
      <c r="G27" s="31"/>
      <c r="H27" s="13"/>
      <c r="I27" s="13"/>
    </row>
    <row r="28" spans="1:9" x14ac:dyDescent="0.25">
      <c r="A28" s="12" t="s">
        <v>100</v>
      </c>
      <c r="B28" s="33">
        <f>+'[1]HD EX-WORKS'!J54</f>
        <v>91094</v>
      </c>
      <c r="C28" s="33">
        <v>1100</v>
      </c>
      <c r="D28" s="33">
        <f t="shared" si="0"/>
        <v>89994</v>
      </c>
      <c r="E28" s="62"/>
      <c r="F28" s="71"/>
      <c r="G28" s="31"/>
      <c r="H28" s="13"/>
      <c r="I28" s="13"/>
    </row>
    <row r="29" spans="1:9" x14ac:dyDescent="0.25">
      <c r="A29" s="12" t="s">
        <v>27</v>
      </c>
      <c r="B29" s="33">
        <f>+'[1]HD EX-WORKS'!W54</f>
        <v>91183</v>
      </c>
      <c r="C29" s="33">
        <v>1100</v>
      </c>
      <c r="D29" s="33">
        <f t="shared" si="0"/>
        <v>90083</v>
      </c>
      <c r="E29" s="62"/>
      <c r="F29" s="67"/>
      <c r="G29" s="26"/>
      <c r="H29" s="13"/>
      <c r="I29" s="13"/>
    </row>
    <row r="30" spans="1:9" x14ac:dyDescent="0.25">
      <c r="A30" s="12" t="s">
        <v>101</v>
      </c>
      <c r="B30" s="33">
        <f>+'[1]HD EX-WORKS'!X54</f>
        <v>89183</v>
      </c>
      <c r="C30" s="33">
        <v>1100</v>
      </c>
      <c r="D30" s="33">
        <f t="shared" si="0"/>
        <v>88083</v>
      </c>
      <c r="E30" s="62"/>
      <c r="F30" s="67"/>
      <c r="G30" s="26"/>
      <c r="H30" s="13"/>
      <c r="I30" s="13"/>
    </row>
    <row r="31" spans="1:9" x14ac:dyDescent="0.25">
      <c r="A31" s="12" t="s">
        <v>102</v>
      </c>
      <c r="B31" s="33">
        <f>+'[1]HD EX-WORKS'!Y54</f>
        <v>86241</v>
      </c>
      <c r="C31" s="33">
        <v>1100</v>
      </c>
      <c r="D31" s="33">
        <f t="shared" si="0"/>
        <v>85141</v>
      </c>
      <c r="E31" s="62"/>
      <c r="F31" s="67"/>
      <c r="G31" s="26"/>
      <c r="H31" s="13"/>
      <c r="I31" s="13"/>
    </row>
    <row r="32" spans="1:9" x14ac:dyDescent="0.25">
      <c r="A32" s="12" t="s">
        <v>103</v>
      </c>
      <c r="B32" s="33">
        <f>+'[1]HD EX-WORKS'!Z54</f>
        <v>90089</v>
      </c>
      <c r="C32" s="33">
        <v>1100</v>
      </c>
      <c r="D32" s="33">
        <f t="shared" si="0"/>
        <v>88989</v>
      </c>
      <c r="E32" s="62"/>
      <c r="F32" s="67"/>
      <c r="G32" s="26"/>
      <c r="H32" s="13"/>
      <c r="I32" s="13"/>
    </row>
    <row r="33" spans="1:9" x14ac:dyDescent="0.25">
      <c r="A33" s="12" t="s">
        <v>104</v>
      </c>
      <c r="B33" s="33">
        <f>+'[1]HD EX-WORKS'!AA54</f>
        <v>88541</v>
      </c>
      <c r="C33" s="33">
        <v>1100</v>
      </c>
      <c r="D33" s="33">
        <f t="shared" si="0"/>
        <v>87441</v>
      </c>
      <c r="E33" s="62"/>
      <c r="F33" s="67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7"/>
      <c r="G34" s="26"/>
      <c r="H34" s="13"/>
      <c r="I34" s="13"/>
    </row>
    <row r="35" spans="1:9" x14ac:dyDescent="0.25">
      <c r="A35" s="12" t="s">
        <v>34</v>
      </c>
      <c r="B35" s="33">
        <f>+'[1]PP EX-WORKS'!I45</f>
        <v>90014</v>
      </c>
      <c r="C35" s="33">
        <v>1100</v>
      </c>
      <c r="D35" s="33">
        <f t="shared" ref="D35:D44" si="1">+B35-C35</f>
        <v>88914</v>
      </c>
      <c r="E35" s="58"/>
      <c r="F35" s="13"/>
      <c r="G35" s="13"/>
      <c r="H35" s="13"/>
      <c r="I35" s="13"/>
    </row>
    <row r="36" spans="1:9" x14ac:dyDescent="0.25">
      <c r="A36" s="12" t="s">
        <v>105</v>
      </c>
      <c r="B36" s="33">
        <f>+'[1]PP EX-WORKS'!E45</f>
        <v>88324</v>
      </c>
      <c r="C36" s="33">
        <v>1100</v>
      </c>
      <c r="D36" s="33">
        <f t="shared" si="1"/>
        <v>87224</v>
      </c>
      <c r="E36" s="35"/>
      <c r="F36" s="39"/>
      <c r="G36" s="13"/>
      <c r="H36" s="13"/>
      <c r="I36" s="13"/>
    </row>
    <row r="37" spans="1:9" x14ac:dyDescent="0.25">
      <c r="A37" s="12" t="s">
        <v>106</v>
      </c>
      <c r="B37" s="33">
        <f>+'[1]PP EX-WORKS'!B45</f>
        <v>87804</v>
      </c>
      <c r="C37" s="33">
        <v>1100</v>
      </c>
      <c r="D37" s="33">
        <f t="shared" si="1"/>
        <v>86704</v>
      </c>
      <c r="E37" s="35"/>
      <c r="F37" s="39"/>
      <c r="G37" s="13"/>
      <c r="H37" s="13"/>
      <c r="I37" s="13"/>
    </row>
    <row r="38" spans="1:9" x14ac:dyDescent="0.25">
      <c r="A38" s="12" t="s">
        <v>107</v>
      </c>
      <c r="B38" s="33">
        <f>+'[1]PP EX-WORKS'!H45</f>
        <v>90504</v>
      </c>
      <c r="C38" s="33">
        <v>1100</v>
      </c>
      <c r="D38" s="33">
        <f t="shared" si="1"/>
        <v>89404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3">
        <f>+'[1]PP EX-WORKS'!F45</f>
        <v>88824</v>
      </c>
      <c r="C39" s="33">
        <v>1100</v>
      </c>
      <c r="D39" s="33">
        <f t="shared" si="1"/>
        <v>87724</v>
      </c>
      <c r="E39" s="35"/>
      <c r="F39" s="39"/>
      <c r="G39" s="13"/>
      <c r="H39" s="13"/>
      <c r="I39" s="13"/>
    </row>
    <row r="40" spans="1:9" x14ac:dyDescent="0.25">
      <c r="A40" s="12" t="s">
        <v>108</v>
      </c>
      <c r="B40" s="33">
        <f>+'[1]PP EX-WORKS'!Y45</f>
        <v>83804</v>
      </c>
      <c r="C40" s="33">
        <v>1100</v>
      </c>
      <c r="D40" s="33">
        <f t="shared" si="1"/>
        <v>82704</v>
      </c>
      <c r="E40" s="35"/>
      <c r="F40" s="39"/>
      <c r="G40" s="13"/>
      <c r="H40" s="13"/>
      <c r="I40" s="13"/>
    </row>
    <row r="41" spans="1:9" x14ac:dyDescent="0.25">
      <c r="A41" s="12" t="s">
        <v>109</v>
      </c>
      <c r="B41" s="33">
        <f>+'[1]PP EX-WORKS'!D45</f>
        <v>87304</v>
      </c>
      <c r="C41" s="33">
        <v>1100</v>
      </c>
      <c r="D41" s="33">
        <f t="shared" si="1"/>
        <v>86204</v>
      </c>
      <c r="E41" s="35"/>
      <c r="F41" s="39"/>
      <c r="G41" s="13"/>
      <c r="H41" s="13"/>
      <c r="I41" s="13"/>
    </row>
    <row r="42" spans="1:9" x14ac:dyDescent="0.25">
      <c r="A42" s="12" t="s">
        <v>110</v>
      </c>
      <c r="B42" s="33">
        <f>+'[1]PP EX-WORKS'!C45</f>
        <v>87324</v>
      </c>
      <c r="C42" s="33">
        <v>1100</v>
      </c>
      <c r="D42" s="33">
        <f t="shared" si="1"/>
        <v>86224</v>
      </c>
      <c r="E42" s="35"/>
      <c r="F42" s="39"/>
      <c r="G42" s="13"/>
      <c r="H42" s="13"/>
      <c r="I42" s="13"/>
    </row>
    <row r="43" spans="1:9" x14ac:dyDescent="0.25">
      <c r="A43" s="12" t="s">
        <v>111</v>
      </c>
      <c r="B43" s="33">
        <f>+'[1]PP EX-WORKS'!J45</f>
        <v>91614</v>
      </c>
      <c r="C43" s="33">
        <v>1100</v>
      </c>
      <c r="D43" s="33">
        <f t="shared" si="1"/>
        <v>90514</v>
      </c>
      <c r="E43" s="35"/>
      <c r="F43" s="39"/>
      <c r="G43" s="13"/>
      <c r="H43" s="13"/>
      <c r="I43" s="13"/>
    </row>
    <row r="44" spans="1:9" x14ac:dyDescent="0.25">
      <c r="A44" s="12" t="s">
        <v>112</v>
      </c>
      <c r="B44" s="33">
        <f>+'[1]PP EX-WORKS'!Z45</f>
        <v>83804</v>
      </c>
      <c r="C44" s="33">
        <v>1100</v>
      </c>
      <c r="D44" s="33">
        <f t="shared" si="1"/>
        <v>82704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113</v>
      </c>
      <c r="B46" s="33">
        <f>+'[1]PP EX-WORKS'!R45</f>
        <v>96424</v>
      </c>
      <c r="C46" s="33">
        <v>1100</v>
      </c>
      <c r="D46" s="33">
        <f t="shared" ref="D46:D59" si="2">+B46-C46</f>
        <v>95324</v>
      </c>
      <c r="E46" s="35"/>
      <c r="F46" s="39"/>
      <c r="G46" s="13"/>
      <c r="H46" s="13"/>
      <c r="I46" s="13"/>
    </row>
    <row r="47" spans="1:9" x14ac:dyDescent="0.25">
      <c r="A47" s="12" t="s">
        <v>114</v>
      </c>
      <c r="B47" s="33">
        <f>+'[1]PP EX-WORKS'!S45</f>
        <v>96364</v>
      </c>
      <c r="C47" s="33">
        <v>1100</v>
      </c>
      <c r="D47" s="33">
        <f>+B47-C47</f>
        <v>95264</v>
      </c>
      <c r="E47" s="35"/>
      <c r="F47" s="39"/>
      <c r="G47" s="13"/>
      <c r="H47" s="13"/>
      <c r="I47" s="13"/>
    </row>
    <row r="48" spans="1:9" x14ac:dyDescent="0.25">
      <c r="A48" s="12" t="s">
        <v>115</v>
      </c>
      <c r="B48" s="33">
        <f>+'[1]PP EX-WORKS'!P45-6000</f>
        <v>87114</v>
      </c>
      <c r="C48" s="33">
        <v>1100</v>
      </c>
      <c r="D48" s="33">
        <f t="shared" si="2"/>
        <v>86014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EX-WORKS'!Q45</f>
        <v>94822</v>
      </c>
      <c r="C49" s="33">
        <v>1100</v>
      </c>
      <c r="D49" s="33">
        <f t="shared" si="2"/>
        <v>93722</v>
      </c>
      <c r="E49" s="35"/>
      <c r="F49" s="39"/>
      <c r="G49" s="13"/>
      <c r="H49" s="13"/>
      <c r="I49" s="13"/>
    </row>
    <row r="50" spans="1:9" x14ac:dyDescent="0.25">
      <c r="A50" s="12" t="s">
        <v>116</v>
      </c>
      <c r="B50" s="33">
        <f>+'[1]PP EX-WORKS'!P45</f>
        <v>93114</v>
      </c>
      <c r="C50" s="33">
        <v>1100</v>
      </c>
      <c r="D50" s="33">
        <f t="shared" si="2"/>
        <v>92014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EX-WORKS'!W45</f>
        <v>93604</v>
      </c>
      <c r="C51" s="33">
        <v>1100</v>
      </c>
      <c r="D51" s="33">
        <f>+B51-C51</f>
        <v>92504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EX-WORKS'!V45</f>
        <v>95454</v>
      </c>
      <c r="C52" s="33">
        <v>1100</v>
      </c>
      <c r="D52" s="33">
        <f>+B52-C52</f>
        <v>94354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EX-WORKS'!T45</f>
        <v>94522</v>
      </c>
      <c r="C53" s="33">
        <v>1100</v>
      </c>
      <c r="D53" s="33">
        <f>+B53-C53</f>
        <v>93422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EX-WORKS'!U45</f>
        <v>94584</v>
      </c>
      <c r="C54" s="33">
        <v>1100</v>
      </c>
      <c r="D54" s="33">
        <f>+B54-C54</f>
        <v>93484</v>
      </c>
      <c r="E54" s="35"/>
      <c r="F54" s="39"/>
      <c r="G54" s="13"/>
      <c r="H54" s="13"/>
      <c r="I54" s="13"/>
    </row>
    <row r="55" spans="1:9" x14ac:dyDescent="0.25">
      <c r="A55" s="12" t="s">
        <v>117</v>
      </c>
      <c r="B55" s="33">
        <f>+'[1]PP EX-WORKS'!O45</f>
        <v>93114</v>
      </c>
      <c r="C55" s="33">
        <v>1100</v>
      </c>
      <c r="D55" s="33">
        <f>+B55-C55</f>
        <v>92014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EX-WORKS'!N45</f>
        <v>92614</v>
      </c>
      <c r="C56" s="33">
        <v>1100</v>
      </c>
      <c r="D56" s="33">
        <f t="shared" si="2"/>
        <v>91514</v>
      </c>
      <c r="E56" s="35"/>
      <c r="F56" s="39"/>
      <c r="G56" s="13"/>
      <c r="H56" s="13"/>
      <c r="I56" s="13"/>
    </row>
    <row r="57" spans="1:9" x14ac:dyDescent="0.25">
      <c r="A57" s="12" t="s">
        <v>119</v>
      </c>
      <c r="B57" s="33">
        <f>+'[1]PP EX-WORKS'!K45</f>
        <v>96081</v>
      </c>
      <c r="C57" s="33">
        <v>1100</v>
      </c>
      <c r="D57" s="33">
        <f t="shared" si="2"/>
        <v>94981</v>
      </c>
      <c r="E57" s="35"/>
      <c r="F57" s="39"/>
      <c r="G57" s="13"/>
      <c r="H57" s="13"/>
      <c r="I57" s="13"/>
    </row>
    <row r="58" spans="1:9" x14ac:dyDescent="0.25">
      <c r="A58" s="12" t="s">
        <v>120</v>
      </c>
      <c r="B58" s="33">
        <f>+'[1]PP EX-WORKS'!M45</f>
        <v>99081</v>
      </c>
      <c r="C58" s="33">
        <v>1100</v>
      </c>
      <c r="D58" s="33">
        <f t="shared" si="2"/>
        <v>97981</v>
      </c>
      <c r="E58" s="35"/>
      <c r="F58" s="39"/>
      <c r="G58" s="13"/>
      <c r="H58" s="13"/>
      <c r="I58" s="13"/>
    </row>
    <row r="59" spans="1:9" x14ac:dyDescent="0.25">
      <c r="A59" s="40" t="s">
        <v>121</v>
      </c>
      <c r="B59" s="33">
        <f>+'[1]PP EX-WORKS'!L45</f>
        <v>98072</v>
      </c>
      <c r="C59" s="33">
        <v>1100</v>
      </c>
      <c r="D59" s="33">
        <f t="shared" si="2"/>
        <v>96972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122</v>
      </c>
      <c r="B61" s="33">
        <f>+'[1]LL PRICELIST'!C54</f>
        <v>93442</v>
      </c>
      <c r="C61" s="33">
        <v>1100</v>
      </c>
      <c r="D61" s="33">
        <f t="shared" ref="D61:D69" si="3">+B61-C61</f>
        <v>92342</v>
      </c>
      <c r="E61" s="35"/>
      <c r="F61" s="39"/>
      <c r="G61" s="13"/>
      <c r="H61" s="13"/>
      <c r="I61" s="13"/>
    </row>
    <row r="62" spans="1:9" x14ac:dyDescent="0.25">
      <c r="A62" s="12" t="s">
        <v>123</v>
      </c>
      <c r="B62" s="33">
        <f>+'[1]LL PRICELIST'!B54</f>
        <v>92442</v>
      </c>
      <c r="C62" s="33">
        <v>1100</v>
      </c>
      <c r="D62" s="33">
        <f t="shared" si="3"/>
        <v>91342</v>
      </c>
      <c r="E62" s="35"/>
      <c r="F62" s="39"/>
      <c r="G62" s="13"/>
      <c r="H62" s="13"/>
      <c r="I62" s="13"/>
    </row>
    <row r="63" spans="1:9" x14ac:dyDescent="0.25">
      <c r="A63" s="12" t="s">
        <v>124</v>
      </c>
      <c r="B63" s="33">
        <f>+'[1]LL PRICELIST'!B54</f>
        <v>92442</v>
      </c>
      <c r="C63" s="33">
        <v>1100</v>
      </c>
      <c r="D63" s="33">
        <f t="shared" si="3"/>
        <v>91342</v>
      </c>
      <c r="E63" s="35"/>
      <c r="F63" s="39"/>
      <c r="G63" s="13"/>
      <c r="H63" s="13"/>
      <c r="I63" s="13"/>
    </row>
    <row r="64" spans="1:9" x14ac:dyDescent="0.25">
      <c r="A64" s="12" t="s">
        <v>125</v>
      </c>
      <c r="B64" s="33">
        <f>+'[1]LL PRICELIST'!D54</f>
        <v>99522</v>
      </c>
      <c r="C64" s="33">
        <v>1100</v>
      </c>
      <c r="D64" s="33">
        <f t="shared" si="3"/>
        <v>98422</v>
      </c>
      <c r="E64" s="35"/>
      <c r="F64" s="39"/>
      <c r="G64" s="13"/>
      <c r="H64" s="13"/>
      <c r="I64" s="13"/>
    </row>
    <row r="65" spans="1:9" x14ac:dyDescent="0.25">
      <c r="A65" s="12" t="s">
        <v>126</v>
      </c>
      <c r="B65" s="33">
        <f>+'[1]LL PRICELIST'!E54</f>
        <v>101522</v>
      </c>
      <c r="C65" s="33">
        <v>1100</v>
      </c>
      <c r="D65" s="33">
        <f t="shared" si="3"/>
        <v>100422</v>
      </c>
      <c r="E65" s="35"/>
      <c r="F65" s="39"/>
      <c r="G65" s="13"/>
      <c r="H65" s="13"/>
      <c r="I65" s="13"/>
    </row>
    <row r="66" spans="1:9" x14ac:dyDescent="0.25">
      <c r="A66" s="12" t="s">
        <v>127</v>
      </c>
      <c r="B66" s="33">
        <f>+'[1]LL PRICELIST'!F54</f>
        <v>103222</v>
      </c>
      <c r="C66" s="33">
        <v>1100</v>
      </c>
      <c r="D66" s="33">
        <f t="shared" si="3"/>
        <v>102122</v>
      </c>
      <c r="E66" s="35"/>
      <c r="F66" s="39"/>
      <c r="G66" s="13"/>
      <c r="H66" s="13"/>
      <c r="I66" s="13"/>
    </row>
    <row r="67" spans="1:9" x14ac:dyDescent="0.25">
      <c r="A67" s="12" t="s">
        <v>128</v>
      </c>
      <c r="B67" s="33">
        <f>B62-5500</f>
        <v>86942</v>
      </c>
      <c r="C67" s="33">
        <v>1100</v>
      </c>
      <c r="D67" s="33">
        <f t="shared" si="3"/>
        <v>85842</v>
      </c>
      <c r="E67" s="35"/>
      <c r="F67" s="39"/>
      <c r="G67" s="13"/>
      <c r="H67" s="13"/>
      <c r="I67" s="13"/>
    </row>
    <row r="68" spans="1:9" x14ac:dyDescent="0.25">
      <c r="A68" s="12" t="s">
        <v>129</v>
      </c>
      <c r="B68" s="33">
        <f>+'[1]LL PRICELIST'!I54</f>
        <v>88442</v>
      </c>
      <c r="C68" s="33">
        <v>1100</v>
      </c>
      <c r="D68" s="33">
        <f t="shared" si="3"/>
        <v>87342</v>
      </c>
      <c r="E68" s="35"/>
      <c r="F68" s="39"/>
      <c r="G68" s="13"/>
      <c r="H68" s="13"/>
      <c r="I68" s="13"/>
    </row>
    <row r="69" spans="1:9" x14ac:dyDescent="0.25">
      <c r="A69" s="12" t="s">
        <v>130</v>
      </c>
      <c r="B69" s="33">
        <f>+'[1]LL PRICELIST'!J54</f>
        <v>88442</v>
      </c>
      <c r="C69" s="33">
        <v>1100</v>
      </c>
      <c r="D69" s="33">
        <f t="shared" si="3"/>
        <v>87342</v>
      </c>
      <c r="E69" s="35"/>
      <c r="F69" s="39"/>
      <c r="G69" s="13"/>
      <c r="H69" s="13"/>
      <c r="I69" s="13"/>
    </row>
    <row r="70" spans="1:9" x14ac:dyDescent="0.25">
      <c r="A70" s="37" t="s">
        <v>131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132</v>
      </c>
      <c r="B71" s="41" t="s">
        <v>133</v>
      </c>
      <c r="C71" s="41" t="s">
        <v>134</v>
      </c>
      <c r="D71" s="41" t="s">
        <v>135</v>
      </c>
      <c r="E71" s="41" t="s">
        <v>136</v>
      </c>
      <c r="F71" s="41" t="s">
        <v>137</v>
      </c>
      <c r="G71" s="41" t="s">
        <v>138</v>
      </c>
      <c r="H71" s="41" t="s">
        <v>139</v>
      </c>
      <c r="I71" s="41" t="s">
        <v>140</v>
      </c>
    </row>
    <row r="72" spans="1:9" x14ac:dyDescent="0.25">
      <c r="A72" s="37" t="s">
        <v>141</v>
      </c>
      <c r="B72" s="42" t="s">
        <v>142</v>
      </c>
      <c r="C72" s="42" t="s">
        <v>143</v>
      </c>
      <c r="D72" s="42" t="s">
        <v>144</v>
      </c>
      <c r="E72" s="42" t="s">
        <v>145</v>
      </c>
      <c r="F72" s="42" t="s">
        <v>146</v>
      </c>
      <c r="G72" s="42" t="s">
        <v>147</v>
      </c>
      <c r="H72" s="42" t="s">
        <v>148</v>
      </c>
      <c r="I72" s="43" t="s">
        <v>149</v>
      </c>
    </row>
    <row r="73" spans="1:9" x14ac:dyDescent="0.25">
      <c r="A73" s="12" t="s">
        <v>150</v>
      </c>
      <c r="B73" s="41" t="s">
        <v>133</v>
      </c>
      <c r="C73" s="41" t="s">
        <v>134</v>
      </c>
      <c r="D73" s="41" t="s">
        <v>135</v>
      </c>
      <c r="E73" s="41" t="s">
        <v>136</v>
      </c>
      <c r="F73" s="41" t="s">
        <v>137</v>
      </c>
      <c r="G73" s="41" t="s">
        <v>138</v>
      </c>
      <c r="H73" s="41" t="s">
        <v>139</v>
      </c>
      <c r="I73" s="41" t="s">
        <v>140</v>
      </c>
    </row>
    <row r="74" spans="1:9" x14ac:dyDescent="0.25">
      <c r="A74" s="12" t="s">
        <v>151</v>
      </c>
      <c r="B74" s="41" t="s">
        <v>152</v>
      </c>
      <c r="C74" s="41" t="s">
        <v>153</v>
      </c>
      <c r="D74" s="41" t="s">
        <v>154</v>
      </c>
      <c r="E74" s="41" t="s">
        <v>155</v>
      </c>
      <c r="F74" s="41" t="s">
        <v>156</v>
      </c>
      <c r="G74" s="41" t="s">
        <v>157</v>
      </c>
      <c r="H74" s="41" t="s">
        <v>145</v>
      </c>
      <c r="I74" s="1" t="s">
        <v>158</v>
      </c>
    </row>
    <row r="75" spans="1:9" x14ac:dyDescent="0.25">
      <c r="A75" s="44" t="s">
        <v>159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160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161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162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163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164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165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166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167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168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169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D21" sqref="D21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1.7109375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13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1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13"/>
    </row>
    <row r="4" spans="1:9" x14ac:dyDescent="0.25">
      <c r="A4" s="85" t="s">
        <v>75</v>
      </c>
      <c r="B4" s="85"/>
      <c r="C4" s="85"/>
      <c r="D4" s="85"/>
      <c r="E4" s="85"/>
      <c r="F4" s="85"/>
      <c r="G4" s="85"/>
      <c r="H4" s="85"/>
      <c r="I4" s="13"/>
    </row>
    <row r="5" spans="1:9" x14ac:dyDescent="0.25">
      <c r="A5" s="85" t="s">
        <v>76</v>
      </c>
      <c r="B5" s="85"/>
      <c r="C5" s="85"/>
      <c r="D5" s="85"/>
      <c r="E5" s="85"/>
      <c r="F5" s="85"/>
      <c r="G5" s="85"/>
      <c r="H5" s="85"/>
      <c r="I5" s="13"/>
    </row>
    <row r="6" spans="1:9" x14ac:dyDescent="0.25">
      <c r="A6" s="85" t="s">
        <v>77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01.10.25</v>
      </c>
      <c r="B7" s="83"/>
      <c r="C7" s="83"/>
      <c r="D7" s="83"/>
      <c r="E7" s="83"/>
      <c r="F7" s="83"/>
      <c r="G7" s="83"/>
      <c r="H7" s="83"/>
      <c r="I7" s="13"/>
    </row>
    <row r="8" spans="1:9" x14ac:dyDescent="0.25">
      <c r="A8" s="23" t="s">
        <v>78</v>
      </c>
      <c r="B8" s="23" t="s">
        <v>79</v>
      </c>
      <c r="C8" s="23" t="s">
        <v>80</v>
      </c>
      <c r="D8" s="23" t="s">
        <v>81</v>
      </c>
      <c r="E8" s="23" t="s">
        <v>82</v>
      </c>
      <c r="F8" s="24" t="s">
        <v>83</v>
      </c>
      <c r="G8" s="25" t="s">
        <v>84</v>
      </c>
      <c r="H8" s="26"/>
      <c r="I8" s="13"/>
    </row>
    <row r="9" spans="1:9" x14ac:dyDescent="0.25">
      <c r="A9" s="27" t="s">
        <v>12</v>
      </c>
      <c r="B9" s="28"/>
      <c r="C9" s="1" t="s">
        <v>85</v>
      </c>
      <c r="D9" s="1" t="s">
        <v>86</v>
      </c>
      <c r="E9" s="1" t="s">
        <v>79</v>
      </c>
      <c r="F9" s="29">
        <v>0.18</v>
      </c>
      <c r="G9" s="30" t="s">
        <v>87</v>
      </c>
      <c r="H9" s="31"/>
      <c r="I9" s="13"/>
    </row>
    <row r="10" spans="1:9" x14ac:dyDescent="0.25">
      <c r="A10" s="12" t="s">
        <v>88</v>
      </c>
      <c r="B10" s="32">
        <f>'[1]HD EX-WORKS'!P58</f>
        <v>92194</v>
      </c>
      <c r="C10" s="33">
        <v>1100</v>
      </c>
      <c r="D10" s="33">
        <f>'[1]Freight list'!$F$426</f>
        <v>3334</v>
      </c>
      <c r="E10" s="33">
        <f>+B10-C10+D10</f>
        <v>94428</v>
      </c>
      <c r="F10" s="33">
        <f t="shared" ref="F10:F33" si="0">+E10*0.18</f>
        <v>16997.04</v>
      </c>
      <c r="G10" s="34">
        <f>SUM(E10:F10)</f>
        <v>111425.04000000001</v>
      </c>
      <c r="H10" s="35"/>
      <c r="I10" s="13"/>
    </row>
    <row r="11" spans="1:9" x14ac:dyDescent="0.25">
      <c r="A11" s="12" t="s">
        <v>15</v>
      </c>
      <c r="B11" s="32">
        <f>'[1]HD EX-WORKS'!R58</f>
        <v>94194</v>
      </c>
      <c r="C11" s="33">
        <v>1100</v>
      </c>
      <c r="D11" s="33">
        <f>'[1]Freight list'!$F$426</f>
        <v>3334</v>
      </c>
      <c r="E11" s="33">
        <f t="shared" ref="E11:E33" si="1">+B11-C11+D11</f>
        <v>96428</v>
      </c>
      <c r="F11" s="33">
        <f t="shared" si="0"/>
        <v>17357.04</v>
      </c>
      <c r="G11" s="34">
        <f t="shared" ref="G11:G69" si="2">SUM(E11:F11)</f>
        <v>113785.04000000001</v>
      </c>
      <c r="H11" s="35"/>
      <c r="I11" s="13"/>
    </row>
    <row r="12" spans="1:9" x14ac:dyDescent="0.25">
      <c r="A12" s="12" t="s">
        <v>89</v>
      </c>
      <c r="B12" s="32">
        <f>+'[1]HD EX-WORKS'!Q58</f>
        <v>94944</v>
      </c>
      <c r="C12" s="33">
        <v>1100</v>
      </c>
      <c r="D12" s="33">
        <f>'[1]Freight list'!$F$426</f>
        <v>3334</v>
      </c>
      <c r="E12" s="33">
        <f>+B12-C12+D12</f>
        <v>97178</v>
      </c>
      <c r="F12" s="33">
        <f>+E12*0.18</f>
        <v>17492.04</v>
      </c>
      <c r="G12" s="34">
        <f>SUM(E12:F12)</f>
        <v>114670.04000000001</v>
      </c>
      <c r="H12" s="35"/>
      <c r="I12" s="13"/>
    </row>
    <row r="13" spans="1:9" x14ac:dyDescent="0.25">
      <c r="A13" s="12" t="s">
        <v>90</v>
      </c>
      <c r="B13" s="32">
        <f>'[1]HD EX-WORKS'!T58</f>
        <v>94944</v>
      </c>
      <c r="C13" s="33">
        <v>1100</v>
      </c>
      <c r="D13" s="33">
        <f>'[1]Freight list'!$F$426</f>
        <v>3334</v>
      </c>
      <c r="E13" s="33">
        <f t="shared" si="1"/>
        <v>97178</v>
      </c>
      <c r="F13" s="33">
        <f t="shared" si="0"/>
        <v>17492.04</v>
      </c>
      <c r="G13" s="34">
        <f t="shared" si="2"/>
        <v>114670.04000000001</v>
      </c>
      <c r="H13" s="35"/>
      <c r="I13" s="13"/>
    </row>
    <row r="14" spans="1:9" x14ac:dyDescent="0.25">
      <c r="A14" s="12" t="s">
        <v>19</v>
      </c>
      <c r="B14" s="32">
        <f>+'[1]HD EX-WORKS'!U58</f>
        <v>97444</v>
      </c>
      <c r="C14" s="33">
        <v>1100</v>
      </c>
      <c r="D14" s="33">
        <f>'[1]Freight list'!$F$426</f>
        <v>3334</v>
      </c>
      <c r="E14" s="33">
        <f>+B14-C14+D14</f>
        <v>99678</v>
      </c>
      <c r="F14" s="33">
        <f>+E14*0.18</f>
        <v>17942.04</v>
      </c>
      <c r="G14" s="34">
        <f>SUM(E14:F14)</f>
        <v>117620.04000000001</v>
      </c>
      <c r="H14" s="35"/>
      <c r="I14" s="13"/>
    </row>
    <row r="15" spans="1:9" x14ac:dyDescent="0.25">
      <c r="A15" s="12" t="s">
        <v>20</v>
      </c>
      <c r="B15" s="32">
        <f>+'[2]Table 2'!$V$56</f>
        <v>94444</v>
      </c>
      <c r="C15" s="33">
        <v>1100</v>
      </c>
      <c r="D15" s="33">
        <f>'[1]Freight list'!$F$426</f>
        <v>3334</v>
      </c>
      <c r="E15" s="33">
        <f>+B15-C15+D15</f>
        <v>96678</v>
      </c>
      <c r="F15" s="33">
        <f>+E15*0.18</f>
        <v>17402.04</v>
      </c>
      <c r="G15" s="34">
        <f>SUM(E15:F15)</f>
        <v>114080.04000000001</v>
      </c>
      <c r="H15" s="35"/>
      <c r="I15" s="13"/>
    </row>
    <row r="16" spans="1:9" x14ac:dyDescent="0.25">
      <c r="A16" s="12" t="s">
        <v>91</v>
      </c>
      <c r="B16" s="32">
        <f>'[1]HD EX-WORKS'!B58</f>
        <v>94236</v>
      </c>
      <c r="C16" s="33">
        <v>1100</v>
      </c>
      <c r="D16" s="33">
        <f>'[1]Freight list'!$F$426</f>
        <v>3334</v>
      </c>
      <c r="E16" s="33">
        <f t="shared" si="1"/>
        <v>96470</v>
      </c>
      <c r="F16" s="33">
        <f t="shared" si="0"/>
        <v>17364.599999999999</v>
      </c>
      <c r="G16" s="34">
        <f t="shared" si="2"/>
        <v>113834.6</v>
      </c>
      <c r="H16" s="35"/>
      <c r="I16" s="16"/>
    </row>
    <row r="17" spans="1:9" x14ac:dyDescent="0.25">
      <c r="A17" s="12" t="s">
        <v>92</v>
      </c>
      <c r="B17" s="32">
        <f>'[1]HD EX-WORKS'!F58</f>
        <v>95824</v>
      </c>
      <c r="C17" s="33">
        <v>1100</v>
      </c>
      <c r="D17" s="33">
        <f>'[1]Freight list'!$F$426</f>
        <v>3334</v>
      </c>
      <c r="E17" s="33">
        <f t="shared" si="1"/>
        <v>98058</v>
      </c>
      <c r="F17" s="33">
        <f t="shared" si="0"/>
        <v>17650.439999999999</v>
      </c>
      <c r="G17" s="34">
        <f t="shared" si="2"/>
        <v>115708.44</v>
      </c>
      <c r="H17" s="35"/>
      <c r="I17" s="13"/>
    </row>
    <row r="18" spans="1:9" x14ac:dyDescent="0.25">
      <c r="A18" s="12" t="s">
        <v>93</v>
      </c>
      <c r="B18" s="32">
        <f>'[1]HD EX-WORKS'!G58</f>
        <v>94574</v>
      </c>
      <c r="C18" s="33">
        <v>1100</v>
      </c>
      <c r="D18" s="33">
        <f>'[1]Freight list'!$F$426</f>
        <v>3334</v>
      </c>
      <c r="E18" s="33">
        <f t="shared" si="1"/>
        <v>96808</v>
      </c>
      <c r="F18" s="33">
        <f t="shared" si="0"/>
        <v>17425.439999999999</v>
      </c>
      <c r="G18" s="34">
        <f t="shared" si="2"/>
        <v>114233.44</v>
      </c>
      <c r="H18" s="35"/>
      <c r="I18" s="13"/>
    </row>
    <row r="19" spans="1:9" x14ac:dyDescent="0.25">
      <c r="A19" s="12" t="s">
        <v>94</v>
      </c>
      <c r="B19" s="32">
        <f>'[1]HD EX-WORKS'!C58</f>
        <v>94074</v>
      </c>
      <c r="C19" s="33">
        <v>1100</v>
      </c>
      <c r="D19" s="33">
        <f>'[1]Freight list'!$F$426</f>
        <v>3334</v>
      </c>
      <c r="E19" s="33">
        <f t="shared" si="1"/>
        <v>96308</v>
      </c>
      <c r="F19" s="33">
        <f t="shared" si="0"/>
        <v>17335.439999999999</v>
      </c>
      <c r="G19" s="34">
        <f t="shared" si="2"/>
        <v>113643.44</v>
      </c>
      <c r="H19" s="35"/>
      <c r="I19" s="13"/>
    </row>
    <row r="20" spans="1:9" x14ac:dyDescent="0.25">
      <c r="A20" s="12" t="s">
        <v>95</v>
      </c>
      <c r="B20" s="33">
        <f>'[1]HD EX-WORKS'!S58</f>
        <v>95890</v>
      </c>
      <c r="C20" s="33">
        <v>1100</v>
      </c>
      <c r="D20" s="33">
        <f>'[1]Freight list'!$F$426</f>
        <v>3334</v>
      </c>
      <c r="E20" s="33">
        <f t="shared" si="1"/>
        <v>98124</v>
      </c>
      <c r="F20" s="33">
        <f t="shared" si="0"/>
        <v>17662.32</v>
      </c>
      <c r="G20" s="34">
        <f t="shared" si="2"/>
        <v>115786.32</v>
      </c>
      <c r="H20" s="35"/>
      <c r="I20" s="13"/>
    </row>
    <row r="21" spans="1:9" x14ac:dyDescent="0.25">
      <c r="A21" s="12" t="s">
        <v>25</v>
      </c>
      <c r="B21" s="33">
        <f>'[1]HD EX-WORKS'!H58</f>
        <v>94434</v>
      </c>
      <c r="C21" s="33">
        <v>1100</v>
      </c>
      <c r="D21" s="33">
        <f>'[1]Freight list'!$F$426</f>
        <v>3334</v>
      </c>
      <c r="E21" s="33">
        <f t="shared" si="1"/>
        <v>96668</v>
      </c>
      <c r="F21" s="33">
        <f t="shared" si="0"/>
        <v>17400.239999999998</v>
      </c>
      <c r="G21" s="34">
        <f t="shared" si="2"/>
        <v>114068.23999999999</v>
      </c>
      <c r="H21" s="35"/>
      <c r="I21" s="13"/>
    </row>
    <row r="22" spans="1:9" x14ac:dyDescent="0.25">
      <c r="A22" s="12" t="s">
        <v>96</v>
      </c>
      <c r="B22" s="33">
        <f>'[1]HD EX-WORKS'!N58-3000</f>
        <v>92400</v>
      </c>
      <c r="C22" s="33">
        <v>1100</v>
      </c>
      <c r="D22" s="33">
        <f>'[1]Freight list'!$F$426</f>
        <v>3334</v>
      </c>
      <c r="E22" s="33">
        <f t="shared" si="1"/>
        <v>94634</v>
      </c>
      <c r="F22" s="33">
        <f t="shared" si="0"/>
        <v>17034.12</v>
      </c>
      <c r="G22" s="34">
        <f t="shared" si="2"/>
        <v>111668.12</v>
      </c>
      <c r="H22" s="35"/>
      <c r="I22" s="36"/>
    </row>
    <row r="23" spans="1:9" x14ac:dyDescent="0.25">
      <c r="A23" s="12" t="s">
        <v>97</v>
      </c>
      <c r="B23" s="33">
        <f>'[1]HD EX-WORKS'!N58</f>
        <v>95400</v>
      </c>
      <c r="C23" s="33">
        <v>1100</v>
      </c>
      <c r="D23" s="33">
        <f>'[1]Freight list'!$F$426</f>
        <v>3334</v>
      </c>
      <c r="E23" s="33">
        <f t="shared" si="1"/>
        <v>97634</v>
      </c>
      <c r="F23" s="33">
        <f t="shared" si="0"/>
        <v>17574.12</v>
      </c>
      <c r="G23" s="34">
        <f t="shared" si="2"/>
        <v>115208.12</v>
      </c>
      <c r="H23" s="35"/>
      <c r="I23" s="13"/>
    </row>
    <row r="24" spans="1:9" x14ac:dyDescent="0.25">
      <c r="A24" s="12" t="s">
        <v>98</v>
      </c>
      <c r="B24" s="33">
        <f>'[1]HD EX-WORKS'!O58</f>
        <v>95400</v>
      </c>
      <c r="C24" s="33">
        <v>1100</v>
      </c>
      <c r="D24" s="33">
        <f>'[1]Freight list'!$F$426</f>
        <v>3334</v>
      </c>
      <c r="E24" s="33">
        <f t="shared" si="1"/>
        <v>97634</v>
      </c>
      <c r="F24" s="33">
        <f t="shared" si="0"/>
        <v>17574.12</v>
      </c>
      <c r="G24" s="34">
        <f t="shared" si="2"/>
        <v>115208.12</v>
      </c>
      <c r="H24" s="35"/>
      <c r="I24" s="36"/>
    </row>
    <row r="25" spans="1:9" x14ac:dyDescent="0.25">
      <c r="A25" s="12" t="s">
        <v>99</v>
      </c>
      <c r="B25" s="33">
        <f>'[1]HD EX-WORKS'!K58</f>
        <v>93948</v>
      </c>
      <c r="C25" s="33">
        <v>1100</v>
      </c>
      <c r="D25" s="33">
        <f>'[1]Freight list'!$F$426</f>
        <v>3334</v>
      </c>
      <c r="E25" s="33">
        <f t="shared" si="1"/>
        <v>96182</v>
      </c>
      <c r="F25" s="33">
        <f t="shared" si="0"/>
        <v>17312.759999999998</v>
      </c>
      <c r="G25" s="34">
        <f t="shared" si="2"/>
        <v>113494.76</v>
      </c>
      <c r="H25" s="35"/>
      <c r="I25" s="16"/>
    </row>
    <row r="26" spans="1:9" x14ac:dyDescent="0.25">
      <c r="A26" s="12" t="s">
        <v>29</v>
      </c>
      <c r="B26" s="32">
        <f>'[1]HD EX-WORKS'!L58</f>
        <v>93340</v>
      </c>
      <c r="C26" s="33">
        <v>1100</v>
      </c>
      <c r="D26" s="33">
        <f>'[1]Freight list'!$F$426</f>
        <v>3334</v>
      </c>
      <c r="E26" s="33">
        <f t="shared" si="1"/>
        <v>95574</v>
      </c>
      <c r="F26" s="33">
        <f t="shared" si="0"/>
        <v>17203.32</v>
      </c>
      <c r="G26" s="34">
        <f t="shared" si="2"/>
        <v>112777.32</v>
      </c>
      <c r="H26" s="35"/>
      <c r="I26" s="13"/>
    </row>
    <row r="27" spans="1:9" x14ac:dyDescent="0.25">
      <c r="A27" s="12" t="s">
        <v>31</v>
      </c>
      <c r="B27" s="33">
        <f>'[1]HD EX-WORKS'!I58</f>
        <v>94650</v>
      </c>
      <c r="C27" s="33">
        <v>1100</v>
      </c>
      <c r="D27" s="33">
        <f>'[1]Freight list'!$F$426</f>
        <v>3334</v>
      </c>
      <c r="E27" s="33">
        <f t="shared" si="1"/>
        <v>96884</v>
      </c>
      <c r="F27" s="33">
        <f t="shared" si="0"/>
        <v>17439.12</v>
      </c>
      <c r="G27" s="34">
        <f t="shared" si="2"/>
        <v>114323.12</v>
      </c>
      <c r="H27" s="35"/>
      <c r="I27" s="13"/>
    </row>
    <row r="28" spans="1:9" x14ac:dyDescent="0.25">
      <c r="A28" s="12" t="s">
        <v>100</v>
      </c>
      <c r="B28" s="33">
        <f>'[1]HD EX-WORKS'!J58</f>
        <v>91948</v>
      </c>
      <c r="C28" s="33">
        <v>1100</v>
      </c>
      <c r="D28" s="33">
        <f>'[1]Freight list'!$F$426</f>
        <v>3334</v>
      </c>
      <c r="E28" s="33">
        <f t="shared" si="1"/>
        <v>94182</v>
      </c>
      <c r="F28" s="33">
        <f t="shared" si="0"/>
        <v>16952.759999999998</v>
      </c>
      <c r="G28" s="34">
        <f t="shared" si="2"/>
        <v>111134.76</v>
      </c>
      <c r="H28" s="35"/>
      <c r="I28" s="13"/>
    </row>
    <row r="29" spans="1:9" x14ac:dyDescent="0.25">
      <c r="A29" s="12" t="s">
        <v>27</v>
      </c>
      <c r="B29" s="33">
        <f>'[1]HD EX-WORKS'!W58</f>
        <v>91400</v>
      </c>
      <c r="C29" s="33">
        <v>1100</v>
      </c>
      <c r="D29" s="33">
        <f>'[1]Freight list'!$F$426</f>
        <v>3334</v>
      </c>
      <c r="E29" s="33">
        <f t="shared" si="1"/>
        <v>93634</v>
      </c>
      <c r="F29" s="33">
        <f t="shared" si="0"/>
        <v>16854.12</v>
      </c>
      <c r="G29" s="34">
        <f t="shared" si="2"/>
        <v>110488.12</v>
      </c>
      <c r="H29" s="35"/>
      <c r="I29" s="13"/>
    </row>
    <row r="30" spans="1:9" x14ac:dyDescent="0.25">
      <c r="A30" s="12" t="s">
        <v>101</v>
      </c>
      <c r="B30" s="33">
        <f>'[1]HD EX-WORKS'!X58</f>
        <v>89400</v>
      </c>
      <c r="C30" s="33">
        <v>1100</v>
      </c>
      <c r="D30" s="33">
        <f>'[1]Freight list'!$F$426</f>
        <v>3334</v>
      </c>
      <c r="E30" s="33">
        <f t="shared" si="1"/>
        <v>91634</v>
      </c>
      <c r="F30" s="33">
        <f t="shared" si="0"/>
        <v>16494.12</v>
      </c>
      <c r="G30" s="34">
        <f t="shared" si="2"/>
        <v>108128.12</v>
      </c>
      <c r="H30" s="35"/>
      <c r="I30" s="13"/>
    </row>
    <row r="31" spans="1:9" x14ac:dyDescent="0.25">
      <c r="A31" s="12" t="s">
        <v>102</v>
      </c>
      <c r="B31" s="33">
        <f>'[1]HD EX-WORKS'!Y58</f>
        <v>86736</v>
      </c>
      <c r="C31" s="33">
        <v>1100</v>
      </c>
      <c r="D31" s="33">
        <f>'[1]Freight list'!$F$426</f>
        <v>3334</v>
      </c>
      <c r="E31" s="33">
        <f t="shared" si="1"/>
        <v>88970</v>
      </c>
      <c r="F31" s="33">
        <f t="shared" si="0"/>
        <v>16014.599999999999</v>
      </c>
      <c r="G31" s="34">
        <f t="shared" si="2"/>
        <v>104984.6</v>
      </c>
      <c r="H31" s="35"/>
      <c r="I31" s="13"/>
    </row>
    <row r="32" spans="1:9" x14ac:dyDescent="0.25">
      <c r="A32" s="12" t="s">
        <v>103</v>
      </c>
      <c r="B32" s="33">
        <f>'[1]HD EX-WORKS'!Z58</f>
        <v>89434</v>
      </c>
      <c r="C32" s="33">
        <v>1100</v>
      </c>
      <c r="D32" s="33">
        <f>'[1]Freight list'!$F$426</f>
        <v>3334</v>
      </c>
      <c r="E32" s="33">
        <f t="shared" si="1"/>
        <v>91668</v>
      </c>
      <c r="F32" s="33">
        <f t="shared" si="0"/>
        <v>16500.239999999998</v>
      </c>
      <c r="G32" s="34">
        <f t="shared" si="2"/>
        <v>108168.23999999999</v>
      </c>
      <c r="H32" s="35"/>
      <c r="I32" s="13"/>
    </row>
    <row r="33" spans="1:9" x14ac:dyDescent="0.25">
      <c r="A33" s="12" t="s">
        <v>104</v>
      </c>
      <c r="B33" s="33">
        <f>'[1]HD EX-WORKS'!AA58</f>
        <v>89074</v>
      </c>
      <c r="C33" s="33">
        <v>1100</v>
      </c>
      <c r="D33" s="33">
        <f>'[1]Freight list'!$F$426</f>
        <v>3334</v>
      </c>
      <c r="E33" s="33">
        <f t="shared" si="1"/>
        <v>91308</v>
      </c>
      <c r="F33" s="33">
        <f t="shared" si="0"/>
        <v>16435.439999999999</v>
      </c>
      <c r="G33" s="34">
        <f t="shared" si="2"/>
        <v>107743.44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'[1]PP EX-WORKS'!I47</f>
        <v>90878</v>
      </c>
      <c r="C35" s="33">
        <v>1100</v>
      </c>
      <c r="D35" s="33">
        <f>'[1]Freight list'!$F$426</f>
        <v>3334</v>
      </c>
      <c r="E35" s="33">
        <f t="shared" ref="E35:E44" si="3">+B35-C35+D35</f>
        <v>93112</v>
      </c>
      <c r="F35" s="33">
        <f t="shared" ref="F35:F69" si="4">+E35*0.18</f>
        <v>16760.16</v>
      </c>
      <c r="G35" s="34">
        <f t="shared" si="2"/>
        <v>109872.16</v>
      </c>
      <c r="H35" s="35"/>
      <c r="I35" s="13"/>
    </row>
    <row r="36" spans="1:9" x14ac:dyDescent="0.25">
      <c r="A36" s="12" t="s">
        <v>105</v>
      </c>
      <c r="B36" s="33">
        <f>'[1]PP EX-WORKS'!E47</f>
        <v>89188</v>
      </c>
      <c r="C36" s="33">
        <v>1100</v>
      </c>
      <c r="D36" s="33">
        <f>'[1]Freight list'!$F$426</f>
        <v>3334</v>
      </c>
      <c r="E36" s="33">
        <f t="shared" si="3"/>
        <v>91422</v>
      </c>
      <c r="F36" s="33">
        <f t="shared" si="4"/>
        <v>16455.96</v>
      </c>
      <c r="G36" s="34">
        <f t="shared" si="2"/>
        <v>107877.95999999999</v>
      </c>
      <c r="H36" s="35"/>
      <c r="I36" s="13"/>
    </row>
    <row r="37" spans="1:9" x14ac:dyDescent="0.25">
      <c r="A37" s="12" t="s">
        <v>106</v>
      </c>
      <c r="B37" s="33">
        <f>'[1]PP EX-WORKS'!B47</f>
        <v>88668</v>
      </c>
      <c r="C37" s="33">
        <v>1100</v>
      </c>
      <c r="D37" s="33">
        <f>'[1]Freight list'!$F$426</f>
        <v>3334</v>
      </c>
      <c r="E37" s="33">
        <f t="shared" si="3"/>
        <v>90902</v>
      </c>
      <c r="F37" s="33">
        <f t="shared" si="4"/>
        <v>16362.359999999999</v>
      </c>
      <c r="G37" s="34">
        <f t="shared" si="2"/>
        <v>107264.36</v>
      </c>
      <c r="H37" s="35"/>
      <c r="I37" s="13"/>
    </row>
    <row r="38" spans="1:9" x14ac:dyDescent="0.25">
      <c r="A38" s="12" t="s">
        <v>107</v>
      </c>
      <c r="B38" s="33">
        <f>'[1]PP EX-WORKS'!H47</f>
        <v>91368</v>
      </c>
      <c r="C38" s="33">
        <v>1100</v>
      </c>
      <c r="D38" s="33">
        <f>'[1]Freight list'!$F$426</f>
        <v>3334</v>
      </c>
      <c r="E38" s="33">
        <f t="shared" si="3"/>
        <v>93602</v>
      </c>
      <c r="F38" s="33">
        <f t="shared" si="4"/>
        <v>16848.36</v>
      </c>
      <c r="G38" s="34">
        <f t="shared" si="2"/>
        <v>110450.36</v>
      </c>
      <c r="H38" s="35"/>
      <c r="I38" s="13"/>
    </row>
    <row r="39" spans="1:9" x14ac:dyDescent="0.25">
      <c r="A39" s="12" t="s">
        <v>37</v>
      </c>
      <c r="B39" s="33">
        <f>'[1]PP EX-WORKS'!F47</f>
        <v>89688</v>
      </c>
      <c r="C39" s="33">
        <v>1100</v>
      </c>
      <c r="D39" s="33">
        <f>'[1]Freight list'!$F$426</f>
        <v>3334</v>
      </c>
      <c r="E39" s="33">
        <f t="shared" si="3"/>
        <v>91922</v>
      </c>
      <c r="F39" s="33">
        <f t="shared" si="4"/>
        <v>16545.96</v>
      </c>
      <c r="G39" s="34">
        <f t="shared" si="2"/>
        <v>108467.95999999999</v>
      </c>
      <c r="H39" s="35"/>
      <c r="I39" s="13"/>
    </row>
    <row r="40" spans="1:9" x14ac:dyDescent="0.25">
      <c r="A40" s="12" t="s">
        <v>108</v>
      </c>
      <c r="B40" s="33">
        <f>+'[1]PP EX-WORKS'!X47</f>
        <v>84668</v>
      </c>
      <c r="C40" s="33">
        <v>1100</v>
      </c>
      <c r="D40" s="33">
        <f>'[1]Freight list'!$F$426</f>
        <v>3334</v>
      </c>
      <c r="E40" s="33">
        <f t="shared" si="3"/>
        <v>86902</v>
      </c>
      <c r="F40" s="33">
        <f t="shared" si="4"/>
        <v>15642.359999999999</v>
      </c>
      <c r="G40" s="34">
        <f t="shared" si="2"/>
        <v>102544.36</v>
      </c>
      <c r="H40" s="35"/>
      <c r="I40" s="13"/>
    </row>
    <row r="41" spans="1:9" x14ac:dyDescent="0.25">
      <c r="A41" s="12" t="s">
        <v>109</v>
      </c>
      <c r="B41" s="33">
        <f>'[1]PP EX-WORKS'!D47</f>
        <v>88168</v>
      </c>
      <c r="C41" s="33">
        <v>1100</v>
      </c>
      <c r="D41" s="33">
        <f>'[1]Freight list'!$F$426</f>
        <v>3334</v>
      </c>
      <c r="E41" s="33">
        <f t="shared" si="3"/>
        <v>90402</v>
      </c>
      <c r="F41" s="33">
        <f t="shared" si="4"/>
        <v>16272.359999999999</v>
      </c>
      <c r="G41" s="34">
        <f t="shared" si="2"/>
        <v>106674.36</v>
      </c>
      <c r="H41" s="35"/>
      <c r="I41" s="13"/>
    </row>
    <row r="42" spans="1:9" x14ac:dyDescent="0.25">
      <c r="A42" s="12" t="s">
        <v>110</v>
      </c>
      <c r="B42" s="33">
        <f>'[1]PP EX-WORKS'!C47</f>
        <v>88188</v>
      </c>
      <c r="C42" s="33">
        <v>1100</v>
      </c>
      <c r="D42" s="33">
        <f>'[1]Freight list'!$F$426</f>
        <v>3334</v>
      </c>
      <c r="E42" s="33">
        <f t="shared" si="3"/>
        <v>90422</v>
      </c>
      <c r="F42" s="33">
        <f t="shared" si="4"/>
        <v>16275.96</v>
      </c>
      <c r="G42" s="34">
        <f t="shared" si="2"/>
        <v>106697.95999999999</v>
      </c>
      <c r="H42" s="35"/>
      <c r="I42" s="13"/>
    </row>
    <row r="43" spans="1:9" x14ac:dyDescent="0.25">
      <c r="A43" s="12" t="s">
        <v>111</v>
      </c>
      <c r="B43" s="33">
        <f>'[1]PP EX-WORKS'!J47</f>
        <v>92478</v>
      </c>
      <c r="C43" s="33">
        <v>1100</v>
      </c>
      <c r="D43" s="33">
        <f>'[1]Freight list'!$F$426</f>
        <v>3334</v>
      </c>
      <c r="E43" s="33">
        <f t="shared" si="3"/>
        <v>94712</v>
      </c>
      <c r="F43" s="33">
        <f t="shared" si="4"/>
        <v>17048.16</v>
      </c>
      <c r="G43" s="34">
        <f t="shared" si="2"/>
        <v>111760.16</v>
      </c>
      <c r="H43" s="35"/>
      <c r="I43" s="13"/>
    </row>
    <row r="44" spans="1:9" x14ac:dyDescent="0.25">
      <c r="A44" s="12" t="s">
        <v>112</v>
      </c>
      <c r="B44" s="33">
        <f>'[1]PP EX-WORKS'!Z47</f>
        <v>84668</v>
      </c>
      <c r="C44" s="33">
        <v>1100</v>
      </c>
      <c r="D44" s="33">
        <f>'[1]Freight list'!$F$426</f>
        <v>3334</v>
      </c>
      <c r="E44" s="33">
        <f t="shared" si="3"/>
        <v>86902</v>
      </c>
      <c r="F44" s="33">
        <f t="shared" si="4"/>
        <v>15642.359999999999</v>
      </c>
      <c r="G44" s="34">
        <f t="shared" si="2"/>
        <v>102544.36</v>
      </c>
      <c r="H44" s="35"/>
      <c r="I44" s="13"/>
    </row>
    <row r="45" spans="1:9" x14ac:dyDescent="0.25">
      <c r="A45" s="37" t="s">
        <v>42</v>
      </c>
      <c r="B45" s="33"/>
      <c r="C45" s="33"/>
      <c r="D45" s="33"/>
      <c r="E45" s="33"/>
      <c r="F45" s="33"/>
      <c r="G45" s="34">
        <f t="shared" si="2"/>
        <v>0</v>
      </c>
      <c r="H45" s="39"/>
      <c r="I45" s="13"/>
    </row>
    <row r="46" spans="1:9" x14ac:dyDescent="0.25">
      <c r="A46" s="12" t="s">
        <v>113</v>
      </c>
      <c r="B46" s="33">
        <f>+'[1]PP EX-WORKS'!R47</f>
        <v>97288</v>
      </c>
      <c r="C46" s="33">
        <v>1100</v>
      </c>
      <c r="D46" s="33">
        <f>'[1]Freight list'!$F$426</f>
        <v>3334</v>
      </c>
      <c r="E46" s="33">
        <f t="shared" ref="E46:E59" si="5">+B46-C46+D46</f>
        <v>99522</v>
      </c>
      <c r="F46" s="33">
        <f t="shared" si="4"/>
        <v>17913.96</v>
      </c>
      <c r="G46" s="34">
        <f t="shared" si="2"/>
        <v>117435.95999999999</v>
      </c>
      <c r="H46" s="35"/>
      <c r="I46" s="13"/>
    </row>
    <row r="47" spans="1:9" x14ac:dyDescent="0.25">
      <c r="A47" s="12" t="s">
        <v>114</v>
      </c>
      <c r="B47" s="33">
        <f>+'[1]PP EX-WORKS'!S47</f>
        <v>97228</v>
      </c>
      <c r="C47" s="33">
        <v>1100</v>
      </c>
      <c r="D47" s="33">
        <f>'[1]Freight list'!$F$426</f>
        <v>3334</v>
      </c>
      <c r="E47" s="33">
        <f>+B47-C47+D47</f>
        <v>99462</v>
      </c>
      <c r="F47" s="33">
        <f>+E47*0.18</f>
        <v>17903.16</v>
      </c>
      <c r="G47" s="34">
        <f>SUM(E47:F47)</f>
        <v>117365.16</v>
      </c>
      <c r="H47" s="35"/>
      <c r="I47" s="13"/>
    </row>
    <row r="48" spans="1:9" x14ac:dyDescent="0.25">
      <c r="A48" s="12" t="s">
        <v>115</v>
      </c>
      <c r="B48" s="33">
        <f>+'[1]PP EX-WORKS'!P47-6000</f>
        <v>87978</v>
      </c>
      <c r="C48" s="33">
        <v>1100</v>
      </c>
      <c r="D48" s="33">
        <f>'[1]Freight list'!$F$426</f>
        <v>3334</v>
      </c>
      <c r="E48" s="33">
        <f t="shared" si="5"/>
        <v>90212</v>
      </c>
      <c r="F48" s="33">
        <f t="shared" si="4"/>
        <v>16238.16</v>
      </c>
      <c r="G48" s="34">
        <f t="shared" si="2"/>
        <v>106450.16</v>
      </c>
      <c r="H48" s="35"/>
      <c r="I48" s="13"/>
    </row>
    <row r="49" spans="1:9" x14ac:dyDescent="0.25">
      <c r="A49" s="12" t="s">
        <v>53</v>
      </c>
      <c r="B49" s="33">
        <f>'[1]PP EX-WORKS'!Q47</f>
        <v>95738</v>
      </c>
      <c r="C49" s="33">
        <v>1100</v>
      </c>
      <c r="D49" s="33">
        <f>'[1]Freight list'!$F$426</f>
        <v>3334</v>
      </c>
      <c r="E49" s="33">
        <f t="shared" si="5"/>
        <v>97972</v>
      </c>
      <c r="F49" s="33">
        <f t="shared" si="4"/>
        <v>17634.96</v>
      </c>
      <c r="G49" s="34">
        <f t="shared" si="2"/>
        <v>115606.95999999999</v>
      </c>
      <c r="H49" s="35"/>
      <c r="I49" s="13"/>
    </row>
    <row r="50" spans="1:9" x14ac:dyDescent="0.25">
      <c r="A50" s="12" t="s">
        <v>116</v>
      </c>
      <c r="B50" s="33">
        <f>'[1]PP EX-WORKS'!P47</f>
        <v>93978</v>
      </c>
      <c r="C50" s="33">
        <v>1100</v>
      </c>
      <c r="D50" s="33">
        <f>'[1]Freight list'!$F$426</f>
        <v>3334</v>
      </c>
      <c r="E50" s="33">
        <f t="shared" si="5"/>
        <v>96212</v>
      </c>
      <c r="F50" s="33">
        <f t="shared" si="4"/>
        <v>17318.16</v>
      </c>
      <c r="G50" s="34">
        <f t="shared" si="2"/>
        <v>113530.16</v>
      </c>
      <c r="H50" s="35"/>
      <c r="I50" s="13"/>
    </row>
    <row r="51" spans="1:9" x14ac:dyDescent="0.25">
      <c r="A51" s="12" t="s">
        <v>44</v>
      </c>
      <c r="B51" s="33">
        <f>+'[1]PP EX-WORKS'!W47</f>
        <v>94468</v>
      </c>
      <c r="C51" s="33">
        <v>1100</v>
      </c>
      <c r="D51" s="33">
        <f>'[1]Freight list'!$F$426</f>
        <v>3334</v>
      </c>
      <c r="E51" s="33">
        <f>+B51-C51+D51</f>
        <v>96702</v>
      </c>
      <c r="F51" s="33">
        <f>+E51*0.18</f>
        <v>17406.36</v>
      </c>
      <c r="G51" s="34">
        <f>SUM(E51:F51)</f>
        <v>114108.36</v>
      </c>
      <c r="H51" s="35"/>
      <c r="I51" s="13"/>
    </row>
    <row r="52" spans="1:9" x14ac:dyDescent="0.25">
      <c r="A52" s="12" t="s">
        <v>45</v>
      </c>
      <c r="B52" s="33">
        <f>+'[1]PP EX-WORKS'!V47</f>
        <v>96318</v>
      </c>
      <c r="C52" s="33">
        <v>1100</v>
      </c>
      <c r="D52" s="33">
        <f>'[1]Freight list'!$F$426</f>
        <v>3334</v>
      </c>
      <c r="E52" s="33">
        <f>+B52-C52+D52</f>
        <v>98552</v>
      </c>
      <c r="F52" s="33">
        <f>+E52*0.18</f>
        <v>17739.36</v>
      </c>
      <c r="G52" s="34">
        <f>SUM(E52:F52)</f>
        <v>116291.36</v>
      </c>
      <c r="H52" s="35"/>
      <c r="I52" s="13"/>
    </row>
    <row r="53" spans="1:9" x14ac:dyDescent="0.25">
      <c r="A53" s="12" t="s">
        <v>46</v>
      </c>
      <c r="B53" s="33">
        <f>+'[1]PP EX-WORKS'!T47</f>
        <v>95448</v>
      </c>
      <c r="C53" s="33">
        <v>1100</v>
      </c>
      <c r="D53" s="33">
        <f>'[1]Freight list'!$F$426</f>
        <v>3334</v>
      </c>
      <c r="E53" s="33">
        <f>+B53-C53+D53</f>
        <v>97682</v>
      </c>
      <c r="F53" s="33">
        <f>+E53*0.18</f>
        <v>17582.759999999998</v>
      </c>
      <c r="G53" s="34">
        <f>SUM(E53:F53)</f>
        <v>115264.76</v>
      </c>
      <c r="H53" s="35"/>
      <c r="I53" s="13"/>
    </row>
    <row r="54" spans="1:9" x14ac:dyDescent="0.25">
      <c r="A54" s="12" t="s">
        <v>47</v>
      </c>
      <c r="B54" s="33">
        <f>+'[1]PP EX-WORKS'!U47</f>
        <v>95448</v>
      </c>
      <c r="C54" s="33">
        <v>1100</v>
      </c>
      <c r="D54" s="33">
        <f>'[1]Freight list'!$F$426</f>
        <v>3334</v>
      </c>
      <c r="E54" s="33">
        <f>+B54-C54+D54</f>
        <v>97682</v>
      </c>
      <c r="F54" s="33">
        <f>+E54*0.18</f>
        <v>17582.759999999998</v>
      </c>
      <c r="G54" s="34">
        <f>SUM(E54:F54)</f>
        <v>115264.76</v>
      </c>
      <c r="H54" s="35"/>
      <c r="I54" s="13"/>
    </row>
    <row r="55" spans="1:9" x14ac:dyDescent="0.25">
      <c r="A55" s="12" t="s">
        <v>117</v>
      </c>
      <c r="B55" s="33">
        <f>'[1]PP EX-WORKS'!O47</f>
        <v>93978</v>
      </c>
      <c r="C55" s="33">
        <v>1100</v>
      </c>
      <c r="D55" s="33">
        <f>'[1]Freight list'!$F$426</f>
        <v>3334</v>
      </c>
      <c r="E55" s="33">
        <f t="shared" si="5"/>
        <v>96212</v>
      </c>
      <c r="F55" s="33">
        <f t="shared" si="4"/>
        <v>17318.16</v>
      </c>
      <c r="G55" s="34">
        <f t="shared" si="2"/>
        <v>113530.16</v>
      </c>
      <c r="H55" s="35"/>
      <c r="I55" s="13"/>
    </row>
    <row r="56" spans="1:9" x14ac:dyDescent="0.25">
      <c r="A56" s="12" t="s">
        <v>118</v>
      </c>
      <c r="B56" s="33">
        <f>'[1]PP EX-WORKS'!N47</f>
        <v>93478</v>
      </c>
      <c r="C56" s="33">
        <v>1100</v>
      </c>
      <c r="D56" s="33">
        <f>'[1]Freight list'!$F$426</f>
        <v>3334</v>
      </c>
      <c r="E56" s="33">
        <f t="shared" si="5"/>
        <v>95712</v>
      </c>
      <c r="F56" s="33">
        <f t="shared" si="4"/>
        <v>17228.16</v>
      </c>
      <c r="G56" s="34">
        <f t="shared" si="2"/>
        <v>112940.16</v>
      </c>
      <c r="H56" s="35"/>
      <c r="I56" s="13"/>
    </row>
    <row r="57" spans="1:9" x14ac:dyDescent="0.25">
      <c r="A57" s="12" t="s">
        <v>119</v>
      </c>
      <c r="B57" s="33">
        <f>'[1]PP EX-WORKS'!K47</f>
        <v>96801</v>
      </c>
      <c r="C57" s="33">
        <v>1100</v>
      </c>
      <c r="D57" s="33">
        <f>'[1]Freight list'!$F$426</f>
        <v>3334</v>
      </c>
      <c r="E57" s="33">
        <f t="shared" si="5"/>
        <v>99035</v>
      </c>
      <c r="F57" s="33">
        <f t="shared" si="4"/>
        <v>17826.3</v>
      </c>
      <c r="G57" s="34">
        <f t="shared" si="2"/>
        <v>116861.3</v>
      </c>
      <c r="H57" s="35"/>
      <c r="I57" s="13"/>
    </row>
    <row r="58" spans="1:9" x14ac:dyDescent="0.25">
      <c r="A58" s="12" t="s">
        <v>120</v>
      </c>
      <c r="B58" s="33">
        <f>'[1]PP EX-WORKS'!M47</f>
        <v>99801</v>
      </c>
      <c r="C58" s="33">
        <v>1100</v>
      </c>
      <c r="D58" s="33">
        <f>'[1]Freight list'!$F$426</f>
        <v>3334</v>
      </c>
      <c r="E58" s="33">
        <f t="shared" si="5"/>
        <v>102035</v>
      </c>
      <c r="F58" s="33">
        <f t="shared" si="4"/>
        <v>18366.3</v>
      </c>
      <c r="G58" s="34">
        <f t="shared" si="2"/>
        <v>120401.3</v>
      </c>
      <c r="H58" s="35"/>
      <c r="I58" s="13"/>
    </row>
    <row r="59" spans="1:9" x14ac:dyDescent="0.25">
      <c r="A59" s="40" t="s">
        <v>121</v>
      </c>
      <c r="B59" s="33">
        <f>'[1]PP EX-WORKS'!L47</f>
        <v>98828</v>
      </c>
      <c r="C59" s="33">
        <v>1100</v>
      </c>
      <c r="D59" s="33">
        <f>'[1]Freight list'!$F$426</f>
        <v>3334</v>
      </c>
      <c r="E59" s="33">
        <f t="shared" si="5"/>
        <v>101062</v>
      </c>
      <c r="F59" s="33">
        <f t="shared" si="4"/>
        <v>18191.16</v>
      </c>
      <c r="G59" s="34">
        <f t="shared" si="2"/>
        <v>119253.16</v>
      </c>
      <c r="H59" s="35"/>
      <c r="I59" s="13"/>
    </row>
    <row r="60" spans="1:9" x14ac:dyDescent="0.25">
      <c r="A60" s="37" t="s">
        <v>56</v>
      </c>
      <c r="B60" s="33"/>
      <c r="C60" s="33"/>
      <c r="D60" s="33"/>
      <c r="E60" s="33"/>
      <c r="F60" s="33"/>
      <c r="G60" s="34">
        <f t="shared" si="2"/>
        <v>0</v>
      </c>
      <c r="H60" s="39"/>
      <c r="I60" s="13"/>
    </row>
    <row r="61" spans="1:9" x14ac:dyDescent="0.25">
      <c r="A61" s="12" t="s">
        <v>122</v>
      </c>
      <c r="B61" s="33">
        <f>'[1]LL PRICELIST'!C58</f>
        <v>94253</v>
      </c>
      <c r="C61" s="33">
        <v>1100</v>
      </c>
      <c r="D61" s="33">
        <f>'[1]Freight list'!$F$426</f>
        <v>3334</v>
      </c>
      <c r="E61" s="33">
        <f t="shared" ref="E61:E69" si="6">+B61-C61+D61</f>
        <v>96487</v>
      </c>
      <c r="F61" s="33">
        <f t="shared" si="4"/>
        <v>17367.66</v>
      </c>
      <c r="G61" s="34">
        <f t="shared" si="2"/>
        <v>113854.66</v>
      </c>
      <c r="H61" s="35"/>
      <c r="I61" s="13"/>
    </row>
    <row r="62" spans="1:9" x14ac:dyDescent="0.25">
      <c r="A62" s="12" t="s">
        <v>123</v>
      </c>
      <c r="B62" s="33">
        <f>'[1]LL PRICELIST'!B58</f>
        <v>93253</v>
      </c>
      <c r="C62" s="33">
        <v>1100</v>
      </c>
      <c r="D62" s="33">
        <f>'[1]Freight list'!$F$426</f>
        <v>3334</v>
      </c>
      <c r="E62" s="33">
        <f t="shared" si="6"/>
        <v>95487</v>
      </c>
      <c r="F62" s="33">
        <f t="shared" si="4"/>
        <v>17187.66</v>
      </c>
      <c r="G62" s="34">
        <f t="shared" si="2"/>
        <v>112674.66</v>
      </c>
      <c r="H62" s="35"/>
      <c r="I62" s="13"/>
    </row>
    <row r="63" spans="1:9" x14ac:dyDescent="0.25">
      <c r="A63" s="12" t="s">
        <v>124</v>
      </c>
      <c r="B63" s="33">
        <f>'[1]LL PRICELIST'!B58</f>
        <v>93253</v>
      </c>
      <c r="C63" s="33">
        <v>1100</v>
      </c>
      <c r="D63" s="33">
        <f>'[1]Freight list'!$F$426</f>
        <v>3334</v>
      </c>
      <c r="E63" s="33">
        <f t="shared" si="6"/>
        <v>95487</v>
      </c>
      <c r="F63" s="33">
        <f t="shared" si="4"/>
        <v>17187.66</v>
      </c>
      <c r="G63" s="34">
        <f t="shared" si="2"/>
        <v>112674.66</v>
      </c>
      <c r="H63" s="35"/>
      <c r="I63" s="13"/>
    </row>
    <row r="64" spans="1:9" x14ac:dyDescent="0.25">
      <c r="A64" s="12" t="s">
        <v>125</v>
      </c>
      <c r="B64" s="33">
        <f>'[1]LL PRICELIST'!D58</f>
        <v>100333</v>
      </c>
      <c r="C64" s="33">
        <v>1100</v>
      </c>
      <c r="D64" s="33">
        <f>'[1]Freight list'!$F$426</f>
        <v>3334</v>
      </c>
      <c r="E64" s="33">
        <f t="shared" si="6"/>
        <v>102567</v>
      </c>
      <c r="F64" s="33">
        <f t="shared" si="4"/>
        <v>18462.059999999998</v>
      </c>
      <c r="G64" s="34">
        <f t="shared" si="2"/>
        <v>121029.06</v>
      </c>
      <c r="H64" s="35"/>
      <c r="I64" s="13"/>
    </row>
    <row r="65" spans="1:9" x14ac:dyDescent="0.25">
      <c r="A65" s="12" t="s">
        <v>126</v>
      </c>
      <c r="B65" s="33">
        <f>'[1]LL PRICELIST'!E58</f>
        <v>102333</v>
      </c>
      <c r="C65" s="33">
        <v>1100</v>
      </c>
      <c r="D65" s="33">
        <f>'[1]Freight list'!$F$426</f>
        <v>3334</v>
      </c>
      <c r="E65" s="33">
        <f t="shared" si="6"/>
        <v>104567</v>
      </c>
      <c r="F65" s="33">
        <f t="shared" si="4"/>
        <v>18822.059999999998</v>
      </c>
      <c r="G65" s="34">
        <f t="shared" si="2"/>
        <v>123389.06</v>
      </c>
      <c r="H65" s="35"/>
      <c r="I65" s="13"/>
    </row>
    <row r="66" spans="1:9" x14ac:dyDescent="0.25">
      <c r="A66" s="12" t="s">
        <v>127</v>
      </c>
      <c r="B66" s="33">
        <f>'[1]LL PRICELIST'!F58</f>
        <v>104033</v>
      </c>
      <c r="C66" s="33">
        <v>1100</v>
      </c>
      <c r="D66" s="33">
        <f>'[1]Freight list'!$F$426</f>
        <v>3334</v>
      </c>
      <c r="E66" s="33">
        <f t="shared" si="6"/>
        <v>106267</v>
      </c>
      <c r="F66" s="33">
        <f t="shared" si="4"/>
        <v>19128.059999999998</v>
      </c>
      <c r="G66" s="34">
        <f t="shared" si="2"/>
        <v>125395.06</v>
      </c>
      <c r="H66" s="35"/>
      <c r="I66" s="13"/>
    </row>
    <row r="67" spans="1:9" x14ac:dyDescent="0.25">
      <c r="A67" s="12" t="s">
        <v>128</v>
      </c>
      <c r="B67" s="33">
        <f>'[1]LL PRICELIST'!B58-5500</f>
        <v>87753</v>
      </c>
      <c r="C67" s="33">
        <v>1100</v>
      </c>
      <c r="D67" s="33">
        <f>'[1]Freight list'!$F$426</f>
        <v>3334</v>
      </c>
      <c r="E67" s="33">
        <f t="shared" si="6"/>
        <v>89987</v>
      </c>
      <c r="F67" s="33">
        <f t="shared" si="4"/>
        <v>16197.66</v>
      </c>
      <c r="G67" s="34">
        <f t="shared" si="2"/>
        <v>106184.66</v>
      </c>
      <c r="H67" s="35"/>
      <c r="I67" s="13"/>
    </row>
    <row r="68" spans="1:9" x14ac:dyDescent="0.25">
      <c r="A68" s="12" t="s">
        <v>129</v>
      </c>
      <c r="B68" s="33">
        <f>'[1]LL PRICELIST'!I58</f>
        <v>89253</v>
      </c>
      <c r="C68" s="33">
        <v>1100</v>
      </c>
      <c r="D68" s="33">
        <f>'[1]Freight list'!$F$426</f>
        <v>3334</v>
      </c>
      <c r="E68" s="33">
        <f t="shared" si="6"/>
        <v>91487</v>
      </c>
      <c r="F68" s="33">
        <f t="shared" si="4"/>
        <v>16467.66</v>
      </c>
      <c r="G68" s="34">
        <f t="shared" si="2"/>
        <v>107954.66</v>
      </c>
      <c r="H68" s="35"/>
      <c r="I68" s="13"/>
    </row>
    <row r="69" spans="1:9" x14ac:dyDescent="0.25">
      <c r="A69" s="12" t="s">
        <v>130</v>
      </c>
      <c r="B69" s="33">
        <f>'[1]LL PRICELIST'!J58</f>
        <v>89253</v>
      </c>
      <c r="C69" s="33">
        <v>1100</v>
      </c>
      <c r="D69" s="33">
        <f>'[1]Freight list'!$F$426</f>
        <v>3334</v>
      </c>
      <c r="E69" s="33">
        <f t="shared" si="6"/>
        <v>91487</v>
      </c>
      <c r="F69" s="33">
        <f t="shared" si="4"/>
        <v>16467.66</v>
      </c>
      <c r="G69" s="34">
        <f t="shared" si="2"/>
        <v>107954.66</v>
      </c>
      <c r="H69" s="35"/>
      <c r="I69" s="13"/>
    </row>
    <row r="70" spans="1:9" x14ac:dyDescent="0.25">
      <c r="A70" s="37" t="s">
        <v>131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132</v>
      </c>
      <c r="B71" s="41" t="s">
        <v>133</v>
      </c>
      <c r="C71" s="41" t="s">
        <v>134</v>
      </c>
      <c r="D71" s="41" t="s">
        <v>135</v>
      </c>
      <c r="E71" s="41" t="s">
        <v>136</v>
      </c>
      <c r="F71" s="41" t="s">
        <v>137</v>
      </c>
      <c r="G71" s="41" t="s">
        <v>138</v>
      </c>
      <c r="H71" s="41" t="s">
        <v>139</v>
      </c>
      <c r="I71" s="41" t="s">
        <v>140</v>
      </c>
    </row>
    <row r="72" spans="1:9" x14ac:dyDescent="0.25">
      <c r="A72" s="37" t="s">
        <v>141</v>
      </c>
      <c r="B72" s="42" t="s">
        <v>142</v>
      </c>
      <c r="C72" s="42" t="s">
        <v>143</v>
      </c>
      <c r="D72" s="42" t="s">
        <v>144</v>
      </c>
      <c r="E72" s="42" t="s">
        <v>145</v>
      </c>
      <c r="F72" s="42" t="s">
        <v>146</v>
      </c>
      <c r="G72" s="42" t="s">
        <v>147</v>
      </c>
      <c r="H72" s="42" t="s">
        <v>148</v>
      </c>
      <c r="I72" s="43" t="s">
        <v>149</v>
      </c>
    </row>
    <row r="73" spans="1:9" x14ac:dyDescent="0.25">
      <c r="A73" s="12" t="s">
        <v>150</v>
      </c>
      <c r="B73" s="41" t="s">
        <v>133</v>
      </c>
      <c r="C73" s="41" t="s">
        <v>134</v>
      </c>
      <c r="D73" s="41" t="s">
        <v>135</v>
      </c>
      <c r="E73" s="41" t="s">
        <v>136</v>
      </c>
      <c r="F73" s="41" t="s">
        <v>137</v>
      </c>
      <c r="G73" s="41" t="s">
        <v>138</v>
      </c>
      <c r="H73" s="41" t="s">
        <v>139</v>
      </c>
      <c r="I73" s="41" t="s">
        <v>140</v>
      </c>
    </row>
    <row r="74" spans="1:9" x14ac:dyDescent="0.25">
      <c r="A74" s="12" t="s">
        <v>151</v>
      </c>
      <c r="B74" s="41" t="s">
        <v>152</v>
      </c>
      <c r="C74" s="41" t="s">
        <v>153</v>
      </c>
      <c r="D74" s="41" t="s">
        <v>154</v>
      </c>
      <c r="E74" s="41" t="s">
        <v>155</v>
      </c>
      <c r="F74" s="41" t="s">
        <v>156</v>
      </c>
      <c r="G74" s="41" t="s">
        <v>157</v>
      </c>
      <c r="H74" s="41" t="s">
        <v>145</v>
      </c>
      <c r="I74" s="1" t="s">
        <v>158</v>
      </c>
    </row>
    <row r="75" spans="1:9" x14ac:dyDescent="0.25">
      <c r="A75" s="44" t="s">
        <v>159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5" t="s">
        <v>160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161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162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163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164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165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166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167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168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C85" s="13"/>
      <c r="D85" s="13"/>
      <c r="E85" s="13"/>
      <c r="F85" s="13"/>
      <c r="G85" s="13"/>
      <c r="H85" s="13"/>
      <c r="I85" s="47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169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B19" sqref="B19"/>
    </sheetView>
  </sheetViews>
  <sheetFormatPr defaultRowHeight="15" x14ac:dyDescent="0.25"/>
  <cols>
    <col min="1" max="1" width="30" customWidth="1"/>
    <col min="2" max="2" width="14.85546875" customWidth="1"/>
    <col min="3" max="3" width="10.28515625" customWidth="1"/>
    <col min="4" max="4" width="13.85546875" customWidth="1"/>
    <col min="5" max="5" width="11.7109375" bestFit="1" customWidth="1"/>
    <col min="6" max="6" width="12.5703125" customWidth="1"/>
    <col min="7" max="7" width="14.28515625" customWidth="1"/>
    <col min="8" max="9" width="8" bestFit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01.10.25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23" t="s">
        <v>78</v>
      </c>
      <c r="B7" s="23" t="s">
        <v>79</v>
      </c>
      <c r="C7" s="23" t="s">
        <v>80</v>
      </c>
      <c r="D7" s="23" t="s">
        <v>81</v>
      </c>
      <c r="E7" s="23" t="s">
        <v>82</v>
      </c>
      <c r="F7" s="24" t="s">
        <v>83</v>
      </c>
      <c r="G7" s="25" t="s">
        <v>84</v>
      </c>
      <c r="H7" s="26"/>
      <c r="I7" s="13"/>
    </row>
    <row r="8" spans="1:9" x14ac:dyDescent="0.25">
      <c r="A8" s="27" t="s">
        <v>12</v>
      </c>
      <c r="B8" s="28"/>
      <c r="C8" s="1" t="s">
        <v>85</v>
      </c>
      <c r="D8" s="1" t="s">
        <v>86</v>
      </c>
      <c r="E8" s="1" t="s">
        <v>79</v>
      </c>
      <c r="F8" s="29">
        <v>0.18</v>
      </c>
      <c r="G8" s="30" t="s">
        <v>87</v>
      </c>
      <c r="H8" s="31"/>
      <c r="I8" s="49"/>
    </row>
    <row r="9" spans="1:9" x14ac:dyDescent="0.25">
      <c r="A9" s="12" t="s">
        <v>172</v>
      </c>
      <c r="B9" s="32">
        <f>'[1]HD EX-WORKS'!P48</f>
        <v>91628</v>
      </c>
      <c r="C9" s="33">
        <v>1100</v>
      </c>
      <c r="D9" s="33">
        <f>'[1]Freight list'!$F$207</f>
        <v>3498</v>
      </c>
      <c r="E9" s="33">
        <f t="shared" ref="E9:E32" si="0">+B9-C9+D9</f>
        <v>94026</v>
      </c>
      <c r="F9" s="33">
        <f>+E9*0.18</f>
        <v>16924.68</v>
      </c>
      <c r="G9" s="34">
        <f>SUM(E9:F9)</f>
        <v>110950.68</v>
      </c>
      <c r="H9" s="35"/>
      <c r="I9" s="49"/>
    </row>
    <row r="10" spans="1:9" x14ac:dyDescent="0.25">
      <c r="A10" s="12" t="s">
        <v>15</v>
      </c>
      <c r="B10" s="32">
        <f>'[1]HD EX-WORKS'!R48</f>
        <v>93628</v>
      </c>
      <c r="C10" s="33">
        <v>1100</v>
      </c>
      <c r="D10" s="33">
        <f>'[1]Freight list'!$F$207</f>
        <v>3498</v>
      </c>
      <c r="E10" s="33">
        <f t="shared" si="0"/>
        <v>96026</v>
      </c>
      <c r="F10" s="33">
        <f t="shared" ref="F10:F32" si="1">+E10*0.18</f>
        <v>17284.68</v>
      </c>
      <c r="G10" s="34">
        <f t="shared" ref="G10:G68" si="2">SUM(E10:F10)</f>
        <v>113310.68</v>
      </c>
      <c r="H10" s="35"/>
      <c r="I10" s="49"/>
    </row>
    <row r="11" spans="1:9" x14ac:dyDescent="0.25">
      <c r="A11" s="12" t="s">
        <v>89</v>
      </c>
      <c r="B11" s="32">
        <f>+'[1]HD EX-WORKS'!Q48</f>
        <v>94378</v>
      </c>
      <c r="C11" s="33">
        <v>1100</v>
      </c>
      <c r="D11" s="33">
        <f>'[1]Freight list'!$F$207</f>
        <v>3498</v>
      </c>
      <c r="E11" s="33">
        <f>+B11-C11+D11</f>
        <v>96776</v>
      </c>
      <c r="F11" s="33">
        <f>+E11*0.18</f>
        <v>17419.68</v>
      </c>
      <c r="G11" s="34">
        <f>SUM(E11:F11)</f>
        <v>114195.68</v>
      </c>
      <c r="H11" s="35"/>
      <c r="I11" s="49"/>
    </row>
    <row r="12" spans="1:9" x14ac:dyDescent="0.25">
      <c r="A12" s="12" t="s">
        <v>90</v>
      </c>
      <c r="B12" s="32">
        <f>'[1]HD EX-WORKS'!T48</f>
        <v>94378</v>
      </c>
      <c r="C12" s="33">
        <v>1100</v>
      </c>
      <c r="D12" s="33">
        <f>'[1]Freight list'!$F$207</f>
        <v>3498</v>
      </c>
      <c r="E12" s="33">
        <f t="shared" si="0"/>
        <v>96776</v>
      </c>
      <c r="F12" s="33">
        <f t="shared" si="1"/>
        <v>17419.68</v>
      </c>
      <c r="G12" s="34">
        <f t="shared" si="2"/>
        <v>114195.68</v>
      </c>
      <c r="H12" s="35"/>
      <c r="I12" s="49"/>
    </row>
    <row r="13" spans="1:9" x14ac:dyDescent="0.25">
      <c r="A13" s="12" t="s">
        <v>19</v>
      </c>
      <c r="B13" s="32">
        <f>+'[1]HD EX-WORKS'!U48</f>
        <v>96878</v>
      </c>
      <c r="C13" s="33">
        <v>1100</v>
      </c>
      <c r="D13" s="33">
        <f>'[1]Freight list'!$F$207</f>
        <v>3498</v>
      </c>
      <c r="E13" s="33">
        <f>+B13-C13+D13</f>
        <v>99276</v>
      </c>
      <c r="F13" s="33">
        <f>+E13*0.18</f>
        <v>17869.68</v>
      </c>
      <c r="G13" s="34">
        <f>SUM(E13:F13)</f>
        <v>117145.68</v>
      </c>
      <c r="H13" s="35"/>
      <c r="I13" s="49"/>
    </row>
    <row r="14" spans="1:9" x14ac:dyDescent="0.25">
      <c r="A14" s="12" t="s">
        <v>20</v>
      </c>
      <c r="B14" s="32">
        <f>+'[1]HD EX-WORKS'!V48</f>
        <v>96878</v>
      </c>
      <c r="C14" s="33">
        <v>1100</v>
      </c>
      <c r="D14" s="33">
        <f>'[1]Freight list'!$F$207</f>
        <v>3498</v>
      </c>
      <c r="E14" s="33">
        <f>+B14-C14+D14</f>
        <v>99276</v>
      </c>
      <c r="F14" s="33">
        <f>+E14*0.18</f>
        <v>17869.68</v>
      </c>
      <c r="G14" s="34">
        <f>SUM(E14:F14)</f>
        <v>117145.68</v>
      </c>
      <c r="H14" s="35"/>
      <c r="I14" s="49"/>
    </row>
    <row r="15" spans="1:9" x14ac:dyDescent="0.25">
      <c r="A15" s="12" t="s">
        <v>91</v>
      </c>
      <c r="B15" s="32">
        <f>'[1]HD EX-WORKS'!B48</f>
        <v>93578</v>
      </c>
      <c r="C15" s="33">
        <v>1100</v>
      </c>
      <c r="D15" s="33">
        <f>'[1]Freight list'!$F$207</f>
        <v>3498</v>
      </c>
      <c r="E15" s="33">
        <f t="shared" si="0"/>
        <v>95976</v>
      </c>
      <c r="F15" s="33">
        <f t="shared" si="1"/>
        <v>17275.68</v>
      </c>
      <c r="G15" s="34">
        <f t="shared" si="2"/>
        <v>113251.68</v>
      </c>
      <c r="H15" s="35"/>
      <c r="I15" s="18"/>
    </row>
    <row r="16" spans="1:9" x14ac:dyDescent="0.25">
      <c r="A16" s="12" t="s">
        <v>92</v>
      </c>
      <c r="B16" s="32">
        <f>'[1]HD EX-WORKS'!F48</f>
        <v>95278</v>
      </c>
      <c r="C16" s="33">
        <v>1100</v>
      </c>
      <c r="D16" s="33">
        <f>'[1]Freight list'!$F$207</f>
        <v>3498</v>
      </c>
      <c r="E16" s="33">
        <f t="shared" si="0"/>
        <v>97676</v>
      </c>
      <c r="F16" s="33">
        <f t="shared" si="1"/>
        <v>17581.68</v>
      </c>
      <c r="G16" s="34">
        <f t="shared" si="2"/>
        <v>115257.68</v>
      </c>
      <c r="H16" s="35"/>
      <c r="I16" s="49"/>
    </row>
    <row r="17" spans="1:9" x14ac:dyDescent="0.25">
      <c r="A17" s="12" t="s">
        <v>93</v>
      </c>
      <c r="B17" s="32">
        <f>'[1]HD EX-WORKS'!G48</f>
        <v>94028</v>
      </c>
      <c r="C17" s="33">
        <v>1100</v>
      </c>
      <c r="D17" s="33">
        <f>'[1]Freight list'!$F$207</f>
        <v>3498</v>
      </c>
      <c r="E17" s="33">
        <f t="shared" si="0"/>
        <v>96426</v>
      </c>
      <c r="F17" s="33">
        <f t="shared" si="1"/>
        <v>17356.68</v>
      </c>
      <c r="G17" s="34">
        <f t="shared" si="2"/>
        <v>113782.68</v>
      </c>
      <c r="H17" s="35"/>
      <c r="I17" s="49"/>
    </row>
    <row r="18" spans="1:9" x14ac:dyDescent="0.25">
      <c r="A18" s="12" t="s">
        <v>94</v>
      </c>
      <c r="B18" s="33">
        <f>'[1]HD EX-WORKS'!C48</f>
        <v>93528</v>
      </c>
      <c r="C18" s="33">
        <v>1100</v>
      </c>
      <c r="D18" s="33">
        <f>'[1]Freight list'!$F$207</f>
        <v>3498</v>
      </c>
      <c r="E18" s="33">
        <f t="shared" si="0"/>
        <v>95926</v>
      </c>
      <c r="F18" s="33">
        <f t="shared" si="1"/>
        <v>17266.68</v>
      </c>
      <c r="G18" s="34">
        <f t="shared" si="2"/>
        <v>113192.68</v>
      </c>
      <c r="H18" s="35"/>
      <c r="I18" s="49"/>
    </row>
    <row r="19" spans="1:9" x14ac:dyDescent="0.25">
      <c r="A19" s="12" t="s">
        <v>95</v>
      </c>
      <c r="B19" s="33">
        <f>'[1]HD EX-WORKS'!S48</f>
        <v>95275</v>
      </c>
      <c r="C19" s="33">
        <v>1100</v>
      </c>
      <c r="D19" s="33">
        <f>'[1]Freight list'!$F$207</f>
        <v>3498</v>
      </c>
      <c r="E19" s="33">
        <f t="shared" si="0"/>
        <v>97673</v>
      </c>
      <c r="F19" s="33">
        <f t="shared" si="1"/>
        <v>17581.14</v>
      </c>
      <c r="G19" s="34">
        <f t="shared" si="2"/>
        <v>115254.14</v>
      </c>
      <c r="H19" s="35"/>
      <c r="I19" s="49"/>
    </row>
    <row r="20" spans="1:9" x14ac:dyDescent="0.25">
      <c r="A20" s="12" t="s">
        <v>25</v>
      </c>
      <c r="B20" s="33">
        <f>'[1]HD EX-WORKS'!H48</f>
        <v>94631</v>
      </c>
      <c r="C20" s="33">
        <v>1100</v>
      </c>
      <c r="D20" s="33">
        <f>'[1]Freight list'!$F$207</f>
        <v>3498</v>
      </c>
      <c r="E20" s="33">
        <f t="shared" si="0"/>
        <v>97029</v>
      </c>
      <c r="F20" s="33">
        <f t="shared" si="1"/>
        <v>17465.22</v>
      </c>
      <c r="G20" s="34">
        <f t="shared" si="2"/>
        <v>114494.22</v>
      </c>
      <c r="H20" s="35"/>
      <c r="I20" s="49"/>
    </row>
    <row r="21" spans="1:9" x14ac:dyDescent="0.25">
      <c r="A21" s="12" t="s">
        <v>96</v>
      </c>
      <c r="B21" s="33">
        <f>'[1]HD EX-WORKS'!N48-3000</f>
        <v>92358</v>
      </c>
      <c r="C21" s="33">
        <v>1100</v>
      </c>
      <c r="D21" s="33">
        <f>'[1]Freight list'!$F$207</f>
        <v>3498</v>
      </c>
      <c r="E21" s="33">
        <f t="shared" si="0"/>
        <v>94756</v>
      </c>
      <c r="F21" s="33">
        <f t="shared" si="1"/>
        <v>17056.079999999998</v>
      </c>
      <c r="G21" s="34">
        <f t="shared" si="2"/>
        <v>111812.08</v>
      </c>
      <c r="H21" s="35"/>
      <c r="I21" s="49"/>
    </row>
    <row r="22" spans="1:9" x14ac:dyDescent="0.25">
      <c r="A22" s="12" t="s">
        <v>97</v>
      </c>
      <c r="B22" s="33">
        <f>'[1]HD EX-WORKS'!N48</f>
        <v>95358</v>
      </c>
      <c r="C22" s="33">
        <v>1100</v>
      </c>
      <c r="D22" s="33">
        <f>'[1]Freight list'!$F$207</f>
        <v>3498</v>
      </c>
      <c r="E22" s="33">
        <f t="shared" si="0"/>
        <v>97756</v>
      </c>
      <c r="F22" s="33">
        <f t="shared" si="1"/>
        <v>17596.079999999998</v>
      </c>
      <c r="G22" s="34">
        <f t="shared" si="2"/>
        <v>115352.08</v>
      </c>
      <c r="H22" s="35"/>
      <c r="I22" s="49"/>
    </row>
    <row r="23" spans="1:9" x14ac:dyDescent="0.25">
      <c r="A23" s="12" t="s">
        <v>98</v>
      </c>
      <c r="B23" s="33">
        <f>'[1]HD EX-WORKS'!O48</f>
        <v>95358</v>
      </c>
      <c r="C23" s="33">
        <v>1100</v>
      </c>
      <c r="D23" s="33">
        <f>'[1]Freight list'!$F$207</f>
        <v>3498</v>
      </c>
      <c r="E23" s="33">
        <f t="shared" si="0"/>
        <v>97756</v>
      </c>
      <c r="F23" s="33">
        <f t="shared" si="1"/>
        <v>17596.079999999998</v>
      </c>
      <c r="G23" s="34">
        <f t="shared" si="2"/>
        <v>115352.08</v>
      </c>
      <c r="H23" s="35"/>
      <c r="I23" s="49"/>
    </row>
    <row r="24" spans="1:9" x14ac:dyDescent="0.25">
      <c r="A24" s="12" t="s">
        <v>99</v>
      </c>
      <c r="B24" s="32">
        <f>'[1]HD EX-WORKS'!K48</f>
        <v>93336</v>
      </c>
      <c r="C24" s="33">
        <v>1100</v>
      </c>
      <c r="D24" s="33">
        <f>'[1]Freight list'!$F$207</f>
        <v>3498</v>
      </c>
      <c r="E24" s="33">
        <f t="shared" si="0"/>
        <v>95734</v>
      </c>
      <c r="F24" s="33">
        <f t="shared" si="1"/>
        <v>17232.12</v>
      </c>
      <c r="G24" s="34">
        <f t="shared" si="2"/>
        <v>112966.12</v>
      </c>
      <c r="H24" s="35"/>
      <c r="I24" s="18"/>
    </row>
    <row r="25" spans="1:9" x14ac:dyDescent="0.25">
      <c r="A25" s="12" t="s">
        <v>29</v>
      </c>
      <c r="B25" s="33">
        <f>'[1]HD EX-WORKS'!L48</f>
        <v>92725</v>
      </c>
      <c r="C25" s="33">
        <v>1100</v>
      </c>
      <c r="D25" s="33">
        <f>'[1]Freight list'!$F$207</f>
        <v>3498</v>
      </c>
      <c r="E25" s="33">
        <f t="shared" si="0"/>
        <v>95123</v>
      </c>
      <c r="F25" s="33">
        <f t="shared" si="1"/>
        <v>17122.14</v>
      </c>
      <c r="G25" s="34">
        <f t="shared" si="2"/>
        <v>112245.14</v>
      </c>
      <c r="H25" s="35"/>
      <c r="I25" s="49"/>
    </row>
    <row r="26" spans="1:9" x14ac:dyDescent="0.25">
      <c r="A26" s="12" t="s">
        <v>31</v>
      </c>
      <c r="B26" s="33">
        <f>'[1]HD EX-WORKS'!I48</f>
        <v>94035</v>
      </c>
      <c r="C26" s="33">
        <v>1100</v>
      </c>
      <c r="D26" s="33">
        <f>'[1]Freight list'!$F$207</f>
        <v>3498</v>
      </c>
      <c r="E26" s="33">
        <f t="shared" si="0"/>
        <v>96433</v>
      </c>
      <c r="F26" s="33">
        <f t="shared" si="1"/>
        <v>17357.939999999999</v>
      </c>
      <c r="G26" s="34">
        <f t="shared" si="2"/>
        <v>113790.94</v>
      </c>
      <c r="H26" s="35"/>
      <c r="I26" s="49"/>
    </row>
    <row r="27" spans="1:9" x14ac:dyDescent="0.25">
      <c r="A27" s="12" t="s">
        <v>100</v>
      </c>
      <c r="B27" s="33">
        <f>'[1]HD EX-WORKS'!J48</f>
        <v>91336</v>
      </c>
      <c r="C27" s="33">
        <v>1100</v>
      </c>
      <c r="D27" s="33">
        <f>'[1]Freight list'!$F$207</f>
        <v>3498</v>
      </c>
      <c r="E27" s="33">
        <f t="shared" si="0"/>
        <v>93734</v>
      </c>
      <c r="F27" s="33">
        <f t="shared" si="1"/>
        <v>16872.12</v>
      </c>
      <c r="G27" s="34">
        <f t="shared" si="2"/>
        <v>110606.12</v>
      </c>
      <c r="H27" s="35"/>
      <c r="I27" s="49"/>
    </row>
    <row r="28" spans="1:9" x14ac:dyDescent="0.25">
      <c r="A28" s="12" t="s">
        <v>27</v>
      </c>
      <c r="B28" s="33">
        <f>'[1]HD EX-WORKS'!W48</f>
        <v>91358</v>
      </c>
      <c r="C28" s="33">
        <v>1100</v>
      </c>
      <c r="D28" s="33">
        <f>'[1]Freight list'!$F$207</f>
        <v>3498</v>
      </c>
      <c r="E28" s="33">
        <f t="shared" si="0"/>
        <v>93756</v>
      </c>
      <c r="F28" s="33">
        <f t="shared" si="1"/>
        <v>16876.079999999998</v>
      </c>
      <c r="G28" s="34">
        <f t="shared" si="2"/>
        <v>110632.08</v>
      </c>
      <c r="H28" s="35"/>
      <c r="I28" s="49"/>
    </row>
    <row r="29" spans="1:9" x14ac:dyDescent="0.25">
      <c r="A29" s="12" t="s">
        <v>101</v>
      </c>
      <c r="B29" s="33">
        <f>'[1]HD EX-WORKS'!X48</f>
        <v>89358</v>
      </c>
      <c r="C29" s="33">
        <v>1100</v>
      </c>
      <c r="D29" s="33">
        <f>'[1]Freight list'!$F$207</f>
        <v>3498</v>
      </c>
      <c r="E29" s="33">
        <f t="shared" si="0"/>
        <v>91756</v>
      </c>
      <c r="F29" s="33">
        <f t="shared" si="1"/>
        <v>16516.079999999998</v>
      </c>
      <c r="G29" s="34">
        <f t="shared" si="2"/>
        <v>108272.08</v>
      </c>
      <c r="H29" s="35"/>
      <c r="I29" s="49"/>
    </row>
    <row r="30" spans="1:9" x14ac:dyDescent="0.25">
      <c r="A30" s="12" t="s">
        <v>102</v>
      </c>
      <c r="B30" s="33">
        <f>'[1]HD EX-WORKS'!Y48</f>
        <v>86078</v>
      </c>
      <c r="C30" s="33">
        <v>1100</v>
      </c>
      <c r="D30" s="33">
        <f>'[1]Freight list'!$F$207</f>
        <v>3498</v>
      </c>
      <c r="E30" s="33">
        <f t="shared" si="0"/>
        <v>88476</v>
      </c>
      <c r="F30" s="33">
        <f t="shared" si="1"/>
        <v>15925.68</v>
      </c>
      <c r="G30" s="34">
        <f t="shared" si="2"/>
        <v>104401.68</v>
      </c>
      <c r="H30" s="35"/>
      <c r="I30" s="49"/>
    </row>
    <row r="31" spans="1:9" x14ac:dyDescent="0.25">
      <c r="A31" s="12" t="s">
        <v>103</v>
      </c>
      <c r="B31" s="33">
        <f>'[1]HD EX-WORKS'!Z48</f>
        <v>89631</v>
      </c>
      <c r="C31" s="33">
        <v>1100</v>
      </c>
      <c r="D31" s="33">
        <f>'[1]Freight list'!$F$207</f>
        <v>3498</v>
      </c>
      <c r="E31" s="33">
        <f t="shared" si="0"/>
        <v>92029</v>
      </c>
      <c r="F31" s="33">
        <f t="shared" si="1"/>
        <v>16565.22</v>
      </c>
      <c r="G31" s="34">
        <f t="shared" si="2"/>
        <v>108594.22</v>
      </c>
      <c r="H31" s="35"/>
      <c r="I31" s="49"/>
    </row>
    <row r="32" spans="1:9" x14ac:dyDescent="0.25">
      <c r="A32" s="12" t="s">
        <v>104</v>
      </c>
      <c r="B32" s="33">
        <f>'[1]HD EX-WORKS'!AA48</f>
        <v>88528</v>
      </c>
      <c r="C32" s="33">
        <v>1100</v>
      </c>
      <c r="D32" s="33">
        <f>'[1]Freight list'!$F$207</f>
        <v>3498</v>
      </c>
      <c r="E32" s="33">
        <f t="shared" si="0"/>
        <v>90926</v>
      </c>
      <c r="F32" s="33">
        <f t="shared" si="1"/>
        <v>16366.68</v>
      </c>
      <c r="G32" s="34">
        <f t="shared" si="2"/>
        <v>107292.68</v>
      </c>
      <c r="H32" s="35"/>
      <c r="I32" s="49"/>
    </row>
    <row r="33" spans="1:9" x14ac:dyDescent="0.25">
      <c r="A33" s="37" t="s">
        <v>33</v>
      </c>
      <c r="B33" s="33"/>
      <c r="C33" s="33"/>
      <c r="D33" s="33"/>
      <c r="E33" s="33"/>
      <c r="F33" s="33"/>
      <c r="G33" s="34">
        <f t="shared" si="2"/>
        <v>0</v>
      </c>
      <c r="H33" s="38"/>
      <c r="I33" s="50"/>
    </row>
    <row r="34" spans="1:9" x14ac:dyDescent="0.25">
      <c r="A34" s="12" t="s">
        <v>34</v>
      </c>
      <c r="B34" s="33">
        <f>'[1]PP EX-WORKS'!I40</f>
        <v>90266</v>
      </c>
      <c r="C34" s="33">
        <v>1100</v>
      </c>
      <c r="D34" s="33">
        <f>'[1]Freight list'!$F$207</f>
        <v>3498</v>
      </c>
      <c r="E34" s="33">
        <f t="shared" ref="E34:E43" si="3">+B34-C34+D34</f>
        <v>92664</v>
      </c>
      <c r="F34" s="33">
        <f t="shared" ref="F34:F68" si="4">+E34*0.18</f>
        <v>16679.52</v>
      </c>
      <c r="G34" s="34">
        <f t="shared" si="2"/>
        <v>109343.52</v>
      </c>
      <c r="H34" s="35"/>
      <c r="I34" s="49"/>
    </row>
    <row r="35" spans="1:9" x14ac:dyDescent="0.25">
      <c r="A35" s="12" t="s">
        <v>105</v>
      </c>
      <c r="B35" s="33">
        <f>'[1]PP EX-WORKS'!E40</f>
        <v>88576</v>
      </c>
      <c r="C35" s="33">
        <v>1100</v>
      </c>
      <c r="D35" s="33">
        <f>'[1]Freight list'!$F$207</f>
        <v>3498</v>
      </c>
      <c r="E35" s="33">
        <f t="shared" si="3"/>
        <v>90974</v>
      </c>
      <c r="F35" s="33">
        <f t="shared" si="4"/>
        <v>16375.32</v>
      </c>
      <c r="G35" s="34">
        <f t="shared" si="2"/>
        <v>107349.32</v>
      </c>
      <c r="H35" s="35"/>
      <c r="I35" s="49"/>
    </row>
    <row r="36" spans="1:9" x14ac:dyDescent="0.25">
      <c r="A36" s="12" t="s">
        <v>106</v>
      </c>
      <c r="B36" s="33">
        <f>'[1]PP EX-WORKS'!B40</f>
        <v>88056</v>
      </c>
      <c r="C36" s="33">
        <v>1100</v>
      </c>
      <c r="D36" s="33">
        <f>'[1]Freight list'!$F$207</f>
        <v>3498</v>
      </c>
      <c r="E36" s="33">
        <f t="shared" si="3"/>
        <v>90454</v>
      </c>
      <c r="F36" s="33">
        <f t="shared" si="4"/>
        <v>16281.72</v>
      </c>
      <c r="G36" s="34">
        <f t="shared" si="2"/>
        <v>106735.72</v>
      </c>
      <c r="H36" s="35"/>
      <c r="I36" s="49"/>
    </row>
    <row r="37" spans="1:9" x14ac:dyDescent="0.25">
      <c r="A37" s="12" t="s">
        <v>107</v>
      </c>
      <c r="B37" s="33">
        <f>'[1]PP EX-WORKS'!H40</f>
        <v>90756</v>
      </c>
      <c r="C37" s="33">
        <v>1100</v>
      </c>
      <c r="D37" s="33">
        <f>'[1]Freight list'!$F$207</f>
        <v>3498</v>
      </c>
      <c r="E37" s="33">
        <f t="shared" si="3"/>
        <v>93154</v>
      </c>
      <c r="F37" s="33">
        <f t="shared" si="4"/>
        <v>16767.72</v>
      </c>
      <c r="G37" s="34">
        <f t="shared" si="2"/>
        <v>109921.72</v>
      </c>
      <c r="H37" s="35"/>
      <c r="I37" s="49"/>
    </row>
    <row r="38" spans="1:9" x14ac:dyDescent="0.25">
      <c r="A38" s="12" t="s">
        <v>37</v>
      </c>
      <c r="B38" s="33">
        <f>'[1]PP EX-WORKS'!F40</f>
        <v>89076</v>
      </c>
      <c r="C38" s="33">
        <v>1100</v>
      </c>
      <c r="D38" s="33">
        <f>'[1]Freight list'!$F$207</f>
        <v>3498</v>
      </c>
      <c r="E38" s="33">
        <f t="shared" si="3"/>
        <v>91474</v>
      </c>
      <c r="F38" s="33">
        <f t="shared" si="4"/>
        <v>16465.32</v>
      </c>
      <c r="G38" s="34">
        <f t="shared" si="2"/>
        <v>107939.32</v>
      </c>
      <c r="H38" s="35"/>
      <c r="I38" s="49"/>
    </row>
    <row r="39" spans="1:9" x14ac:dyDescent="0.25">
      <c r="A39" s="12" t="s">
        <v>108</v>
      </c>
      <c r="B39" s="33">
        <f>+'[1]PP EX-WORKS'!X40</f>
        <v>84056</v>
      </c>
      <c r="C39" s="33">
        <v>1100</v>
      </c>
      <c r="D39" s="33">
        <f>'[1]Freight list'!$F$207</f>
        <v>3498</v>
      </c>
      <c r="E39" s="33">
        <f t="shared" si="3"/>
        <v>86454</v>
      </c>
      <c r="F39" s="33">
        <f t="shared" si="4"/>
        <v>15561.72</v>
      </c>
      <c r="G39" s="34">
        <f t="shared" si="2"/>
        <v>102015.72</v>
      </c>
      <c r="H39" s="35"/>
      <c r="I39" s="49"/>
    </row>
    <row r="40" spans="1:9" x14ac:dyDescent="0.25">
      <c r="A40" s="12" t="s">
        <v>109</v>
      </c>
      <c r="B40" s="33">
        <f>'[1]PP EX-WORKS'!D40</f>
        <v>87556</v>
      </c>
      <c r="C40" s="33">
        <v>1100</v>
      </c>
      <c r="D40" s="33">
        <f>'[1]Freight list'!$F$207</f>
        <v>3498</v>
      </c>
      <c r="E40" s="33">
        <f t="shared" si="3"/>
        <v>89954</v>
      </c>
      <c r="F40" s="33">
        <f t="shared" si="4"/>
        <v>16191.72</v>
      </c>
      <c r="G40" s="34">
        <f t="shared" si="2"/>
        <v>106145.72</v>
      </c>
      <c r="H40" s="35"/>
      <c r="I40" s="49"/>
    </row>
    <row r="41" spans="1:9" x14ac:dyDescent="0.25">
      <c r="A41" s="12" t="s">
        <v>110</v>
      </c>
      <c r="B41" s="33">
        <f>'[1]PP EX-WORKS'!C40</f>
        <v>87576</v>
      </c>
      <c r="C41" s="33">
        <v>1100</v>
      </c>
      <c r="D41" s="33">
        <f>'[1]Freight list'!$F$207</f>
        <v>3498</v>
      </c>
      <c r="E41" s="33">
        <f t="shared" si="3"/>
        <v>89974</v>
      </c>
      <c r="F41" s="33">
        <f t="shared" si="4"/>
        <v>16195.32</v>
      </c>
      <c r="G41" s="34">
        <f t="shared" si="2"/>
        <v>106169.32</v>
      </c>
      <c r="H41" s="35"/>
      <c r="I41" s="49"/>
    </row>
    <row r="42" spans="1:9" x14ac:dyDescent="0.25">
      <c r="A42" s="12" t="s">
        <v>111</v>
      </c>
      <c r="B42" s="33">
        <f>'[1]PP EX-WORKS'!J40</f>
        <v>91866</v>
      </c>
      <c r="C42" s="33">
        <v>1100</v>
      </c>
      <c r="D42" s="33">
        <f>'[1]Freight list'!$F$207</f>
        <v>3498</v>
      </c>
      <c r="E42" s="33">
        <f t="shared" si="3"/>
        <v>94264</v>
      </c>
      <c r="F42" s="33">
        <f t="shared" si="4"/>
        <v>16967.52</v>
      </c>
      <c r="G42" s="34">
        <f t="shared" si="2"/>
        <v>111231.52</v>
      </c>
      <c r="H42" s="35"/>
      <c r="I42" s="49"/>
    </row>
    <row r="43" spans="1:9" x14ac:dyDescent="0.25">
      <c r="A43" s="12" t="s">
        <v>112</v>
      </c>
      <c r="B43" s="33">
        <f>'[1]PP EX-WORKS'!Z40</f>
        <v>84056</v>
      </c>
      <c r="C43" s="33">
        <v>1100</v>
      </c>
      <c r="D43" s="33">
        <f>'[1]Freight list'!$F$207</f>
        <v>3498</v>
      </c>
      <c r="E43" s="33">
        <f t="shared" si="3"/>
        <v>86454</v>
      </c>
      <c r="F43" s="33">
        <f t="shared" si="4"/>
        <v>15561.72</v>
      </c>
      <c r="G43" s="34">
        <f t="shared" si="2"/>
        <v>102015.72</v>
      </c>
      <c r="H43" s="35"/>
      <c r="I43" s="49"/>
    </row>
    <row r="44" spans="1:9" x14ac:dyDescent="0.25">
      <c r="A44" s="37" t="s">
        <v>42</v>
      </c>
      <c r="B44" s="33"/>
      <c r="C44" s="33"/>
      <c r="D44" s="33"/>
      <c r="E44" s="33"/>
      <c r="F44" s="33"/>
      <c r="G44" s="34">
        <f t="shared" si="2"/>
        <v>0</v>
      </c>
      <c r="H44" s="39"/>
      <c r="I44" s="49"/>
    </row>
    <row r="45" spans="1:9" x14ac:dyDescent="0.25">
      <c r="A45" s="12" t="s">
        <v>113</v>
      </c>
      <c r="B45" s="33">
        <f>'[1]PP EX-WORKS'!R40</f>
        <v>96676</v>
      </c>
      <c r="C45" s="33">
        <v>1100</v>
      </c>
      <c r="D45" s="33">
        <f>'[1]Freight list'!$F$207</f>
        <v>3498</v>
      </c>
      <c r="E45" s="33">
        <f t="shared" ref="E45:E58" si="5">+B45-C45+D45</f>
        <v>99074</v>
      </c>
      <c r="F45" s="33">
        <f t="shared" si="4"/>
        <v>17833.32</v>
      </c>
      <c r="G45" s="34">
        <f t="shared" si="2"/>
        <v>116907.32</v>
      </c>
      <c r="H45" s="35"/>
      <c r="I45" s="49"/>
    </row>
    <row r="46" spans="1:9" x14ac:dyDescent="0.25">
      <c r="A46" s="12" t="s">
        <v>114</v>
      </c>
      <c r="B46" s="33">
        <f>+'[1]PP EX-WORKS'!S40</f>
        <v>96616</v>
      </c>
      <c r="C46" s="33">
        <v>1100</v>
      </c>
      <c r="D46" s="33">
        <f>'[1]Freight list'!$F$207</f>
        <v>3498</v>
      </c>
      <c r="E46" s="33">
        <f>+B46-C46+D46</f>
        <v>99014</v>
      </c>
      <c r="F46" s="33">
        <f>+E46*0.18</f>
        <v>17822.52</v>
      </c>
      <c r="G46" s="34">
        <f>SUM(E46:F46)</f>
        <v>116836.52</v>
      </c>
      <c r="H46" s="35"/>
      <c r="I46" s="49"/>
    </row>
    <row r="47" spans="1:9" x14ac:dyDescent="0.25">
      <c r="A47" s="12" t="s">
        <v>115</v>
      </c>
      <c r="B47" s="33">
        <f>+'[1]PP EX-WORKS'!P40-6000</f>
        <v>87366</v>
      </c>
      <c r="C47" s="33">
        <v>1100</v>
      </c>
      <c r="D47" s="33">
        <f>'[1]Freight list'!$F$207</f>
        <v>3498</v>
      </c>
      <c r="E47" s="33">
        <f t="shared" si="5"/>
        <v>89764</v>
      </c>
      <c r="F47" s="33">
        <f t="shared" si="4"/>
        <v>16157.519999999999</v>
      </c>
      <c r="G47" s="34">
        <f t="shared" si="2"/>
        <v>105921.52</v>
      </c>
      <c r="H47" s="35"/>
      <c r="I47" s="49"/>
    </row>
    <row r="48" spans="1:9" x14ac:dyDescent="0.25">
      <c r="A48" s="12" t="s">
        <v>53</v>
      </c>
      <c r="B48" s="33">
        <f>'[1]PP EX-WORKS'!Q40</f>
        <v>95126</v>
      </c>
      <c r="C48" s="33">
        <v>1100</v>
      </c>
      <c r="D48" s="33">
        <f>'[1]Freight list'!$F$207</f>
        <v>3498</v>
      </c>
      <c r="E48" s="33">
        <f t="shared" si="5"/>
        <v>97524</v>
      </c>
      <c r="F48" s="33">
        <f t="shared" si="4"/>
        <v>17554.32</v>
      </c>
      <c r="G48" s="34">
        <f t="shared" si="2"/>
        <v>115078.32</v>
      </c>
      <c r="H48" s="35"/>
      <c r="I48" s="49"/>
    </row>
    <row r="49" spans="1:9" x14ac:dyDescent="0.25">
      <c r="A49" s="12" t="s">
        <v>116</v>
      </c>
      <c r="B49" s="33">
        <f>'[1]PP EX-WORKS'!P40</f>
        <v>93366</v>
      </c>
      <c r="C49" s="33">
        <v>1100</v>
      </c>
      <c r="D49" s="33">
        <f>'[1]Freight list'!$F$207</f>
        <v>3498</v>
      </c>
      <c r="E49" s="33">
        <f t="shared" si="5"/>
        <v>95764</v>
      </c>
      <c r="F49" s="33">
        <f t="shared" si="4"/>
        <v>17237.52</v>
      </c>
      <c r="G49" s="34">
        <f t="shared" si="2"/>
        <v>113001.52</v>
      </c>
      <c r="H49" s="35"/>
      <c r="I49" s="49"/>
    </row>
    <row r="50" spans="1:9" x14ac:dyDescent="0.25">
      <c r="A50" s="12" t="s">
        <v>44</v>
      </c>
      <c r="B50" s="33">
        <f>+'[1]PP EX-WORKS'!W40</f>
        <v>93856</v>
      </c>
      <c r="C50" s="33">
        <v>1100</v>
      </c>
      <c r="D50" s="33">
        <f>'[1]Freight list'!$F$207</f>
        <v>3498</v>
      </c>
      <c r="E50" s="33">
        <f>+B50-C50+D50</f>
        <v>96254</v>
      </c>
      <c r="F50" s="33">
        <f>+E50*0.18</f>
        <v>17325.72</v>
      </c>
      <c r="G50" s="34">
        <f>SUM(E50:F50)</f>
        <v>113579.72</v>
      </c>
      <c r="H50" s="35"/>
      <c r="I50" s="49"/>
    </row>
    <row r="51" spans="1:9" x14ac:dyDescent="0.25">
      <c r="A51" s="12" t="s">
        <v>45</v>
      </c>
      <c r="B51" s="33">
        <f>+'[1]PP EX-WORKS'!V40</f>
        <v>95706</v>
      </c>
      <c r="C51" s="33">
        <v>1100</v>
      </c>
      <c r="D51" s="33">
        <f>'[1]Freight list'!$F$207</f>
        <v>3498</v>
      </c>
      <c r="E51" s="33">
        <f>+B51-C51+D51</f>
        <v>98104</v>
      </c>
      <c r="F51" s="33">
        <f>+E51*0.18</f>
        <v>17658.72</v>
      </c>
      <c r="G51" s="34">
        <f>SUM(E51:F51)</f>
        <v>115762.72</v>
      </c>
      <c r="H51" s="35"/>
      <c r="I51" s="49"/>
    </row>
    <row r="52" spans="1:9" x14ac:dyDescent="0.25">
      <c r="A52" s="12" t="s">
        <v>46</v>
      </c>
      <c r="B52" s="33">
        <f>+'[1]PP EX-WORKS'!T40</f>
        <v>94836</v>
      </c>
      <c r="C52" s="33">
        <v>1100</v>
      </c>
      <c r="D52" s="33">
        <f>'[1]Freight list'!$F$207</f>
        <v>3498</v>
      </c>
      <c r="E52" s="33">
        <f>+B52-C52+D52</f>
        <v>97234</v>
      </c>
      <c r="F52" s="33">
        <f>+E52*0.18</f>
        <v>17502.12</v>
      </c>
      <c r="G52" s="34">
        <f>SUM(E52:F52)</f>
        <v>114736.12</v>
      </c>
      <c r="H52" s="35"/>
      <c r="I52" s="49"/>
    </row>
    <row r="53" spans="1:9" x14ac:dyDescent="0.25">
      <c r="A53" s="12" t="s">
        <v>47</v>
      </c>
      <c r="B53" s="33">
        <f>+'[1]PP EX-WORKS'!U40</f>
        <v>94836</v>
      </c>
      <c r="C53" s="33">
        <v>1100</v>
      </c>
      <c r="D53" s="33">
        <f>'[1]Freight list'!$F$207</f>
        <v>3498</v>
      </c>
      <c r="E53" s="33">
        <f>+B53-C53+D53</f>
        <v>97234</v>
      </c>
      <c r="F53" s="33">
        <f>+E53*0.18</f>
        <v>17502.12</v>
      </c>
      <c r="G53" s="34">
        <f>SUM(E53:F53)</f>
        <v>114736.12</v>
      </c>
      <c r="H53" s="35"/>
      <c r="I53" s="49"/>
    </row>
    <row r="54" spans="1:9" x14ac:dyDescent="0.25">
      <c r="A54" s="12" t="s">
        <v>173</v>
      </c>
      <c r="B54" s="33">
        <f>'[1]PP EX-WORKS'!O40</f>
        <v>93366</v>
      </c>
      <c r="C54" s="33">
        <v>1100</v>
      </c>
      <c r="D54" s="33">
        <f>'[1]Freight list'!$F$207</f>
        <v>3498</v>
      </c>
      <c r="E54" s="33">
        <f t="shared" si="5"/>
        <v>95764</v>
      </c>
      <c r="F54" s="33">
        <f t="shared" si="4"/>
        <v>17237.52</v>
      </c>
      <c r="G54" s="34">
        <f t="shared" si="2"/>
        <v>113001.52</v>
      </c>
      <c r="H54" s="35"/>
      <c r="I54" s="49"/>
    </row>
    <row r="55" spans="1:9" x14ac:dyDescent="0.25">
      <c r="A55" s="12" t="s">
        <v>174</v>
      </c>
      <c r="B55" s="33">
        <f>'[1]PP EX-WORKS'!N40</f>
        <v>92866</v>
      </c>
      <c r="C55" s="33">
        <v>1100</v>
      </c>
      <c r="D55" s="33">
        <f>'[1]Freight list'!$F$207</f>
        <v>3498</v>
      </c>
      <c r="E55" s="33">
        <f t="shared" si="5"/>
        <v>95264</v>
      </c>
      <c r="F55" s="33">
        <f t="shared" si="4"/>
        <v>17147.52</v>
      </c>
      <c r="G55" s="34">
        <f t="shared" si="2"/>
        <v>112411.52</v>
      </c>
      <c r="H55" s="35"/>
      <c r="I55" s="49"/>
    </row>
    <row r="56" spans="1:9" x14ac:dyDescent="0.25">
      <c r="A56" s="12" t="s">
        <v>119</v>
      </c>
      <c r="B56" s="33">
        <f>'[1]PP EX-WORKS'!K40</f>
        <v>96337</v>
      </c>
      <c r="C56" s="33">
        <v>1100</v>
      </c>
      <c r="D56" s="33">
        <f>'[1]Freight list'!$F$207</f>
        <v>3498</v>
      </c>
      <c r="E56" s="33">
        <f t="shared" si="5"/>
        <v>98735</v>
      </c>
      <c r="F56" s="33">
        <f t="shared" si="4"/>
        <v>17772.3</v>
      </c>
      <c r="G56" s="34">
        <f t="shared" si="2"/>
        <v>116507.3</v>
      </c>
      <c r="H56" s="35"/>
      <c r="I56" s="49"/>
    </row>
    <row r="57" spans="1:9" x14ac:dyDescent="0.25">
      <c r="A57" s="12" t="s">
        <v>120</v>
      </c>
      <c r="B57" s="33">
        <f>'[1]PP EX-WORKS'!M40</f>
        <v>99337</v>
      </c>
      <c r="C57" s="33">
        <v>1100</v>
      </c>
      <c r="D57" s="33">
        <f>'[1]Freight list'!$F$207</f>
        <v>3498</v>
      </c>
      <c r="E57" s="33">
        <f t="shared" si="5"/>
        <v>101735</v>
      </c>
      <c r="F57" s="33">
        <f t="shared" si="4"/>
        <v>18312.3</v>
      </c>
      <c r="G57" s="34">
        <f t="shared" si="2"/>
        <v>120047.3</v>
      </c>
      <c r="H57" s="35"/>
      <c r="I57" s="49"/>
    </row>
    <row r="58" spans="1:9" x14ac:dyDescent="0.25">
      <c r="A58" s="40" t="s">
        <v>121</v>
      </c>
      <c r="B58" s="32">
        <f>'[1]PP EX-WORKS'!L40</f>
        <v>98357</v>
      </c>
      <c r="C58" s="33">
        <v>1100</v>
      </c>
      <c r="D58" s="33">
        <f>'[1]Freight list'!$F$207</f>
        <v>3498</v>
      </c>
      <c r="E58" s="33">
        <f t="shared" si="5"/>
        <v>100755</v>
      </c>
      <c r="F58" s="33">
        <f t="shared" si="4"/>
        <v>18135.899999999998</v>
      </c>
      <c r="G58" s="34">
        <f t="shared" si="2"/>
        <v>118890.9</v>
      </c>
      <c r="H58" s="35"/>
      <c r="I58" s="49"/>
    </row>
    <row r="59" spans="1:9" x14ac:dyDescent="0.25">
      <c r="A59" s="37" t="s">
        <v>56</v>
      </c>
      <c r="B59" s="33"/>
      <c r="C59" s="33"/>
      <c r="D59" s="33"/>
      <c r="E59" s="33"/>
      <c r="F59" s="33"/>
      <c r="G59" s="34">
        <f t="shared" si="2"/>
        <v>0</v>
      </c>
      <c r="H59" s="39"/>
      <c r="I59" s="49"/>
    </row>
    <row r="60" spans="1:9" x14ac:dyDescent="0.25">
      <c r="A60" s="12" t="s">
        <v>122</v>
      </c>
      <c r="B60" s="33">
        <f>'[1]LL PRICELIST'!C48</f>
        <v>93635</v>
      </c>
      <c r="C60" s="33">
        <v>1100</v>
      </c>
      <c r="D60" s="33">
        <f>'[1]Freight list'!$F$207</f>
        <v>3498</v>
      </c>
      <c r="E60" s="33">
        <f t="shared" ref="E60:E68" si="6">+B60-C60+D60</f>
        <v>96033</v>
      </c>
      <c r="F60" s="33">
        <f t="shared" si="4"/>
        <v>17285.939999999999</v>
      </c>
      <c r="G60" s="34">
        <f t="shared" si="2"/>
        <v>113318.94</v>
      </c>
      <c r="H60" s="35"/>
      <c r="I60" s="49"/>
    </row>
    <row r="61" spans="1:9" x14ac:dyDescent="0.25">
      <c r="A61" s="12" t="s">
        <v>123</v>
      </c>
      <c r="B61" s="33">
        <f>'[1]LL PRICELIST'!B48</f>
        <v>92635</v>
      </c>
      <c r="C61" s="33">
        <v>1100</v>
      </c>
      <c r="D61" s="33">
        <f>'[1]Freight list'!$F$207</f>
        <v>3498</v>
      </c>
      <c r="E61" s="33">
        <f t="shared" si="6"/>
        <v>95033</v>
      </c>
      <c r="F61" s="33">
        <f t="shared" si="4"/>
        <v>17105.939999999999</v>
      </c>
      <c r="G61" s="34">
        <f t="shared" si="2"/>
        <v>112138.94</v>
      </c>
      <c r="H61" s="35"/>
      <c r="I61" s="49"/>
    </row>
    <row r="62" spans="1:9" x14ac:dyDescent="0.25">
      <c r="A62" s="12" t="s">
        <v>124</v>
      </c>
      <c r="B62" s="33">
        <f>'[1]LL PRICELIST'!B48</f>
        <v>92635</v>
      </c>
      <c r="C62" s="33">
        <v>1100</v>
      </c>
      <c r="D62" s="33">
        <f>'[1]Freight list'!$F$207</f>
        <v>3498</v>
      </c>
      <c r="E62" s="33">
        <f t="shared" si="6"/>
        <v>95033</v>
      </c>
      <c r="F62" s="33">
        <f t="shared" si="4"/>
        <v>17105.939999999999</v>
      </c>
      <c r="G62" s="34">
        <f t="shared" si="2"/>
        <v>112138.94</v>
      </c>
      <c r="H62" s="35"/>
      <c r="I62" s="49"/>
    </row>
    <row r="63" spans="1:9" x14ac:dyDescent="0.25">
      <c r="A63" s="12" t="s">
        <v>125</v>
      </c>
      <c r="B63" s="33">
        <f>'[1]LL PRICELIST'!D48</f>
        <v>99725</v>
      </c>
      <c r="C63" s="33">
        <v>1100</v>
      </c>
      <c r="D63" s="33">
        <f>'[1]Freight list'!$F$207</f>
        <v>3498</v>
      </c>
      <c r="E63" s="33">
        <f t="shared" si="6"/>
        <v>102123</v>
      </c>
      <c r="F63" s="33">
        <f t="shared" si="4"/>
        <v>18382.14</v>
      </c>
      <c r="G63" s="34">
        <f t="shared" si="2"/>
        <v>120505.14</v>
      </c>
      <c r="H63" s="35"/>
      <c r="I63" s="49"/>
    </row>
    <row r="64" spans="1:9" x14ac:dyDescent="0.25">
      <c r="A64" s="12" t="s">
        <v>126</v>
      </c>
      <c r="B64" s="33">
        <f>'[1]LL PRICELIST'!E48</f>
        <v>101725</v>
      </c>
      <c r="C64" s="33">
        <v>1100</v>
      </c>
      <c r="D64" s="33">
        <f>'[1]Freight list'!$F$207</f>
        <v>3498</v>
      </c>
      <c r="E64" s="33">
        <f t="shared" si="6"/>
        <v>104123</v>
      </c>
      <c r="F64" s="33">
        <f t="shared" si="4"/>
        <v>18742.14</v>
      </c>
      <c r="G64" s="34">
        <f t="shared" si="2"/>
        <v>122865.14</v>
      </c>
      <c r="H64" s="35"/>
      <c r="I64" s="49"/>
    </row>
    <row r="65" spans="1:9" x14ac:dyDescent="0.25">
      <c r="A65" s="12" t="s">
        <v>127</v>
      </c>
      <c r="B65" s="33">
        <f>'[1]LL PRICELIST'!F48</f>
        <v>103425</v>
      </c>
      <c r="C65" s="33">
        <v>1100</v>
      </c>
      <c r="D65" s="33">
        <f>'[1]Freight list'!$F$207</f>
        <v>3498</v>
      </c>
      <c r="E65" s="33">
        <f t="shared" si="6"/>
        <v>105823</v>
      </c>
      <c r="F65" s="33">
        <f t="shared" si="4"/>
        <v>19048.14</v>
      </c>
      <c r="G65" s="34">
        <f t="shared" si="2"/>
        <v>124871.14</v>
      </c>
      <c r="H65" s="35"/>
      <c r="I65" s="49"/>
    </row>
    <row r="66" spans="1:9" x14ac:dyDescent="0.25">
      <c r="A66" s="12" t="s">
        <v>128</v>
      </c>
      <c r="B66" s="33">
        <f>'[1]LL PRICELIST'!B48-5500</f>
        <v>87135</v>
      </c>
      <c r="C66" s="33">
        <v>1100</v>
      </c>
      <c r="D66" s="33">
        <f>'[1]Freight list'!$F$207</f>
        <v>3498</v>
      </c>
      <c r="E66" s="33">
        <f t="shared" si="6"/>
        <v>89533</v>
      </c>
      <c r="F66" s="33">
        <f t="shared" si="4"/>
        <v>16115.939999999999</v>
      </c>
      <c r="G66" s="34">
        <f t="shared" si="2"/>
        <v>105648.94</v>
      </c>
      <c r="H66" s="35"/>
      <c r="I66" s="49"/>
    </row>
    <row r="67" spans="1:9" x14ac:dyDescent="0.25">
      <c r="A67" s="12" t="s">
        <v>129</v>
      </c>
      <c r="B67" s="33">
        <f>'[1]LL PRICELIST'!I48</f>
        <v>88635</v>
      </c>
      <c r="C67" s="33">
        <v>1100</v>
      </c>
      <c r="D67" s="33">
        <f>'[1]Freight list'!$F$207</f>
        <v>3498</v>
      </c>
      <c r="E67" s="33">
        <f t="shared" si="6"/>
        <v>91033</v>
      </c>
      <c r="F67" s="33">
        <f t="shared" si="4"/>
        <v>16385.939999999999</v>
      </c>
      <c r="G67" s="34">
        <f t="shared" si="2"/>
        <v>107418.94</v>
      </c>
      <c r="H67" s="35"/>
      <c r="I67" s="49"/>
    </row>
    <row r="68" spans="1:9" x14ac:dyDescent="0.25">
      <c r="A68" s="12" t="s">
        <v>130</v>
      </c>
      <c r="B68" s="33">
        <f>'[1]LL PRICELIST'!J48</f>
        <v>88635</v>
      </c>
      <c r="C68" s="33">
        <v>1100</v>
      </c>
      <c r="D68" s="33">
        <f>'[1]Freight list'!$F$207</f>
        <v>3498</v>
      </c>
      <c r="E68" s="33">
        <f t="shared" si="6"/>
        <v>91033</v>
      </c>
      <c r="F68" s="33">
        <f t="shared" si="4"/>
        <v>16385.939999999999</v>
      </c>
      <c r="G68" s="34">
        <f t="shared" si="2"/>
        <v>107418.94</v>
      </c>
      <c r="H68" s="35"/>
      <c r="I68" s="49"/>
    </row>
    <row r="69" spans="1:9" x14ac:dyDescent="0.25">
      <c r="A69" s="37" t="s">
        <v>131</v>
      </c>
      <c r="B69" s="33"/>
      <c r="C69" s="33"/>
      <c r="D69" s="33"/>
      <c r="E69" s="33"/>
      <c r="F69" s="33"/>
      <c r="G69" s="33"/>
      <c r="H69" s="33"/>
      <c r="I69" s="51"/>
    </row>
    <row r="70" spans="1:9" x14ac:dyDescent="0.25">
      <c r="A70" s="12" t="s">
        <v>132</v>
      </c>
      <c r="B70" s="41" t="s">
        <v>133</v>
      </c>
      <c r="C70" s="41" t="s">
        <v>134</v>
      </c>
      <c r="D70" s="41" t="s">
        <v>135</v>
      </c>
      <c r="E70" s="41" t="s">
        <v>136</v>
      </c>
      <c r="F70" s="41" t="s">
        <v>137</v>
      </c>
      <c r="G70" s="41" t="s">
        <v>138</v>
      </c>
      <c r="H70" s="41" t="s">
        <v>139</v>
      </c>
      <c r="I70" s="41" t="s">
        <v>140</v>
      </c>
    </row>
    <row r="71" spans="1:9" x14ac:dyDescent="0.25">
      <c r="A71" s="37" t="s">
        <v>141</v>
      </c>
      <c r="B71" s="42" t="s">
        <v>142</v>
      </c>
      <c r="C71" s="42" t="s">
        <v>143</v>
      </c>
      <c r="D71" s="42" t="s">
        <v>144</v>
      </c>
      <c r="E71" s="42" t="s">
        <v>145</v>
      </c>
      <c r="F71" s="42" t="s">
        <v>146</v>
      </c>
      <c r="G71" s="42" t="s">
        <v>147</v>
      </c>
      <c r="H71" s="42" t="s">
        <v>148</v>
      </c>
      <c r="I71" s="43" t="s">
        <v>149</v>
      </c>
    </row>
    <row r="72" spans="1:9" x14ac:dyDescent="0.25">
      <c r="A72" s="12" t="s">
        <v>150</v>
      </c>
      <c r="B72" s="41" t="s">
        <v>133</v>
      </c>
      <c r="C72" s="41" t="s">
        <v>134</v>
      </c>
      <c r="D72" s="41" t="s">
        <v>135</v>
      </c>
      <c r="E72" s="41" t="s">
        <v>136</v>
      </c>
      <c r="F72" s="41" t="s">
        <v>137</v>
      </c>
      <c r="G72" s="41" t="s">
        <v>138</v>
      </c>
      <c r="H72" s="41" t="s">
        <v>139</v>
      </c>
      <c r="I72" s="41" t="s">
        <v>140</v>
      </c>
    </row>
    <row r="73" spans="1:9" x14ac:dyDescent="0.25">
      <c r="A73" s="12" t="s">
        <v>151</v>
      </c>
      <c r="B73" s="41" t="s">
        <v>152</v>
      </c>
      <c r="C73" s="41" t="s">
        <v>153</v>
      </c>
      <c r="D73" s="41" t="s">
        <v>154</v>
      </c>
      <c r="E73" s="41" t="s">
        <v>155</v>
      </c>
      <c r="F73" s="41" t="s">
        <v>156</v>
      </c>
      <c r="G73" s="41" t="s">
        <v>157</v>
      </c>
      <c r="H73" s="41" t="s">
        <v>145</v>
      </c>
      <c r="I73" s="1" t="s">
        <v>158</v>
      </c>
    </row>
    <row r="74" spans="1:9" x14ac:dyDescent="0.25">
      <c r="A74" s="44" t="s">
        <v>159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160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161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162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163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166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167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169</v>
      </c>
      <c r="B88" s="13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D19" sqref="D19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4.28515625" customWidth="1"/>
    <col min="5" max="5" width="17.5703125" customWidth="1"/>
    <col min="6" max="6" width="11.7109375" customWidth="1"/>
    <col min="7" max="7" width="10.85546875" customWidth="1"/>
    <col min="8" max="8" width="16.71093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01.10.25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78</v>
      </c>
      <c r="B7" s="1" t="s">
        <v>79</v>
      </c>
      <c r="C7" s="1" t="s">
        <v>80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85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88</v>
      </c>
      <c r="B9" s="32">
        <f>[1]BHIWANDI!$B9</f>
        <v>91628</v>
      </c>
      <c r="C9" s="33">
        <v>1100</v>
      </c>
      <c r="D9" s="33">
        <f t="shared" ref="D9:D32" si="0">+B9-C9</f>
        <v>90528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[1]BHIWANDI!$B10</f>
        <v>93628</v>
      </c>
      <c r="C10" s="33">
        <v>1100</v>
      </c>
      <c r="D10" s="33">
        <f t="shared" si="0"/>
        <v>92528</v>
      </c>
      <c r="E10" s="35"/>
      <c r="F10" s="39"/>
      <c r="G10" s="14"/>
      <c r="H10" s="13"/>
      <c r="I10" s="13"/>
    </row>
    <row r="11" spans="1:9" x14ac:dyDescent="0.25">
      <c r="A11" s="12" t="s">
        <v>89</v>
      </c>
      <c r="B11" s="32">
        <f>+'[1]HD EX-WORKS'!Q48</f>
        <v>94378</v>
      </c>
      <c r="C11" s="33">
        <v>1100</v>
      </c>
      <c r="D11" s="33">
        <f>+B11-C11</f>
        <v>93278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[1]BHIWANDI!$B12</f>
        <v>94378</v>
      </c>
      <c r="C12" s="33">
        <v>1100</v>
      </c>
      <c r="D12" s="33">
        <f t="shared" si="0"/>
        <v>93278</v>
      </c>
      <c r="E12" s="3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EX-WORKS'!U48</f>
        <v>96878</v>
      </c>
      <c r="C13" s="33">
        <v>1100</v>
      </c>
      <c r="D13" s="33">
        <f>+B13-C13</f>
        <v>95778</v>
      </c>
      <c r="E13" s="39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EX-WORKS'!V48</f>
        <v>96878</v>
      </c>
      <c r="C14" s="33">
        <v>1100</v>
      </c>
      <c r="D14" s="33">
        <f>+B14-C14</f>
        <v>95778</v>
      </c>
      <c r="E14" s="39"/>
      <c r="F14" s="39"/>
      <c r="G14" s="14"/>
      <c r="H14" s="13"/>
      <c r="I14" s="13"/>
    </row>
    <row r="15" spans="1:9" x14ac:dyDescent="0.25">
      <c r="A15" s="12" t="s">
        <v>91</v>
      </c>
      <c r="B15" s="32">
        <f>[1]BHIWANDI!$B15</f>
        <v>93578</v>
      </c>
      <c r="C15" s="33">
        <v>1100</v>
      </c>
      <c r="D15" s="33">
        <f t="shared" si="0"/>
        <v>92478</v>
      </c>
      <c r="E15" s="1" t="s">
        <v>179</v>
      </c>
      <c r="F15" s="1" t="s">
        <v>180</v>
      </c>
      <c r="G15" s="49"/>
      <c r="H15" s="13"/>
      <c r="I15" s="13"/>
    </row>
    <row r="16" spans="1:9" x14ac:dyDescent="0.25">
      <c r="A16" s="12" t="s">
        <v>92</v>
      </c>
      <c r="B16" s="32">
        <f>[1]BHIWANDI!$B16</f>
        <v>95278</v>
      </c>
      <c r="C16" s="33">
        <v>1100</v>
      </c>
      <c r="D16" s="33">
        <f t="shared" si="0"/>
        <v>94178</v>
      </c>
      <c r="E16" s="28" t="s">
        <v>181</v>
      </c>
      <c r="F16" s="1" t="s">
        <v>182</v>
      </c>
      <c r="G16" s="54"/>
      <c r="H16" s="13"/>
      <c r="I16" s="13"/>
    </row>
    <row r="17" spans="1:9" x14ac:dyDescent="0.25">
      <c r="A17" s="12" t="s">
        <v>93</v>
      </c>
      <c r="B17" s="32">
        <f>[1]BHIWANDI!$B17</f>
        <v>94028</v>
      </c>
      <c r="C17" s="33">
        <v>1100</v>
      </c>
      <c r="D17" s="33">
        <f t="shared" si="0"/>
        <v>92928</v>
      </c>
      <c r="E17" s="28"/>
      <c r="F17" s="28"/>
      <c r="G17" s="2"/>
      <c r="H17" s="13"/>
      <c r="I17" s="13"/>
    </row>
    <row r="18" spans="1:9" x14ac:dyDescent="0.25">
      <c r="A18" s="12" t="s">
        <v>94</v>
      </c>
      <c r="B18" s="32">
        <f>[1]BHIWANDI!$B18</f>
        <v>93528</v>
      </c>
      <c r="C18" s="33">
        <v>1100</v>
      </c>
      <c r="D18" s="33">
        <f t="shared" si="0"/>
        <v>92428</v>
      </c>
      <c r="E18" s="28"/>
      <c r="F18" s="28"/>
      <c r="G18" s="2"/>
      <c r="H18" s="13"/>
      <c r="I18" s="13"/>
    </row>
    <row r="19" spans="1:9" x14ac:dyDescent="0.25">
      <c r="A19" s="12" t="s">
        <v>95</v>
      </c>
      <c r="B19" s="32">
        <f>[1]BHIWANDI!$B19</f>
        <v>95275</v>
      </c>
      <c r="C19" s="33">
        <v>1100</v>
      </c>
      <c r="D19" s="33">
        <f t="shared" si="0"/>
        <v>94175</v>
      </c>
      <c r="E19" s="28" t="s">
        <v>183</v>
      </c>
      <c r="F19" s="55">
        <f>'[1]Freight list'!F204</f>
        <v>3478</v>
      </c>
      <c r="G19" s="39"/>
      <c r="H19" s="13"/>
      <c r="I19" s="13"/>
    </row>
    <row r="20" spans="1:9" x14ac:dyDescent="0.25">
      <c r="A20" s="12" t="s">
        <v>25</v>
      </c>
      <c r="B20" s="32">
        <f>[1]BHIWANDI!$B20</f>
        <v>94631</v>
      </c>
      <c r="C20" s="33">
        <v>1100</v>
      </c>
      <c r="D20" s="33">
        <f t="shared" si="0"/>
        <v>93531</v>
      </c>
      <c r="E20" s="28" t="s">
        <v>11</v>
      </c>
      <c r="F20" s="55">
        <f>'[1]Freight list'!F207</f>
        <v>3498</v>
      </c>
      <c r="G20" s="39"/>
      <c r="H20" s="13"/>
      <c r="I20" s="13"/>
    </row>
    <row r="21" spans="1:9" x14ac:dyDescent="0.25">
      <c r="A21" s="12" t="s">
        <v>96</v>
      </c>
      <c r="B21" s="32">
        <f>[1]BHIWANDI!$B21</f>
        <v>92358</v>
      </c>
      <c r="C21" s="33">
        <v>1100</v>
      </c>
      <c r="D21" s="33">
        <f t="shared" si="0"/>
        <v>91258</v>
      </c>
      <c r="E21" s="28" t="s">
        <v>184</v>
      </c>
      <c r="F21" s="55">
        <f>'[1]Freight list'!F232</f>
        <v>3718</v>
      </c>
      <c r="G21" s="39"/>
      <c r="H21" s="13"/>
      <c r="I21" s="13"/>
    </row>
    <row r="22" spans="1:9" x14ac:dyDescent="0.25">
      <c r="A22" s="12" t="s">
        <v>97</v>
      </c>
      <c r="B22" s="32">
        <f>[1]BHIWANDI!$B22</f>
        <v>95358</v>
      </c>
      <c r="C22" s="33">
        <v>1100</v>
      </c>
      <c r="D22" s="33">
        <f t="shared" si="0"/>
        <v>94258</v>
      </c>
      <c r="E22" s="28"/>
      <c r="F22" s="55"/>
      <c r="G22" s="39"/>
      <c r="H22" s="13"/>
      <c r="I22" s="13"/>
    </row>
    <row r="23" spans="1:9" x14ac:dyDescent="0.25">
      <c r="A23" s="12" t="s">
        <v>98</v>
      </c>
      <c r="B23" s="32">
        <f>[1]BHIWANDI!$B23</f>
        <v>95358</v>
      </c>
      <c r="C23" s="33">
        <v>1100</v>
      </c>
      <c r="D23" s="33">
        <f t="shared" si="0"/>
        <v>94258</v>
      </c>
      <c r="E23" s="28"/>
      <c r="F23" s="55"/>
      <c r="G23" s="39"/>
      <c r="H23" s="13"/>
      <c r="I23" s="13"/>
    </row>
    <row r="24" spans="1:9" x14ac:dyDescent="0.25">
      <c r="A24" s="12" t="s">
        <v>99</v>
      </c>
      <c r="B24" s="32">
        <f>[1]BHIWANDI!$B24</f>
        <v>93336</v>
      </c>
      <c r="C24" s="33">
        <v>1100</v>
      </c>
      <c r="D24" s="33">
        <f t="shared" si="0"/>
        <v>92236</v>
      </c>
      <c r="E24" s="28" t="s">
        <v>185</v>
      </c>
      <c r="F24" s="55">
        <f>'[1]Freight list'!F218</f>
        <v>3818</v>
      </c>
      <c r="G24" s="39"/>
      <c r="H24" s="13"/>
      <c r="I24" s="13"/>
    </row>
    <row r="25" spans="1:9" x14ac:dyDescent="0.25">
      <c r="A25" s="12" t="s">
        <v>29</v>
      </c>
      <c r="B25" s="32">
        <f>[1]BHIWANDI!$B25</f>
        <v>92725</v>
      </c>
      <c r="C25" s="33">
        <v>1100</v>
      </c>
      <c r="D25" s="33">
        <f t="shared" si="0"/>
        <v>91625</v>
      </c>
      <c r="E25" s="28" t="s">
        <v>186</v>
      </c>
      <c r="F25" s="55">
        <f>'[1]Freight list'!F209</f>
        <v>3168</v>
      </c>
      <c r="G25" s="39"/>
      <c r="H25" s="13"/>
      <c r="I25" s="13"/>
    </row>
    <row r="26" spans="1:9" x14ac:dyDescent="0.25">
      <c r="A26" s="12" t="s">
        <v>31</v>
      </c>
      <c r="B26" s="32">
        <f>[1]BHIWANDI!$B26</f>
        <v>94035</v>
      </c>
      <c r="C26" s="33">
        <v>1100</v>
      </c>
      <c r="D26" s="33">
        <f t="shared" si="0"/>
        <v>92935</v>
      </c>
      <c r="E26" s="28" t="s">
        <v>187</v>
      </c>
      <c r="F26" s="55">
        <f>'[1]Freight list'!F212</f>
        <v>3518</v>
      </c>
      <c r="G26" s="39"/>
      <c r="H26" s="13"/>
      <c r="I26" s="13"/>
    </row>
    <row r="27" spans="1:9" x14ac:dyDescent="0.25">
      <c r="A27" s="12" t="s">
        <v>100</v>
      </c>
      <c r="B27" s="32">
        <f>[1]BHIWANDI!$B27</f>
        <v>91336</v>
      </c>
      <c r="C27" s="33">
        <v>1100</v>
      </c>
      <c r="D27" s="33">
        <f t="shared" si="0"/>
        <v>90236</v>
      </c>
      <c r="E27" s="28" t="s">
        <v>188</v>
      </c>
      <c r="F27" s="55">
        <f>'[1]Freight list'!F234</f>
        <v>3618</v>
      </c>
      <c r="G27" s="39"/>
      <c r="H27" s="13"/>
      <c r="I27" s="13"/>
    </row>
    <row r="28" spans="1:9" x14ac:dyDescent="0.25">
      <c r="A28" s="12" t="s">
        <v>27</v>
      </c>
      <c r="B28" s="32">
        <f>[1]BHIWANDI!$B28</f>
        <v>91358</v>
      </c>
      <c r="C28" s="33">
        <v>1100</v>
      </c>
      <c r="D28" s="33">
        <f t="shared" si="0"/>
        <v>90258</v>
      </c>
      <c r="E28" s="28" t="s">
        <v>189</v>
      </c>
      <c r="F28" s="55">
        <f>'[1]Freight list'!F213</f>
        <v>3918</v>
      </c>
      <c r="G28" s="39"/>
      <c r="H28" s="13"/>
      <c r="I28" s="13"/>
    </row>
    <row r="29" spans="1:9" x14ac:dyDescent="0.25">
      <c r="A29" s="12" t="s">
        <v>101</v>
      </c>
      <c r="B29" s="32">
        <f>[1]BHIWANDI!$B29</f>
        <v>89358</v>
      </c>
      <c r="C29" s="33">
        <v>1100</v>
      </c>
      <c r="D29" s="33">
        <f t="shared" si="0"/>
        <v>88258</v>
      </c>
      <c r="E29" s="28" t="s">
        <v>190</v>
      </c>
      <c r="F29" s="55">
        <f>'[1]Freight list'!F216</f>
        <v>3618</v>
      </c>
      <c r="G29" s="39"/>
      <c r="H29" s="13"/>
      <c r="I29" s="13"/>
    </row>
    <row r="30" spans="1:9" x14ac:dyDescent="0.25">
      <c r="A30" s="12" t="s">
        <v>102</v>
      </c>
      <c r="B30" s="32">
        <f>[1]BHIWANDI!$B30</f>
        <v>86078</v>
      </c>
      <c r="C30" s="33">
        <v>1100</v>
      </c>
      <c r="D30" s="33">
        <f t="shared" si="0"/>
        <v>84978</v>
      </c>
      <c r="E30" s="28" t="s">
        <v>191</v>
      </c>
      <c r="F30" s="55">
        <f>'[1]Freight list'!F219</f>
        <v>3818</v>
      </c>
      <c r="G30" s="39"/>
      <c r="H30" s="13"/>
      <c r="I30" s="13"/>
    </row>
    <row r="31" spans="1:9" x14ac:dyDescent="0.25">
      <c r="A31" s="12" t="s">
        <v>103</v>
      </c>
      <c r="B31" s="32">
        <f>[1]BHIWANDI!$B31</f>
        <v>89631</v>
      </c>
      <c r="C31" s="33">
        <v>1100</v>
      </c>
      <c r="D31" s="33">
        <f t="shared" si="0"/>
        <v>88531</v>
      </c>
      <c r="E31" s="28" t="s">
        <v>192</v>
      </c>
      <c r="F31" s="55">
        <f>'[1]Freight list'!F227</f>
        <v>3598</v>
      </c>
      <c r="G31" s="39"/>
      <c r="H31" s="13"/>
      <c r="I31" s="13"/>
    </row>
    <row r="32" spans="1:9" x14ac:dyDescent="0.25">
      <c r="A32" s="12" t="s">
        <v>104</v>
      </c>
      <c r="B32" s="32">
        <f>[1]BHIWANDI!$B32</f>
        <v>88528</v>
      </c>
      <c r="C32" s="33">
        <v>1100</v>
      </c>
      <c r="D32" s="33">
        <f t="shared" si="0"/>
        <v>87428</v>
      </c>
      <c r="E32" s="28" t="s">
        <v>193</v>
      </c>
      <c r="F32" s="55">
        <f>'[1]Freight list'!F220</f>
        <v>4040</v>
      </c>
      <c r="G32" s="39"/>
      <c r="H32" s="13"/>
      <c r="I32" s="13"/>
    </row>
    <row r="33" spans="1:9" x14ac:dyDescent="0.25">
      <c r="A33" s="37" t="s">
        <v>33</v>
      </c>
      <c r="B33" s="32"/>
      <c r="C33" s="33"/>
      <c r="D33" s="28"/>
      <c r="E33" s="28" t="s">
        <v>194</v>
      </c>
      <c r="F33" s="55">
        <f>'[1]Freight list'!F221</f>
        <v>2917</v>
      </c>
      <c r="G33" s="39"/>
      <c r="H33" s="13"/>
      <c r="I33" s="13"/>
    </row>
    <row r="34" spans="1:9" x14ac:dyDescent="0.25">
      <c r="A34" s="12" t="s">
        <v>34</v>
      </c>
      <c r="B34" s="32">
        <f>[1]BHIWANDI!$B34</f>
        <v>90266</v>
      </c>
      <c r="C34" s="33">
        <v>1100</v>
      </c>
      <c r="D34" s="33">
        <f t="shared" ref="D34:D43" si="1">+B34-C34</f>
        <v>89166</v>
      </c>
      <c r="E34" s="56" t="s">
        <v>195</v>
      </c>
      <c r="F34" s="57">
        <f>'[1]Freight list'!F230</f>
        <v>3198</v>
      </c>
      <c r="G34" s="39"/>
      <c r="H34" s="13"/>
      <c r="I34" s="13"/>
    </row>
    <row r="35" spans="1:9" x14ac:dyDescent="0.25">
      <c r="A35" s="12" t="s">
        <v>105</v>
      </c>
      <c r="B35" s="32">
        <f>[1]BHIWANDI!$B35</f>
        <v>88576</v>
      </c>
      <c r="C35" s="33">
        <v>1100</v>
      </c>
      <c r="D35" s="33">
        <f t="shared" si="1"/>
        <v>87476</v>
      </c>
      <c r="E35" s="28"/>
      <c r="F35" s="55"/>
      <c r="G35" s="39"/>
      <c r="H35" s="13"/>
      <c r="I35" s="13"/>
    </row>
    <row r="36" spans="1:9" x14ac:dyDescent="0.25">
      <c r="A36" s="12" t="s">
        <v>106</v>
      </c>
      <c r="B36" s="32">
        <f>[1]BHIWANDI!$B36</f>
        <v>88056</v>
      </c>
      <c r="C36" s="33">
        <v>1100</v>
      </c>
      <c r="D36" s="33">
        <f t="shared" si="1"/>
        <v>86956</v>
      </c>
      <c r="E36" s="28" t="s">
        <v>196</v>
      </c>
      <c r="F36" s="55">
        <f>'[1]Freight list'!F225</f>
        <v>3968</v>
      </c>
      <c r="G36" s="39"/>
      <c r="H36" s="13"/>
      <c r="I36" s="13"/>
    </row>
    <row r="37" spans="1:9" x14ac:dyDescent="0.25">
      <c r="A37" s="12" t="s">
        <v>107</v>
      </c>
      <c r="B37" s="32">
        <f>[1]BHIWANDI!$B37</f>
        <v>90756</v>
      </c>
      <c r="C37" s="33">
        <v>1100</v>
      </c>
      <c r="D37" s="33">
        <f t="shared" si="1"/>
        <v>89656</v>
      </c>
      <c r="E37" s="28" t="s">
        <v>197</v>
      </c>
      <c r="F37" s="55">
        <f>'[1]Freight list'!F224</f>
        <v>3718</v>
      </c>
      <c r="G37" s="39"/>
      <c r="H37" s="13"/>
      <c r="I37" s="13"/>
    </row>
    <row r="38" spans="1:9" x14ac:dyDescent="0.25">
      <c r="A38" s="12" t="s">
        <v>37</v>
      </c>
      <c r="B38" s="32">
        <f>[1]BHIWANDI!$B38</f>
        <v>89076</v>
      </c>
      <c r="C38" s="33">
        <v>1100</v>
      </c>
      <c r="D38" s="33">
        <f t="shared" si="1"/>
        <v>87976</v>
      </c>
      <c r="E38" s="28"/>
      <c r="F38" s="55"/>
      <c r="G38" s="39"/>
      <c r="H38" s="13"/>
      <c r="I38" s="13"/>
    </row>
    <row r="39" spans="1:9" x14ac:dyDescent="0.25">
      <c r="A39" s="12" t="s">
        <v>108</v>
      </c>
      <c r="B39" s="32">
        <f>+'[1]PP EX-WORKS'!X40</f>
        <v>84056</v>
      </c>
      <c r="C39" s="33">
        <v>1100</v>
      </c>
      <c r="D39" s="33">
        <f t="shared" si="1"/>
        <v>82956</v>
      </c>
      <c r="E39" s="28" t="s">
        <v>198</v>
      </c>
      <c r="F39" s="55">
        <f>'[1]Freight list'!F233</f>
        <v>3518</v>
      </c>
      <c r="G39" s="39"/>
      <c r="H39" s="13"/>
      <c r="I39" s="13"/>
    </row>
    <row r="40" spans="1:9" x14ac:dyDescent="0.25">
      <c r="A40" s="12" t="s">
        <v>109</v>
      </c>
      <c r="B40" s="32">
        <f>[1]BHIWANDI!$B40</f>
        <v>87556</v>
      </c>
      <c r="C40" s="33">
        <v>1100</v>
      </c>
      <c r="D40" s="33">
        <f t="shared" si="1"/>
        <v>86456</v>
      </c>
      <c r="E40" s="28"/>
      <c r="F40" s="55"/>
      <c r="G40" s="39"/>
      <c r="H40" s="13"/>
      <c r="I40" s="13"/>
    </row>
    <row r="41" spans="1:9" x14ac:dyDescent="0.25">
      <c r="A41" s="12" t="s">
        <v>110</v>
      </c>
      <c r="B41" s="32">
        <f>[1]BHIWANDI!$B41</f>
        <v>87576</v>
      </c>
      <c r="C41" s="33">
        <v>1100</v>
      </c>
      <c r="D41" s="33">
        <f t="shared" si="1"/>
        <v>86476</v>
      </c>
      <c r="E41" s="28"/>
      <c r="F41" s="55"/>
      <c r="G41" s="39"/>
      <c r="H41" s="13"/>
      <c r="I41" s="13"/>
    </row>
    <row r="42" spans="1:9" x14ac:dyDescent="0.25">
      <c r="A42" s="12" t="s">
        <v>111</v>
      </c>
      <c r="B42" s="32">
        <f>[1]BHIWANDI!$B42</f>
        <v>91866</v>
      </c>
      <c r="C42" s="33">
        <v>1100</v>
      </c>
      <c r="D42" s="33">
        <f t="shared" si="1"/>
        <v>90766</v>
      </c>
      <c r="E42" s="58"/>
      <c r="F42" s="13"/>
      <c r="G42" s="49"/>
      <c r="H42" s="13"/>
      <c r="I42" s="13"/>
    </row>
    <row r="43" spans="1:9" x14ac:dyDescent="0.25">
      <c r="A43" s="12" t="s">
        <v>112</v>
      </c>
      <c r="B43" s="32">
        <f>[1]BHIWANDI!$B43</f>
        <v>84056</v>
      </c>
      <c r="C43" s="33">
        <v>1100</v>
      </c>
      <c r="D43" s="33">
        <f t="shared" si="1"/>
        <v>82956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2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113</v>
      </c>
      <c r="B45" s="32">
        <f>[1]BHIWANDI!$B45</f>
        <v>96676</v>
      </c>
      <c r="C45" s="33">
        <v>1100</v>
      </c>
      <c r="D45" s="33">
        <f t="shared" ref="D45:D58" si="2">+B45-C45</f>
        <v>95576</v>
      </c>
      <c r="E45" s="35"/>
      <c r="F45" s="39"/>
      <c r="G45" s="13"/>
      <c r="H45" s="13"/>
      <c r="I45" s="13"/>
    </row>
    <row r="46" spans="1:9" x14ac:dyDescent="0.25">
      <c r="A46" s="12" t="s">
        <v>114</v>
      </c>
      <c r="B46" s="32">
        <f>+'[1]PP EX-WORKS'!S40</f>
        <v>96616</v>
      </c>
      <c r="C46" s="33">
        <v>1100</v>
      </c>
      <c r="D46" s="33">
        <f>+B46-C46</f>
        <v>95516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2">
        <f>+'[1]PP EX-WORKS'!P40-6000</f>
        <v>87366</v>
      </c>
      <c r="C47" s="33">
        <v>1100</v>
      </c>
      <c r="D47" s="33">
        <f t="shared" si="2"/>
        <v>86266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2">
        <f>[1]BHIWANDI!$B48</f>
        <v>95126</v>
      </c>
      <c r="C48" s="33">
        <v>1100</v>
      </c>
      <c r="D48" s="33">
        <f t="shared" si="2"/>
        <v>94026</v>
      </c>
      <c r="E48" s="35"/>
      <c r="F48" s="39"/>
      <c r="G48" s="13"/>
      <c r="H48" s="13"/>
      <c r="I48" s="13"/>
    </row>
    <row r="49" spans="1:9" x14ac:dyDescent="0.25">
      <c r="A49" s="12" t="s">
        <v>116</v>
      </c>
      <c r="B49" s="32">
        <f>[1]BHIWANDI!$B49</f>
        <v>93366</v>
      </c>
      <c r="C49" s="33">
        <v>1100</v>
      </c>
      <c r="D49" s="33">
        <f t="shared" si="2"/>
        <v>92266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2">
        <f>+'[1]PP EX-WORKS'!W40</f>
        <v>93856</v>
      </c>
      <c r="C50" s="33">
        <v>1100</v>
      </c>
      <c r="D50" s="33">
        <f t="shared" si="2"/>
        <v>92756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2">
        <f>+'[1]PP EX-WORKS'!V40</f>
        <v>95706</v>
      </c>
      <c r="C51" s="33">
        <v>1100</v>
      </c>
      <c r="D51" s="33">
        <f t="shared" si="2"/>
        <v>94606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2">
        <f>+'[1]PP EX-WORKS'!T40</f>
        <v>94836</v>
      </c>
      <c r="C52" s="33">
        <v>1100</v>
      </c>
      <c r="D52" s="33">
        <f t="shared" si="2"/>
        <v>93736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2">
        <f>+'[1]PP EX-WORKS'!U40</f>
        <v>94836</v>
      </c>
      <c r="C53" s="33">
        <v>1100</v>
      </c>
      <c r="D53" s="33">
        <f t="shared" si="2"/>
        <v>93736</v>
      </c>
      <c r="E53" s="35"/>
      <c r="F53" s="39"/>
      <c r="G53" s="13"/>
      <c r="H53" s="13"/>
      <c r="I53" s="13"/>
    </row>
    <row r="54" spans="1:9" x14ac:dyDescent="0.25">
      <c r="A54" s="12" t="s">
        <v>117</v>
      </c>
      <c r="B54" s="32">
        <f>[1]BHIWANDI!$B54</f>
        <v>93366</v>
      </c>
      <c r="C54" s="33">
        <v>1100</v>
      </c>
      <c r="D54" s="33">
        <f t="shared" si="2"/>
        <v>92266</v>
      </c>
      <c r="E54" s="35"/>
      <c r="F54" s="39"/>
      <c r="G54" s="13"/>
      <c r="H54" s="13"/>
      <c r="I54" s="13"/>
    </row>
    <row r="55" spans="1:9" x14ac:dyDescent="0.25">
      <c r="A55" s="12" t="s">
        <v>199</v>
      </c>
      <c r="B55" s="32">
        <f>[1]BHIWANDI!$B55</f>
        <v>92866</v>
      </c>
      <c r="C55" s="33">
        <v>1100</v>
      </c>
      <c r="D55" s="33">
        <f t="shared" si="2"/>
        <v>91766</v>
      </c>
      <c r="E55" s="35"/>
      <c r="F55" s="39"/>
      <c r="G55" s="13"/>
      <c r="H55" s="13"/>
      <c r="I55" s="13"/>
    </row>
    <row r="56" spans="1:9" x14ac:dyDescent="0.25">
      <c r="A56" s="12" t="s">
        <v>119</v>
      </c>
      <c r="B56" s="32">
        <f>[1]BHIWANDI!$B56</f>
        <v>96337</v>
      </c>
      <c r="C56" s="33">
        <v>1100</v>
      </c>
      <c r="D56" s="33">
        <f t="shared" si="2"/>
        <v>95237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2">
        <f>[1]BHIWANDI!$B57</f>
        <v>99337</v>
      </c>
      <c r="C57" s="33">
        <v>1100</v>
      </c>
      <c r="D57" s="33">
        <f t="shared" si="2"/>
        <v>98237</v>
      </c>
      <c r="E57" s="35"/>
      <c r="F57" s="39"/>
      <c r="G57" s="13"/>
      <c r="H57" s="13"/>
      <c r="I57" s="13"/>
    </row>
    <row r="58" spans="1:9" x14ac:dyDescent="0.25">
      <c r="A58" s="40" t="s">
        <v>121</v>
      </c>
      <c r="B58" s="32">
        <f>[1]BHIWANDI!$B58</f>
        <v>98357</v>
      </c>
      <c r="C58" s="33">
        <v>1100</v>
      </c>
      <c r="D58" s="33">
        <f t="shared" si="2"/>
        <v>97257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2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122</v>
      </c>
      <c r="B60" s="32">
        <f>[1]BHIWANDI!$B60</f>
        <v>93635</v>
      </c>
      <c r="C60" s="33">
        <v>1100</v>
      </c>
      <c r="D60" s="33">
        <f t="shared" ref="D60:D68" si="3">+B60-C60</f>
        <v>92535</v>
      </c>
      <c r="E60" s="35"/>
      <c r="F60" s="39"/>
      <c r="G60" s="13"/>
      <c r="H60" s="13"/>
      <c r="I60" s="13"/>
    </row>
    <row r="61" spans="1:9" x14ac:dyDescent="0.25">
      <c r="A61" s="12" t="s">
        <v>123</v>
      </c>
      <c r="B61" s="32">
        <f>[1]BHIWANDI!$B61</f>
        <v>92635</v>
      </c>
      <c r="C61" s="33">
        <v>1100</v>
      </c>
      <c r="D61" s="33">
        <f t="shared" si="3"/>
        <v>91535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2">
        <f>[1]BHIWANDI!$B62</f>
        <v>92635</v>
      </c>
      <c r="C62" s="33">
        <v>1100</v>
      </c>
      <c r="D62" s="33">
        <f t="shared" si="3"/>
        <v>91535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2">
        <f>[1]BHIWANDI!$B63</f>
        <v>99725</v>
      </c>
      <c r="C63" s="33">
        <v>1100</v>
      </c>
      <c r="D63" s="33">
        <f t="shared" si="3"/>
        <v>98625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2">
        <f>[1]BHIWANDI!$B64</f>
        <v>101725</v>
      </c>
      <c r="C64" s="33">
        <v>1100</v>
      </c>
      <c r="D64" s="33">
        <f t="shared" si="3"/>
        <v>100625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2">
        <f>[1]BHIWANDI!$B65</f>
        <v>103425</v>
      </c>
      <c r="C65" s="33">
        <v>1100</v>
      </c>
      <c r="D65" s="33">
        <f t="shared" si="3"/>
        <v>102325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2">
        <f>[1]BHIWANDI!$B66</f>
        <v>87135</v>
      </c>
      <c r="C66" s="33">
        <v>1100</v>
      </c>
      <c r="D66" s="33">
        <f t="shared" si="3"/>
        <v>86035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2">
        <f>[1]BHIWANDI!$B67</f>
        <v>88635</v>
      </c>
      <c r="C67" s="33">
        <v>1100</v>
      </c>
      <c r="D67" s="33">
        <f t="shared" si="3"/>
        <v>87535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2">
        <f>[1]BHIWANDI!$B68</f>
        <v>88635</v>
      </c>
      <c r="C68" s="33">
        <v>1100</v>
      </c>
      <c r="D68" s="33">
        <f t="shared" si="3"/>
        <v>87535</v>
      </c>
      <c r="E68" s="35"/>
      <c r="F68" s="39"/>
      <c r="G68" s="13"/>
      <c r="H68" s="13"/>
      <c r="I68" s="13"/>
    </row>
    <row r="69" spans="1:9" x14ac:dyDescent="0.25">
      <c r="A69" s="37" t="s">
        <v>131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132</v>
      </c>
      <c r="B70" s="41" t="s">
        <v>133</v>
      </c>
      <c r="C70" s="41" t="s">
        <v>134</v>
      </c>
      <c r="D70" s="41" t="s">
        <v>135</v>
      </c>
      <c r="E70" s="41" t="s">
        <v>136</v>
      </c>
      <c r="F70" s="41" t="s">
        <v>137</v>
      </c>
      <c r="G70" s="41" t="s">
        <v>138</v>
      </c>
      <c r="H70" s="41" t="s">
        <v>139</v>
      </c>
      <c r="I70" s="41" t="s">
        <v>140</v>
      </c>
    </row>
    <row r="71" spans="1:9" x14ac:dyDescent="0.25">
      <c r="A71" s="37" t="s">
        <v>141</v>
      </c>
      <c r="B71" s="42" t="s">
        <v>142</v>
      </c>
      <c r="C71" s="42" t="s">
        <v>143</v>
      </c>
      <c r="D71" s="42" t="s">
        <v>144</v>
      </c>
      <c r="E71" s="42" t="s">
        <v>145</v>
      </c>
      <c r="F71" s="42" t="s">
        <v>146</v>
      </c>
      <c r="G71" s="42" t="s">
        <v>147</v>
      </c>
      <c r="H71" s="42" t="s">
        <v>148</v>
      </c>
      <c r="I71" s="43" t="s">
        <v>149</v>
      </c>
    </row>
    <row r="72" spans="1:9" x14ac:dyDescent="0.25">
      <c r="A72" s="12" t="s">
        <v>150</v>
      </c>
      <c r="B72" s="41" t="s">
        <v>133</v>
      </c>
      <c r="C72" s="41" t="s">
        <v>134</v>
      </c>
      <c r="D72" s="41" t="s">
        <v>135</v>
      </c>
      <c r="E72" s="41" t="s">
        <v>136</v>
      </c>
      <c r="F72" s="41" t="s">
        <v>137</v>
      </c>
      <c r="G72" s="41" t="s">
        <v>138</v>
      </c>
      <c r="H72" s="41" t="s">
        <v>139</v>
      </c>
      <c r="I72" s="41" t="s">
        <v>140</v>
      </c>
    </row>
    <row r="73" spans="1:9" x14ac:dyDescent="0.25">
      <c r="A73" s="12" t="s">
        <v>151</v>
      </c>
      <c r="B73" s="41" t="s">
        <v>152</v>
      </c>
      <c r="C73" s="41" t="s">
        <v>153</v>
      </c>
      <c r="D73" s="41" t="s">
        <v>154</v>
      </c>
      <c r="E73" s="41" t="s">
        <v>155</v>
      </c>
      <c r="F73" s="41" t="s">
        <v>156</v>
      </c>
      <c r="G73" s="41" t="s">
        <v>157</v>
      </c>
      <c r="H73" s="41" t="s">
        <v>145</v>
      </c>
      <c r="I73" s="1" t="s">
        <v>158</v>
      </c>
    </row>
    <row r="74" spans="1:9" x14ac:dyDescent="0.25">
      <c r="A74" s="44" t="s">
        <v>159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160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161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162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163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166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167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4"/>
      <c r="D87" s="13"/>
      <c r="E87" s="13"/>
      <c r="F87" s="13"/>
      <c r="G87" s="13"/>
      <c r="H87" s="13"/>
      <c r="I87" s="13"/>
    </row>
    <row r="88" spans="1:9" x14ac:dyDescent="0.25">
      <c r="A88" s="22" t="s">
        <v>169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D17" sqref="D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13"/>
    </row>
    <row r="2" spans="1:10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13"/>
    </row>
    <row r="3" spans="1:10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13"/>
    </row>
    <row r="4" spans="1:10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  <c r="J4" s="13"/>
    </row>
    <row r="5" spans="1:10" x14ac:dyDescent="0.25">
      <c r="A5" s="85" t="s">
        <v>200</v>
      </c>
      <c r="B5" s="85"/>
      <c r="C5" s="85"/>
      <c r="D5" s="85"/>
      <c r="E5" s="85"/>
      <c r="F5" s="85"/>
      <c r="G5" s="85"/>
      <c r="H5" s="85"/>
      <c r="I5" s="48"/>
      <c r="J5" s="13"/>
    </row>
    <row r="6" spans="1:10" x14ac:dyDescent="0.25">
      <c r="A6" s="85" t="s">
        <v>77</v>
      </c>
      <c r="B6" s="85"/>
      <c r="C6" s="85"/>
      <c r="D6" s="85"/>
      <c r="E6" s="85"/>
      <c r="F6" s="85"/>
      <c r="G6" s="85"/>
      <c r="H6" s="85"/>
      <c r="I6" s="13"/>
      <c r="J6" s="13"/>
    </row>
    <row r="7" spans="1:10" x14ac:dyDescent="0.25">
      <c r="A7" s="83" t="str">
        <f>+'[1]STOCK POINT'!A9:I9</f>
        <v>HDPE, LLDPE &amp; PP PRICE W.E.F. DT. 01.10.25</v>
      </c>
      <c r="B7" s="83"/>
      <c r="C7" s="83"/>
      <c r="D7" s="83"/>
      <c r="E7" s="83"/>
      <c r="F7" s="83"/>
      <c r="G7" s="83"/>
      <c r="H7" s="83"/>
      <c r="I7" s="83"/>
      <c r="J7" s="13"/>
    </row>
    <row r="8" spans="1:10" x14ac:dyDescent="0.25">
      <c r="A8" s="1" t="s">
        <v>78</v>
      </c>
      <c r="B8" s="1" t="s">
        <v>79</v>
      </c>
      <c r="C8" s="1" t="s">
        <v>80</v>
      </c>
      <c r="D8" s="30" t="s">
        <v>176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85</v>
      </c>
      <c r="D9" s="30" t="s">
        <v>177</v>
      </c>
      <c r="E9" s="31"/>
      <c r="F9" s="2"/>
      <c r="G9" s="14"/>
      <c r="H9" s="13"/>
      <c r="I9" s="13"/>
      <c r="J9" s="13"/>
    </row>
    <row r="10" spans="1:10" x14ac:dyDescent="0.25">
      <c r="A10" s="12" t="s">
        <v>88</v>
      </c>
      <c r="B10" s="32">
        <f>'[1]HD EX-WORKS'!P55</f>
        <v>92150</v>
      </c>
      <c r="C10" s="33">
        <v>1100</v>
      </c>
      <c r="D10" s="33">
        <f t="shared" ref="D10:D33" si="0">+B10-C10</f>
        <v>91050</v>
      </c>
      <c r="E10" s="53" t="s">
        <v>178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'[1]HD EX-WORKS'!R55</f>
        <v>94150</v>
      </c>
      <c r="C11" s="33">
        <v>1100</v>
      </c>
      <c r="D11" s="33">
        <f t="shared" si="0"/>
        <v>93050</v>
      </c>
      <c r="E11" s="35"/>
      <c r="F11" s="39"/>
      <c r="G11" s="14"/>
      <c r="H11" s="13"/>
      <c r="I11" s="13"/>
      <c r="J11" s="13"/>
    </row>
    <row r="12" spans="1:10" x14ac:dyDescent="0.25">
      <c r="A12" s="12" t="s">
        <v>89</v>
      </c>
      <c r="B12" s="32">
        <f>+'[1]HD EX-WORKS'!Q55</f>
        <v>94900</v>
      </c>
      <c r="C12" s="33">
        <v>1100</v>
      </c>
      <c r="D12" s="33">
        <f>+B12-C12</f>
        <v>93800</v>
      </c>
      <c r="E12" s="59"/>
      <c r="F12" s="39"/>
      <c r="G12" s="14"/>
      <c r="H12" s="13"/>
      <c r="I12" s="13"/>
      <c r="J12" s="13"/>
    </row>
    <row r="13" spans="1:10" x14ac:dyDescent="0.25">
      <c r="A13" s="12" t="s">
        <v>90</v>
      </c>
      <c r="B13" s="32">
        <f>'[1]HD EX-WORKS'!T55</f>
        <v>94900</v>
      </c>
      <c r="C13" s="33">
        <v>1100</v>
      </c>
      <c r="D13" s="33">
        <f t="shared" si="0"/>
        <v>93800</v>
      </c>
      <c r="E13" s="59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EX-WORKS'!U55</f>
        <v>97400</v>
      </c>
      <c r="C14" s="33">
        <v>1100</v>
      </c>
      <c r="D14" s="33">
        <f>+B14-C14</f>
        <v>96300</v>
      </c>
      <c r="E14" s="60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EX-WORKS'!V55</f>
        <v>97400</v>
      </c>
      <c r="C15" s="33">
        <v>1100</v>
      </c>
      <c r="D15" s="33">
        <f>+B15-C15</f>
        <v>96300</v>
      </c>
      <c r="E15" s="60"/>
      <c r="F15" s="39"/>
      <c r="G15" s="14"/>
      <c r="H15" s="13"/>
      <c r="I15" s="13"/>
      <c r="J15" s="13"/>
    </row>
    <row r="16" spans="1:10" x14ac:dyDescent="0.25">
      <c r="A16" s="12" t="s">
        <v>91</v>
      </c>
      <c r="B16" s="32">
        <f>'[1]HD EX-WORKS'!B55</f>
        <v>94203</v>
      </c>
      <c r="C16" s="33">
        <v>1100</v>
      </c>
      <c r="D16" s="33">
        <f t="shared" si="0"/>
        <v>93103</v>
      </c>
      <c r="E16" s="61" t="s">
        <v>179</v>
      </c>
      <c r="F16" s="1" t="s">
        <v>180</v>
      </c>
      <c r="G16" s="31"/>
      <c r="H16" s="13"/>
      <c r="I16" s="13"/>
      <c r="J16" s="13"/>
    </row>
    <row r="17" spans="1:10" x14ac:dyDescent="0.25">
      <c r="A17" s="12" t="s">
        <v>92</v>
      </c>
      <c r="B17" s="32">
        <f>'[1]HD EX-WORKS'!F55</f>
        <v>96083</v>
      </c>
      <c r="C17" s="33">
        <v>1100</v>
      </c>
      <c r="D17" s="33">
        <f t="shared" si="0"/>
        <v>94983</v>
      </c>
      <c r="E17" s="62" t="s">
        <v>181</v>
      </c>
      <c r="F17" s="1" t="s">
        <v>182</v>
      </c>
      <c r="G17" s="31"/>
      <c r="H17" s="13"/>
      <c r="I17" s="13"/>
      <c r="J17" s="13"/>
    </row>
    <row r="18" spans="1:10" x14ac:dyDescent="0.25">
      <c r="A18" s="12" t="s">
        <v>93</v>
      </c>
      <c r="B18" s="32">
        <f>'[1]HD EX-WORKS'!G55</f>
        <v>94833</v>
      </c>
      <c r="C18" s="33">
        <v>1100</v>
      </c>
      <c r="D18" s="33">
        <f t="shared" si="0"/>
        <v>93733</v>
      </c>
      <c r="E18" s="62"/>
      <c r="F18" s="28"/>
      <c r="G18" s="26"/>
      <c r="H18" s="13"/>
      <c r="I18" s="13"/>
      <c r="J18" s="13"/>
    </row>
    <row r="19" spans="1:10" x14ac:dyDescent="0.25">
      <c r="A19" s="12" t="s">
        <v>94</v>
      </c>
      <c r="B19" s="33">
        <f>'[1]HD EX-WORKS'!C55</f>
        <v>94333</v>
      </c>
      <c r="C19" s="33">
        <v>1100</v>
      </c>
      <c r="D19" s="33">
        <f t="shared" si="0"/>
        <v>93233</v>
      </c>
      <c r="E19" s="62"/>
      <c r="F19" s="28"/>
      <c r="G19" s="26"/>
      <c r="H19" s="13"/>
      <c r="I19" s="13"/>
      <c r="J19" s="13"/>
    </row>
    <row r="20" spans="1:10" x14ac:dyDescent="0.25">
      <c r="A20" s="12" t="s">
        <v>95</v>
      </c>
      <c r="B20" s="33">
        <f>'[1]HD EX-WORKS'!S55</f>
        <v>95864</v>
      </c>
      <c r="C20" s="33">
        <v>1100</v>
      </c>
      <c r="D20" s="33">
        <f t="shared" si="0"/>
        <v>94764</v>
      </c>
      <c r="E20" s="62" t="s">
        <v>201</v>
      </c>
      <c r="F20" s="63">
        <f>'[1]Freight list'!F424</f>
        <v>3309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'[1]HD EX-WORKS'!H55</f>
        <v>94557</v>
      </c>
      <c r="C21" s="33">
        <v>1100</v>
      </c>
      <c r="D21" s="33">
        <f t="shared" si="0"/>
        <v>93457</v>
      </c>
      <c r="E21" s="62" t="s">
        <v>202</v>
      </c>
      <c r="F21" s="63">
        <f>'[1]Freight list'!F421</f>
        <v>3163</v>
      </c>
      <c r="G21" s="31"/>
      <c r="H21" s="13"/>
      <c r="I21" s="13"/>
      <c r="J21" s="13"/>
    </row>
    <row r="22" spans="1:10" x14ac:dyDescent="0.25">
      <c r="A22" s="12" t="s">
        <v>96</v>
      </c>
      <c r="B22" s="33">
        <f>'[1]HD EX-WORKS'!N55-3000</f>
        <v>92621</v>
      </c>
      <c r="C22" s="33">
        <v>1100</v>
      </c>
      <c r="D22" s="33">
        <f t="shared" si="0"/>
        <v>91521</v>
      </c>
      <c r="E22" s="62" t="s">
        <v>203</v>
      </c>
      <c r="F22" s="63">
        <f>'[1]Freight list'!F422</f>
        <v>3309</v>
      </c>
      <c r="G22" s="31"/>
      <c r="H22" s="13"/>
      <c r="I22" s="13"/>
      <c r="J22" s="13"/>
    </row>
    <row r="23" spans="1:10" x14ac:dyDescent="0.25">
      <c r="A23" s="12" t="s">
        <v>97</v>
      </c>
      <c r="B23" s="33">
        <f>'[1]HD EX-WORKS'!N55</f>
        <v>95621</v>
      </c>
      <c r="C23" s="33">
        <v>1100</v>
      </c>
      <c r="D23" s="33">
        <f t="shared" si="0"/>
        <v>94521</v>
      </c>
      <c r="E23" s="62" t="s">
        <v>204</v>
      </c>
      <c r="F23" s="63">
        <f>'[1]Freight list'!F423</f>
        <v>3309</v>
      </c>
      <c r="G23" s="64"/>
      <c r="H23" s="13"/>
      <c r="I23" s="13"/>
      <c r="J23" s="13"/>
    </row>
    <row r="24" spans="1:10" x14ac:dyDescent="0.25">
      <c r="A24" s="12" t="s">
        <v>98</v>
      </c>
      <c r="B24" s="33">
        <f>'[1]HD EX-WORKS'!O55</f>
        <v>95621</v>
      </c>
      <c r="C24" s="33">
        <v>1100</v>
      </c>
      <c r="D24" s="33">
        <f t="shared" si="0"/>
        <v>94521</v>
      </c>
      <c r="E24" s="62" t="s">
        <v>205</v>
      </c>
      <c r="F24" s="63">
        <f>+'[1]Freight list'!F188</f>
        <v>3568</v>
      </c>
      <c r="G24" s="64"/>
      <c r="H24" s="13"/>
      <c r="I24" s="13"/>
      <c r="J24" s="13"/>
    </row>
    <row r="25" spans="1:10" x14ac:dyDescent="0.25">
      <c r="A25" s="12" t="s">
        <v>99</v>
      </c>
      <c r="B25" s="32">
        <f>'[1]HD EX-WORKS'!K55</f>
        <v>93939</v>
      </c>
      <c r="C25" s="33">
        <v>1100</v>
      </c>
      <c r="D25" s="33">
        <f t="shared" si="0"/>
        <v>92839</v>
      </c>
      <c r="E25" s="62"/>
      <c r="F25" s="1"/>
      <c r="G25" s="31"/>
      <c r="H25" s="13"/>
      <c r="I25" s="13"/>
      <c r="J25" s="13"/>
    </row>
    <row r="26" spans="1:10" x14ac:dyDescent="0.25">
      <c r="A26" s="12" t="s">
        <v>29</v>
      </c>
      <c r="B26" s="33">
        <f>'[1]HD EX-WORKS'!L55</f>
        <v>93314</v>
      </c>
      <c r="C26" s="33">
        <v>1100</v>
      </c>
      <c r="D26" s="33">
        <f t="shared" si="0"/>
        <v>92214</v>
      </c>
      <c r="E26" s="62"/>
      <c r="F26" s="1"/>
      <c r="G26" s="31"/>
      <c r="H26" s="13"/>
      <c r="I26" s="13"/>
      <c r="J26" s="13"/>
    </row>
    <row r="27" spans="1:10" x14ac:dyDescent="0.25">
      <c r="A27" s="12" t="s">
        <v>31</v>
      </c>
      <c r="B27" s="33">
        <f>'[1]HD EX-WORKS'!I55</f>
        <v>94624</v>
      </c>
      <c r="C27" s="33">
        <v>1100</v>
      </c>
      <c r="D27" s="33">
        <f t="shared" si="0"/>
        <v>93524</v>
      </c>
      <c r="E27" s="62"/>
      <c r="F27" s="1"/>
      <c r="G27" s="31"/>
      <c r="H27" s="13"/>
      <c r="I27" s="13"/>
      <c r="J27" s="13"/>
    </row>
    <row r="28" spans="1:10" x14ac:dyDescent="0.25">
      <c r="A28" s="12" t="s">
        <v>100</v>
      </c>
      <c r="B28" s="33">
        <f>'[1]HD EX-WORKS'!J55</f>
        <v>91939</v>
      </c>
      <c r="C28" s="33">
        <v>1100</v>
      </c>
      <c r="D28" s="33">
        <f t="shared" si="0"/>
        <v>90839</v>
      </c>
      <c r="E28" s="62"/>
      <c r="F28" s="1"/>
      <c r="G28" s="31"/>
      <c r="H28" s="13"/>
      <c r="I28" s="13"/>
      <c r="J28" s="13"/>
    </row>
    <row r="29" spans="1:10" x14ac:dyDescent="0.25">
      <c r="A29" s="12" t="s">
        <v>27</v>
      </c>
      <c r="B29" s="33">
        <f>'[1]HD EX-WORKS'!W55</f>
        <v>91621</v>
      </c>
      <c r="C29" s="33">
        <v>1100</v>
      </c>
      <c r="D29" s="33">
        <f t="shared" si="0"/>
        <v>90521</v>
      </c>
      <c r="E29" s="62"/>
      <c r="F29" s="28"/>
      <c r="G29" s="26"/>
      <c r="H29" s="13"/>
      <c r="I29" s="13"/>
      <c r="J29" s="13"/>
    </row>
    <row r="30" spans="1:10" x14ac:dyDescent="0.25">
      <c r="A30" s="12" t="s">
        <v>101</v>
      </c>
      <c r="B30" s="33">
        <f>'[1]HD EX-WORKS'!X55</f>
        <v>89621</v>
      </c>
      <c r="C30" s="33">
        <v>1100</v>
      </c>
      <c r="D30" s="33">
        <f t="shared" si="0"/>
        <v>88521</v>
      </c>
      <c r="E30" s="62"/>
      <c r="F30" s="28"/>
      <c r="G30" s="26"/>
      <c r="H30" s="13"/>
      <c r="I30" s="13"/>
      <c r="J30" s="13"/>
    </row>
    <row r="31" spans="1:10" x14ac:dyDescent="0.25">
      <c r="A31" s="12" t="s">
        <v>102</v>
      </c>
      <c r="B31" s="33">
        <f>'[1]HD EX-WORKS'!Y55</f>
        <v>86703</v>
      </c>
      <c r="C31" s="33">
        <v>1100</v>
      </c>
      <c r="D31" s="33">
        <f t="shared" si="0"/>
        <v>85603</v>
      </c>
      <c r="E31" s="62"/>
      <c r="F31" s="28"/>
      <c r="G31" s="26"/>
      <c r="H31" s="13"/>
      <c r="I31" s="13"/>
      <c r="J31" s="13"/>
    </row>
    <row r="32" spans="1:10" x14ac:dyDescent="0.25">
      <c r="A32" s="12" t="s">
        <v>103</v>
      </c>
      <c r="B32" s="33">
        <f>'[1]HD EX-WORKS'!Z55</f>
        <v>89557</v>
      </c>
      <c r="C32" s="33">
        <v>1100</v>
      </c>
      <c r="D32" s="33">
        <f t="shared" si="0"/>
        <v>88457</v>
      </c>
      <c r="E32" s="62"/>
      <c r="F32" s="28"/>
      <c r="G32" s="26"/>
      <c r="H32" s="13"/>
      <c r="I32" s="13"/>
      <c r="J32" s="13"/>
    </row>
    <row r="33" spans="1:10" x14ac:dyDescent="0.25">
      <c r="A33" s="12" t="s">
        <v>104</v>
      </c>
      <c r="B33" s="33">
        <f>'[1]HD EX-WORKS'!AA55</f>
        <v>89333</v>
      </c>
      <c r="C33" s="33">
        <v>1100</v>
      </c>
      <c r="D33" s="33">
        <f t="shared" si="0"/>
        <v>88233</v>
      </c>
      <c r="E33" s="62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62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'[1]PP EX-WORKS'!I44</f>
        <v>90903</v>
      </c>
      <c r="C35" s="33">
        <v>1100</v>
      </c>
      <c r="D35" s="33">
        <f t="shared" ref="D35:D44" si="1">+B35-C35</f>
        <v>89803</v>
      </c>
      <c r="E35" s="58" t="s">
        <v>206</v>
      </c>
      <c r="F35" s="13"/>
      <c r="G35" s="13"/>
      <c r="H35" s="13"/>
      <c r="I35" s="13"/>
      <c r="J35" s="13"/>
    </row>
    <row r="36" spans="1:10" x14ac:dyDescent="0.25">
      <c r="A36" s="12" t="s">
        <v>105</v>
      </c>
      <c r="B36" s="33">
        <f>'[1]PP EX-WORKS'!E44</f>
        <v>89213</v>
      </c>
      <c r="C36" s="33">
        <v>1100</v>
      </c>
      <c r="D36" s="33">
        <f t="shared" si="1"/>
        <v>88113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106</v>
      </c>
      <c r="B37" s="33">
        <f>'[1]PP EX-WORKS'!B44</f>
        <v>88693</v>
      </c>
      <c r="C37" s="33">
        <v>1100</v>
      </c>
      <c r="D37" s="33">
        <f t="shared" si="1"/>
        <v>87593</v>
      </c>
      <c r="E37" s="35"/>
      <c r="F37" s="39"/>
      <c r="G37" s="13"/>
      <c r="H37" s="13"/>
      <c r="I37" s="13"/>
      <c r="J37" s="13"/>
    </row>
    <row r="38" spans="1:10" x14ac:dyDescent="0.25">
      <c r="A38" s="12" t="s">
        <v>107</v>
      </c>
      <c r="B38" s="33">
        <f>'[1]PP EX-WORKS'!H44</f>
        <v>91393</v>
      </c>
      <c r="C38" s="33">
        <v>1100</v>
      </c>
      <c r="D38" s="33">
        <f t="shared" si="1"/>
        <v>90293</v>
      </c>
      <c r="E38" s="35"/>
      <c r="F38" s="39"/>
      <c r="G38" s="13"/>
      <c r="H38" s="13"/>
      <c r="I38" s="13"/>
      <c r="J38" s="13"/>
    </row>
    <row r="39" spans="1:10" x14ac:dyDescent="0.25">
      <c r="A39" s="12" t="s">
        <v>37</v>
      </c>
      <c r="B39" s="32">
        <f>'[1]PP EX-WORKS'!F44</f>
        <v>89713</v>
      </c>
      <c r="C39" s="33">
        <v>1100</v>
      </c>
      <c r="D39" s="33">
        <f t="shared" si="1"/>
        <v>88613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108</v>
      </c>
      <c r="B40" s="33">
        <f>+'[1]PP EX-WORKS'!X44</f>
        <v>84693</v>
      </c>
      <c r="C40" s="33">
        <v>1100</v>
      </c>
      <c r="D40" s="33">
        <f t="shared" si="1"/>
        <v>83593</v>
      </c>
      <c r="E40" s="35"/>
      <c r="F40" s="39"/>
      <c r="G40" s="13"/>
      <c r="H40" s="13"/>
      <c r="I40" s="13"/>
      <c r="J40" s="13"/>
    </row>
    <row r="41" spans="1:10" x14ac:dyDescent="0.25">
      <c r="A41" s="12" t="s">
        <v>109</v>
      </c>
      <c r="B41" s="33">
        <f>'[1]PP EX-WORKS'!D44</f>
        <v>88193</v>
      </c>
      <c r="C41" s="33">
        <v>1100</v>
      </c>
      <c r="D41" s="33">
        <f t="shared" si="1"/>
        <v>87093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110</v>
      </c>
      <c r="B42" s="33">
        <f>'[1]PP EX-WORKS'!C44</f>
        <v>88213</v>
      </c>
      <c r="C42" s="33">
        <v>1100</v>
      </c>
      <c r="D42" s="33">
        <f t="shared" si="1"/>
        <v>87113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111</v>
      </c>
      <c r="B43" s="33">
        <f>'[1]PP EX-WORKS'!J44</f>
        <v>92503</v>
      </c>
      <c r="C43" s="33">
        <v>1100</v>
      </c>
      <c r="D43" s="33">
        <f t="shared" si="1"/>
        <v>91403</v>
      </c>
      <c r="E43" s="35"/>
      <c r="F43" s="39"/>
      <c r="G43" s="13"/>
      <c r="H43" s="13"/>
      <c r="I43" s="13"/>
      <c r="J43" s="13"/>
    </row>
    <row r="44" spans="1:10" x14ac:dyDescent="0.25">
      <c r="A44" s="12" t="s">
        <v>112</v>
      </c>
      <c r="B44" s="33">
        <f>'[1]PP EX-WORKS'!Z44</f>
        <v>84693</v>
      </c>
      <c r="C44" s="33">
        <v>1100</v>
      </c>
      <c r="D44" s="33">
        <f t="shared" si="1"/>
        <v>83593</v>
      </c>
      <c r="E44" s="35"/>
      <c r="F44" s="39"/>
      <c r="G44" s="13"/>
      <c r="H44" s="13"/>
      <c r="I44" s="13"/>
      <c r="J44" s="13"/>
    </row>
    <row r="45" spans="1:10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  <c r="J45" s="13"/>
    </row>
    <row r="46" spans="1:10" x14ac:dyDescent="0.25">
      <c r="A46" s="12" t="s">
        <v>113</v>
      </c>
      <c r="B46" s="33">
        <f>'[1]PP EX-WORKS'!R44</f>
        <v>97313</v>
      </c>
      <c r="C46" s="33">
        <v>1100</v>
      </c>
      <c r="D46" s="33">
        <f t="shared" ref="D46:D59" si="2">+B46-C46</f>
        <v>96213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114</v>
      </c>
      <c r="B47" s="33">
        <f>+'[1]PP EX-WORKS'!S44</f>
        <v>97253</v>
      </c>
      <c r="C47" s="33">
        <v>1100</v>
      </c>
      <c r="D47" s="33">
        <f>+B47-C47</f>
        <v>96153</v>
      </c>
      <c r="E47" s="35"/>
      <c r="F47" s="39"/>
      <c r="G47" s="13"/>
      <c r="H47" s="13"/>
      <c r="I47" s="13"/>
      <c r="J47" s="13"/>
    </row>
    <row r="48" spans="1:10" x14ac:dyDescent="0.25">
      <c r="A48" s="12" t="s">
        <v>115</v>
      </c>
      <c r="B48" s="33">
        <f>+'[1]PP EX-WORKS'!P44-6000</f>
        <v>88003</v>
      </c>
      <c r="C48" s="33">
        <v>1100</v>
      </c>
      <c r="D48" s="33">
        <f t="shared" si="2"/>
        <v>86903</v>
      </c>
      <c r="E48" s="35"/>
      <c r="F48" s="39"/>
      <c r="G48" s="13"/>
      <c r="H48" s="13"/>
      <c r="I48" s="13"/>
      <c r="J48" s="13"/>
    </row>
    <row r="49" spans="1:10" x14ac:dyDescent="0.25">
      <c r="A49" s="12" t="s">
        <v>53</v>
      </c>
      <c r="B49" s="33">
        <f>'[1]PP EX-WORKS'!Q44</f>
        <v>95763</v>
      </c>
      <c r="C49" s="33">
        <v>1100</v>
      </c>
      <c r="D49" s="33">
        <f t="shared" si="2"/>
        <v>94663</v>
      </c>
      <c r="E49" s="35"/>
      <c r="F49" s="39"/>
      <c r="G49" s="13"/>
      <c r="H49" s="13"/>
      <c r="I49" s="13"/>
      <c r="J49" s="13"/>
    </row>
    <row r="50" spans="1:10" x14ac:dyDescent="0.25">
      <c r="A50" s="12" t="s">
        <v>116</v>
      </c>
      <c r="B50" s="33">
        <f>'[1]PP EX-WORKS'!P44</f>
        <v>94003</v>
      </c>
      <c r="C50" s="33">
        <v>1100</v>
      </c>
      <c r="D50" s="33">
        <f t="shared" si="2"/>
        <v>92903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EX-WORKS'!W44</f>
        <v>94493</v>
      </c>
      <c r="C51" s="33">
        <v>1100</v>
      </c>
      <c r="D51" s="33">
        <f t="shared" si="2"/>
        <v>93393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EX-WORKS'!V44</f>
        <v>96343</v>
      </c>
      <c r="C52" s="33">
        <v>1100</v>
      </c>
      <c r="D52" s="33">
        <f t="shared" si="2"/>
        <v>95243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EX-WORKS'!T44</f>
        <v>95473</v>
      </c>
      <c r="C53" s="33">
        <v>1100</v>
      </c>
      <c r="D53" s="33">
        <f t="shared" si="2"/>
        <v>94373</v>
      </c>
      <c r="E53" s="35"/>
      <c r="F53" s="39"/>
      <c r="G53" s="13"/>
      <c r="H53" s="13"/>
      <c r="I53" s="13"/>
      <c r="J53" s="13"/>
    </row>
    <row r="54" spans="1:10" x14ac:dyDescent="0.25">
      <c r="A54" s="12" t="s">
        <v>47</v>
      </c>
      <c r="B54" s="33">
        <f>+'[1]PP EX-WORKS'!U44</f>
        <v>95473</v>
      </c>
      <c r="C54" s="33">
        <v>1100</v>
      </c>
      <c r="D54" s="33">
        <f t="shared" si="2"/>
        <v>94373</v>
      </c>
      <c r="E54" s="35"/>
      <c r="F54" s="39"/>
      <c r="G54" s="13"/>
      <c r="H54" s="13"/>
      <c r="I54" s="13"/>
      <c r="J54" s="13"/>
    </row>
    <row r="55" spans="1:10" x14ac:dyDescent="0.25">
      <c r="A55" s="12" t="s">
        <v>117</v>
      </c>
      <c r="B55" s="33">
        <f>'[1]PP EX-WORKS'!O44</f>
        <v>93972</v>
      </c>
      <c r="C55" s="33">
        <v>1100</v>
      </c>
      <c r="D55" s="33">
        <f t="shared" si="2"/>
        <v>92872</v>
      </c>
      <c r="E55" s="35"/>
      <c r="F55" s="39"/>
      <c r="G55" s="13"/>
      <c r="H55" s="13"/>
      <c r="I55" s="13"/>
      <c r="J55" s="13"/>
    </row>
    <row r="56" spans="1:10" x14ac:dyDescent="0.25">
      <c r="A56" s="12" t="s">
        <v>174</v>
      </c>
      <c r="B56" s="33">
        <f>'[1]PP EX-WORKS'!N44</f>
        <v>93472</v>
      </c>
      <c r="C56" s="33">
        <v>1100</v>
      </c>
      <c r="D56" s="33">
        <f t="shared" si="2"/>
        <v>92372</v>
      </c>
      <c r="E56" s="35"/>
      <c r="F56" s="39"/>
      <c r="G56" s="13"/>
      <c r="H56" s="13"/>
      <c r="I56" s="13"/>
      <c r="J56" s="13"/>
    </row>
    <row r="57" spans="1:10" x14ac:dyDescent="0.25">
      <c r="A57" s="12" t="s">
        <v>119</v>
      </c>
      <c r="B57" s="33">
        <f>'[1]PP EX-WORKS'!K44</f>
        <v>96968</v>
      </c>
      <c r="C57" s="33">
        <v>1100</v>
      </c>
      <c r="D57" s="33">
        <f t="shared" si="2"/>
        <v>95868</v>
      </c>
      <c r="E57" s="35"/>
      <c r="F57" s="39"/>
      <c r="G57" s="13"/>
      <c r="H57" s="13"/>
      <c r="I57" s="13"/>
      <c r="J57" s="13"/>
    </row>
    <row r="58" spans="1:10" x14ac:dyDescent="0.25">
      <c r="A58" s="12" t="s">
        <v>120</v>
      </c>
      <c r="B58" s="33">
        <f>'[1]PP EX-WORKS'!M44</f>
        <v>99968</v>
      </c>
      <c r="C58" s="33">
        <v>1100</v>
      </c>
      <c r="D58" s="33">
        <f t="shared" si="2"/>
        <v>98868</v>
      </c>
      <c r="E58" s="35"/>
      <c r="F58" s="39"/>
      <c r="G58" s="13"/>
      <c r="H58" s="13"/>
      <c r="I58" s="13"/>
      <c r="J58" s="13"/>
    </row>
    <row r="59" spans="1:10" x14ac:dyDescent="0.25">
      <c r="A59" s="40" t="s">
        <v>121</v>
      </c>
      <c r="B59" s="33">
        <f>'[1]PP EX-WORKS'!L44</f>
        <v>98992</v>
      </c>
      <c r="C59" s="33">
        <v>1100</v>
      </c>
      <c r="D59" s="33">
        <f t="shared" si="2"/>
        <v>97892</v>
      </c>
      <c r="E59" s="35"/>
      <c r="F59" s="39"/>
      <c r="G59" s="13"/>
      <c r="H59" s="13"/>
      <c r="I59" s="13"/>
      <c r="J59" s="13"/>
    </row>
    <row r="60" spans="1:10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  <c r="J60" s="13"/>
    </row>
    <row r="61" spans="1:10" x14ac:dyDescent="0.25">
      <c r="A61" s="12" t="s">
        <v>122</v>
      </c>
      <c r="B61" s="33">
        <f>'[1]LL PRICELIST'!C55</f>
        <v>94281</v>
      </c>
      <c r="C61" s="33">
        <v>1100</v>
      </c>
      <c r="D61" s="33">
        <f t="shared" ref="D61:D69" si="3">+B61-C61</f>
        <v>93181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123</v>
      </c>
      <c r="B62" s="33">
        <f>'[1]LL PRICELIST'!B55</f>
        <v>93281</v>
      </c>
      <c r="C62" s="33">
        <v>1100</v>
      </c>
      <c r="D62" s="33">
        <f t="shared" si="3"/>
        <v>92181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124</v>
      </c>
      <c r="B63" s="33">
        <f>'[1]LL PRICELIST'!B55</f>
        <v>93281</v>
      </c>
      <c r="C63" s="33">
        <v>1100</v>
      </c>
      <c r="D63" s="33">
        <f t="shared" si="3"/>
        <v>92181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125</v>
      </c>
      <c r="B64" s="33">
        <f>'[1]LL PRICELIST'!D55</f>
        <v>100371</v>
      </c>
      <c r="C64" s="33">
        <v>1100</v>
      </c>
      <c r="D64" s="33">
        <f t="shared" si="3"/>
        <v>99271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126</v>
      </c>
      <c r="B65" s="33">
        <f>'[1]LL PRICELIST'!E55</f>
        <v>102371</v>
      </c>
      <c r="C65" s="33">
        <v>1100</v>
      </c>
      <c r="D65" s="33">
        <f t="shared" si="3"/>
        <v>101271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127</v>
      </c>
      <c r="B66" s="33">
        <f>'[1]LL PRICELIST'!F55</f>
        <v>104061</v>
      </c>
      <c r="C66" s="33">
        <v>1100</v>
      </c>
      <c r="D66" s="33">
        <f t="shared" si="3"/>
        <v>102961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128</v>
      </c>
      <c r="B67" s="33">
        <f>'[1]LL PRICELIST'!B55-5500</f>
        <v>87781</v>
      </c>
      <c r="C67" s="33">
        <v>1100</v>
      </c>
      <c r="D67" s="33">
        <f t="shared" si="3"/>
        <v>86681</v>
      </c>
      <c r="E67" s="35"/>
      <c r="F67" s="39"/>
      <c r="G67" s="13"/>
      <c r="H67" s="13"/>
      <c r="I67" s="13"/>
      <c r="J67" s="13"/>
    </row>
    <row r="68" spans="1:10" x14ac:dyDescent="0.25">
      <c r="A68" s="12" t="s">
        <v>129</v>
      </c>
      <c r="B68" s="33">
        <f>'[1]LL PRICELIST'!I55</f>
        <v>89281</v>
      </c>
      <c r="C68" s="33">
        <v>1100</v>
      </c>
      <c r="D68" s="33">
        <f t="shared" si="3"/>
        <v>88181</v>
      </c>
      <c r="E68" s="35"/>
      <c r="F68" s="39"/>
      <c r="G68" s="13"/>
      <c r="H68" s="13"/>
      <c r="I68" s="13"/>
      <c r="J68" s="13"/>
    </row>
    <row r="69" spans="1:10" x14ac:dyDescent="0.25">
      <c r="A69" s="12" t="s">
        <v>130</v>
      </c>
      <c r="B69" s="33">
        <f>'[1]LL PRICELIST'!J55</f>
        <v>89281</v>
      </c>
      <c r="C69" s="33">
        <v>1100</v>
      </c>
      <c r="D69" s="33">
        <f t="shared" si="3"/>
        <v>88181</v>
      </c>
      <c r="E69" s="35"/>
      <c r="F69" s="39"/>
      <c r="G69" s="13"/>
      <c r="H69" s="13"/>
      <c r="I69" s="13"/>
      <c r="J69" s="13"/>
    </row>
    <row r="70" spans="1:10" x14ac:dyDescent="0.25">
      <c r="A70" s="37" t="s">
        <v>207</v>
      </c>
      <c r="B70" s="83"/>
      <c r="C70" s="83"/>
      <c r="D70" s="83"/>
      <c r="E70" s="83"/>
      <c r="F70" s="83"/>
      <c r="G70" s="83"/>
      <c r="H70" s="83"/>
      <c r="I70" s="83"/>
      <c r="J70" s="83"/>
    </row>
    <row r="71" spans="1:10" x14ac:dyDescent="0.25">
      <c r="A71" s="12" t="s">
        <v>132</v>
      </c>
      <c r="B71" s="41" t="s">
        <v>133</v>
      </c>
      <c r="C71" s="41" t="s">
        <v>134</v>
      </c>
      <c r="D71" s="41" t="s">
        <v>135</v>
      </c>
      <c r="E71" s="41" t="s">
        <v>136</v>
      </c>
      <c r="F71" s="41" t="s">
        <v>137</v>
      </c>
      <c r="G71" s="41" t="s">
        <v>138</v>
      </c>
      <c r="H71" s="41" t="s">
        <v>139</v>
      </c>
      <c r="I71" s="41" t="s">
        <v>140</v>
      </c>
      <c r="J71" s="13"/>
    </row>
    <row r="72" spans="1:10" x14ac:dyDescent="0.25">
      <c r="A72" s="37" t="s">
        <v>141</v>
      </c>
      <c r="B72" s="42" t="s">
        <v>142</v>
      </c>
      <c r="C72" s="42" t="s">
        <v>143</v>
      </c>
      <c r="D72" s="42" t="s">
        <v>144</v>
      </c>
      <c r="E72" s="42" t="s">
        <v>145</v>
      </c>
      <c r="F72" s="42" t="s">
        <v>146</v>
      </c>
      <c r="G72" s="42" t="s">
        <v>147</v>
      </c>
      <c r="H72" s="42" t="s">
        <v>148</v>
      </c>
      <c r="I72" s="43" t="s">
        <v>149</v>
      </c>
      <c r="J72" s="13"/>
    </row>
    <row r="73" spans="1:10" x14ac:dyDescent="0.25">
      <c r="A73" s="12" t="s">
        <v>150</v>
      </c>
      <c r="B73" s="41" t="s">
        <v>133</v>
      </c>
      <c r="C73" s="41" t="s">
        <v>134</v>
      </c>
      <c r="D73" s="41" t="s">
        <v>135</v>
      </c>
      <c r="E73" s="41" t="s">
        <v>136</v>
      </c>
      <c r="F73" s="41" t="s">
        <v>137</v>
      </c>
      <c r="G73" s="41" t="s">
        <v>138</v>
      </c>
      <c r="H73" s="41" t="s">
        <v>139</v>
      </c>
      <c r="I73" s="41" t="s">
        <v>140</v>
      </c>
      <c r="J73" s="13"/>
    </row>
    <row r="74" spans="1:10" x14ac:dyDescent="0.25">
      <c r="A74" s="12" t="s">
        <v>151</v>
      </c>
      <c r="B74" s="41" t="s">
        <v>152</v>
      </c>
      <c r="C74" s="41" t="s">
        <v>153</v>
      </c>
      <c r="D74" s="41" t="s">
        <v>154</v>
      </c>
      <c r="E74" s="41" t="s">
        <v>155</v>
      </c>
      <c r="F74" s="41" t="s">
        <v>156</v>
      </c>
      <c r="G74" s="41" t="s">
        <v>157</v>
      </c>
      <c r="H74" s="41" t="s">
        <v>145</v>
      </c>
      <c r="I74" s="1" t="s">
        <v>158</v>
      </c>
      <c r="J74" s="13"/>
    </row>
    <row r="75" spans="1:10" x14ac:dyDescent="0.25">
      <c r="A75" s="44" t="s">
        <v>159</v>
      </c>
      <c r="B75" s="52"/>
      <c r="C75" s="52"/>
      <c r="D75" s="52"/>
      <c r="E75" s="52"/>
      <c r="F75" s="52"/>
      <c r="G75" s="52"/>
      <c r="H75" s="52"/>
      <c r="I75" s="52"/>
      <c r="J75" s="65"/>
    </row>
    <row r="76" spans="1:10" x14ac:dyDescent="0.25">
      <c r="A76" s="45" t="s">
        <v>160</v>
      </c>
      <c r="B76" s="2"/>
      <c r="C76" s="2"/>
      <c r="D76" s="2"/>
      <c r="E76" s="2"/>
      <c r="F76" s="2"/>
      <c r="G76" s="2"/>
      <c r="H76" s="2"/>
      <c r="I76" s="13"/>
      <c r="J76" s="13"/>
    </row>
    <row r="77" spans="1:10" x14ac:dyDescent="0.25">
      <c r="A77" s="46" t="s">
        <v>161</v>
      </c>
      <c r="B77" s="13"/>
      <c r="C77" s="19"/>
      <c r="D77" s="19"/>
      <c r="E77" s="19"/>
      <c r="F77" s="19"/>
      <c r="G77" s="19"/>
      <c r="H77" s="13"/>
      <c r="I77" s="13"/>
      <c r="J77" s="13"/>
    </row>
    <row r="78" spans="1:10" x14ac:dyDescent="0.25">
      <c r="A78" s="46" t="s">
        <v>162</v>
      </c>
      <c r="B78" s="39"/>
      <c r="C78" s="39"/>
      <c r="D78" s="39"/>
      <c r="E78" s="39"/>
      <c r="F78" s="39"/>
      <c r="G78" s="39"/>
      <c r="H78" s="39"/>
      <c r="I78" s="13"/>
      <c r="J78" s="13"/>
    </row>
    <row r="79" spans="1:10" x14ac:dyDescent="0.25">
      <c r="A79" s="46" t="s">
        <v>163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164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45" t="s">
        <v>165</v>
      </c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25">
      <c r="A82" s="15" t="s">
        <v>166</v>
      </c>
      <c r="B82" s="16"/>
      <c r="C82" s="16"/>
      <c r="D82" s="16"/>
      <c r="E82" s="16"/>
      <c r="F82" s="16"/>
      <c r="G82" s="16"/>
      <c r="H82" s="16"/>
      <c r="I82" s="13"/>
      <c r="J82" s="13"/>
    </row>
    <row r="83" spans="1:10" x14ac:dyDescent="0.25">
      <c r="A83" s="17" t="s">
        <v>167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x14ac:dyDescent="0.25">
      <c r="A84" s="17" t="s">
        <v>168</v>
      </c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  <c r="J85" s="13"/>
    </row>
    <row r="86" spans="1:10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  <c r="J86" s="13"/>
    </row>
    <row r="87" spans="1:10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  <row r="89" spans="1:10" x14ac:dyDescent="0.25">
      <c r="A89" s="22" t="s">
        <v>169</v>
      </c>
      <c r="B89" s="14"/>
      <c r="C89" s="13"/>
      <c r="D89" s="13"/>
      <c r="E89" s="13"/>
      <c r="F89" s="13"/>
      <c r="G89" s="13"/>
      <c r="H89" s="13"/>
      <c r="I89" s="13"/>
      <c r="J89" s="13"/>
    </row>
  </sheetData>
  <mergeCells count="8">
    <mergeCell ref="A7:I7"/>
    <mergeCell ref="B70:J70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D19" sqref="D19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3.42578125" customWidth="1"/>
    <col min="5" max="6" width="13.28515625" customWidth="1"/>
    <col min="7" max="7" width="10.7109375" customWidth="1"/>
    <col min="8" max="8" width="16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208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01.10.25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78</v>
      </c>
      <c r="B7" s="1" t="s">
        <v>79</v>
      </c>
      <c r="C7" s="1" t="s">
        <v>80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85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88</v>
      </c>
      <c r="B9" s="32">
        <f>'[1]HD EX-WORKS'!P51</f>
        <v>92763</v>
      </c>
      <c r="C9" s="33">
        <v>1100</v>
      </c>
      <c r="D9" s="33">
        <f t="shared" ref="D9:D32" si="0">+B9-C9</f>
        <v>91663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'[1]HD EX-WORKS'!R51</f>
        <v>94763</v>
      </c>
      <c r="C10" s="33">
        <v>1100</v>
      </c>
      <c r="D10" s="33">
        <f t="shared" si="0"/>
        <v>93663</v>
      </c>
      <c r="E10" s="35"/>
      <c r="F10" s="39"/>
      <c r="G10" s="14"/>
      <c r="H10" s="13"/>
      <c r="I10" s="13"/>
    </row>
    <row r="11" spans="1:9" x14ac:dyDescent="0.25">
      <c r="A11" s="12" t="s">
        <v>89</v>
      </c>
      <c r="B11" s="32">
        <f>+'[1]HD EX-WORKS'!Q51</f>
        <v>95513</v>
      </c>
      <c r="C11" s="33">
        <v>1100</v>
      </c>
      <c r="D11" s="33">
        <f>+B11-C11</f>
        <v>94413</v>
      </c>
      <c r="E11" s="59"/>
      <c r="F11" s="39"/>
      <c r="G11" s="14"/>
      <c r="H11" s="13"/>
      <c r="I11" s="13"/>
    </row>
    <row r="12" spans="1:9" x14ac:dyDescent="0.25">
      <c r="A12" s="12" t="s">
        <v>90</v>
      </c>
      <c r="B12" s="32">
        <f>'[1]HD EX-WORKS'!T51</f>
        <v>95513</v>
      </c>
      <c r="C12" s="33">
        <v>1100</v>
      </c>
      <c r="D12" s="33">
        <f t="shared" si="0"/>
        <v>94413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EX-WORKS'!U51</f>
        <v>98013</v>
      </c>
      <c r="C13" s="33">
        <v>1100</v>
      </c>
      <c r="D13" s="33">
        <f>+B13-C13</f>
        <v>96913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EX-WORKS'!V51</f>
        <v>98013</v>
      </c>
      <c r="C14" s="33">
        <v>1100</v>
      </c>
      <c r="D14" s="33">
        <f>+B14-C14</f>
        <v>96913</v>
      </c>
      <c r="E14" s="60"/>
      <c r="F14" s="39"/>
      <c r="G14" s="14"/>
      <c r="H14" s="13"/>
      <c r="I14" s="13"/>
    </row>
    <row r="15" spans="1:9" x14ac:dyDescent="0.25">
      <c r="A15" s="12" t="s">
        <v>91</v>
      </c>
      <c r="B15" s="32">
        <f>'[1]HD EX-WORKS'!B51</f>
        <v>94739</v>
      </c>
      <c r="C15" s="33">
        <v>1100</v>
      </c>
      <c r="D15" s="33">
        <f t="shared" si="0"/>
        <v>93639</v>
      </c>
      <c r="E15" s="61" t="s">
        <v>179</v>
      </c>
      <c r="F15" s="1" t="s">
        <v>180</v>
      </c>
      <c r="G15" s="31"/>
      <c r="H15" s="13"/>
      <c r="I15" s="13"/>
    </row>
    <row r="16" spans="1:9" x14ac:dyDescent="0.25">
      <c r="A16" s="12" t="s">
        <v>92</v>
      </c>
      <c r="B16" s="32">
        <f>'[1]HD EX-WORKS'!F51</f>
        <v>96263</v>
      </c>
      <c r="C16" s="33">
        <v>1100</v>
      </c>
      <c r="D16" s="33">
        <f t="shared" si="0"/>
        <v>95163</v>
      </c>
      <c r="E16" s="62" t="s">
        <v>181</v>
      </c>
      <c r="F16" s="1" t="s">
        <v>182</v>
      </c>
      <c r="G16" s="31"/>
      <c r="H16" s="13"/>
      <c r="I16" s="13"/>
    </row>
    <row r="17" spans="1:9" x14ac:dyDescent="0.25">
      <c r="A17" s="12" t="s">
        <v>93</v>
      </c>
      <c r="B17" s="32">
        <f>'[1]HD EX-WORKS'!G51</f>
        <v>95013</v>
      </c>
      <c r="C17" s="33">
        <v>1100</v>
      </c>
      <c r="D17" s="33">
        <f t="shared" si="0"/>
        <v>93913</v>
      </c>
      <c r="E17" s="62"/>
      <c r="F17" s="62"/>
      <c r="G17" s="26"/>
      <c r="H17" s="13"/>
      <c r="I17" s="13"/>
    </row>
    <row r="18" spans="1:9" x14ac:dyDescent="0.25">
      <c r="A18" s="12" t="s">
        <v>94</v>
      </c>
      <c r="B18" s="33">
        <f>'[1]HD EX-WORKS'!C51</f>
        <v>94513</v>
      </c>
      <c r="C18" s="33">
        <v>1100</v>
      </c>
      <c r="D18" s="33">
        <f t="shared" si="0"/>
        <v>93413</v>
      </c>
      <c r="E18" s="62"/>
      <c r="F18" s="62"/>
      <c r="G18" s="26"/>
      <c r="H18" s="13"/>
      <c r="I18" s="13"/>
    </row>
    <row r="19" spans="1:9" x14ac:dyDescent="0.25">
      <c r="A19" s="12" t="s">
        <v>95</v>
      </c>
      <c r="B19" s="33">
        <f>'[1]HD EX-WORKS'!S51</f>
        <v>96637</v>
      </c>
      <c r="C19" s="33">
        <v>1100</v>
      </c>
      <c r="D19" s="33">
        <f t="shared" si="0"/>
        <v>95537</v>
      </c>
      <c r="E19" s="62" t="s">
        <v>209</v>
      </c>
      <c r="F19" s="55">
        <f>'[1]Freight list'!F228</f>
        <v>3868</v>
      </c>
      <c r="G19" s="31"/>
      <c r="H19" s="13"/>
      <c r="I19" s="13"/>
    </row>
    <row r="20" spans="1:9" x14ac:dyDescent="0.25">
      <c r="A20" s="12" t="s">
        <v>25</v>
      </c>
      <c r="B20" s="33">
        <f>'[1]HD EX-WORKS'!H51</f>
        <v>95087</v>
      </c>
      <c r="C20" s="33">
        <v>1100</v>
      </c>
      <c r="D20" s="33">
        <f t="shared" si="0"/>
        <v>93987</v>
      </c>
      <c r="E20" s="62" t="s">
        <v>210</v>
      </c>
      <c r="F20" s="55">
        <f>'[1]Freight list'!F229</f>
        <v>3968</v>
      </c>
      <c r="G20" s="31"/>
      <c r="H20" s="13"/>
      <c r="I20" s="13"/>
    </row>
    <row r="21" spans="1:9" x14ac:dyDescent="0.25">
      <c r="A21" s="12" t="s">
        <v>96</v>
      </c>
      <c r="B21" s="33">
        <f>'[1]HD EX-WORKS'!N51-3000</f>
        <v>93604</v>
      </c>
      <c r="C21" s="33">
        <v>1100</v>
      </c>
      <c r="D21" s="33">
        <f t="shared" si="0"/>
        <v>92504</v>
      </c>
      <c r="E21" s="62" t="s">
        <v>211</v>
      </c>
      <c r="F21" s="55">
        <f>'[1]Freight list'!F214</f>
        <v>3858</v>
      </c>
      <c r="G21" s="31"/>
      <c r="H21" s="13"/>
      <c r="I21" s="13"/>
    </row>
    <row r="22" spans="1:9" x14ac:dyDescent="0.25">
      <c r="A22" s="12" t="s">
        <v>97</v>
      </c>
      <c r="B22" s="33">
        <f>'[1]HD EX-WORKS'!N51</f>
        <v>96604</v>
      </c>
      <c r="C22" s="33">
        <v>1100</v>
      </c>
      <c r="D22" s="33">
        <f t="shared" si="0"/>
        <v>95504</v>
      </c>
      <c r="E22" s="62"/>
      <c r="F22" s="55"/>
      <c r="G22" s="64"/>
      <c r="H22" s="13"/>
      <c r="I22" s="13"/>
    </row>
    <row r="23" spans="1:9" x14ac:dyDescent="0.25">
      <c r="A23" s="12" t="s">
        <v>98</v>
      </c>
      <c r="B23" s="33">
        <f>'[1]HD EX-WORKS'!O51</f>
        <v>96604</v>
      </c>
      <c r="C23" s="33">
        <v>1100</v>
      </c>
      <c r="D23" s="33">
        <f t="shared" si="0"/>
        <v>95504</v>
      </c>
      <c r="E23" s="62"/>
      <c r="F23" s="55"/>
      <c r="G23" s="64"/>
      <c r="H23" s="13"/>
      <c r="I23" s="13"/>
    </row>
    <row r="24" spans="1:9" x14ac:dyDescent="0.25">
      <c r="A24" s="12" t="s">
        <v>99</v>
      </c>
      <c r="B24" s="32">
        <f>'[1]HD EX-WORKS'!K51</f>
        <v>94517</v>
      </c>
      <c r="C24" s="33">
        <v>1100</v>
      </c>
      <c r="D24" s="33">
        <f t="shared" si="0"/>
        <v>93417</v>
      </c>
      <c r="E24" s="62" t="s">
        <v>212</v>
      </c>
      <c r="F24" s="55">
        <f>'[1]Freight list'!F235</f>
        <v>4090</v>
      </c>
      <c r="G24" s="31"/>
      <c r="H24" s="13"/>
      <c r="I24" s="13"/>
    </row>
    <row r="25" spans="1:9" x14ac:dyDescent="0.25">
      <c r="A25" s="12" t="s">
        <v>29</v>
      </c>
      <c r="B25" s="33">
        <f>'[1]HD EX-WORKS'!L51</f>
        <v>93447</v>
      </c>
      <c r="C25" s="33">
        <v>1100</v>
      </c>
      <c r="D25" s="33">
        <f t="shared" si="0"/>
        <v>92347</v>
      </c>
      <c r="E25" s="62" t="s">
        <v>213</v>
      </c>
      <c r="F25" s="55">
        <f>'[1]Freight list'!F231</f>
        <v>3818</v>
      </c>
      <c r="G25" s="31"/>
      <c r="H25" s="13"/>
      <c r="I25" s="13"/>
    </row>
    <row r="26" spans="1:9" x14ac:dyDescent="0.25">
      <c r="A26" s="12" t="s">
        <v>31</v>
      </c>
      <c r="B26" s="33">
        <f>'[1]HD EX-WORKS'!I51</f>
        <v>94947</v>
      </c>
      <c r="C26" s="33">
        <v>1100</v>
      </c>
      <c r="D26" s="33">
        <f t="shared" si="0"/>
        <v>93847</v>
      </c>
      <c r="E26" s="62"/>
      <c r="F26" s="1"/>
      <c r="G26" s="31"/>
      <c r="H26" s="13"/>
      <c r="I26" s="13"/>
    </row>
    <row r="27" spans="1:9" x14ac:dyDescent="0.25">
      <c r="A27" s="12" t="s">
        <v>100</v>
      </c>
      <c r="B27" s="33">
        <f>'[1]HD EX-WORKS'!J51</f>
        <v>92517</v>
      </c>
      <c r="C27" s="33">
        <v>1100</v>
      </c>
      <c r="D27" s="33">
        <f t="shared" si="0"/>
        <v>91417</v>
      </c>
      <c r="E27" s="62"/>
      <c r="F27" s="61"/>
      <c r="G27" s="31"/>
      <c r="H27" s="13"/>
      <c r="I27" s="13"/>
    </row>
    <row r="28" spans="1:9" x14ac:dyDescent="0.25">
      <c r="A28" s="12" t="s">
        <v>27</v>
      </c>
      <c r="B28" s="33">
        <f>'[1]HD EX-WORKS'!W51</f>
        <v>92604</v>
      </c>
      <c r="C28" s="33">
        <v>1100</v>
      </c>
      <c r="D28" s="33">
        <f t="shared" si="0"/>
        <v>91504</v>
      </c>
      <c r="E28" s="62"/>
      <c r="F28" s="62"/>
      <c r="G28" s="26"/>
      <c r="H28" s="13"/>
      <c r="I28" s="13"/>
    </row>
    <row r="29" spans="1:9" x14ac:dyDescent="0.25">
      <c r="A29" s="12" t="s">
        <v>101</v>
      </c>
      <c r="B29" s="33">
        <f>'[1]HD EX-WORKS'!X51</f>
        <v>90604</v>
      </c>
      <c r="C29" s="33">
        <v>1100</v>
      </c>
      <c r="D29" s="33">
        <f t="shared" si="0"/>
        <v>89504</v>
      </c>
      <c r="E29" s="62"/>
      <c r="F29" s="62"/>
      <c r="G29" s="26"/>
      <c r="H29" s="13"/>
      <c r="I29" s="13"/>
    </row>
    <row r="30" spans="1:9" x14ac:dyDescent="0.25">
      <c r="A30" s="12" t="s">
        <v>102</v>
      </c>
      <c r="B30" s="33">
        <f>'[1]HD EX-WORKS'!Y51</f>
        <v>87239</v>
      </c>
      <c r="C30" s="33">
        <v>1100</v>
      </c>
      <c r="D30" s="33">
        <f t="shared" si="0"/>
        <v>86139</v>
      </c>
      <c r="E30" s="62"/>
      <c r="F30" s="62"/>
      <c r="G30" s="26"/>
      <c r="H30" s="13"/>
      <c r="I30" s="13"/>
    </row>
    <row r="31" spans="1:9" x14ac:dyDescent="0.25">
      <c r="A31" s="12" t="s">
        <v>103</v>
      </c>
      <c r="B31" s="33">
        <f>'[1]HD EX-WORKS'!Z51</f>
        <v>90087</v>
      </c>
      <c r="C31" s="33">
        <v>1100</v>
      </c>
      <c r="D31" s="33">
        <f t="shared" si="0"/>
        <v>88987</v>
      </c>
      <c r="E31" s="62"/>
      <c r="F31" s="62"/>
      <c r="G31" s="26"/>
      <c r="H31" s="13"/>
      <c r="I31" s="13"/>
    </row>
    <row r="32" spans="1:9" x14ac:dyDescent="0.25">
      <c r="A32" s="12" t="s">
        <v>104</v>
      </c>
      <c r="B32" s="33">
        <f>'[1]HD EX-WORKS'!AA51</f>
        <v>89513</v>
      </c>
      <c r="C32" s="33">
        <v>1100</v>
      </c>
      <c r="D32" s="33">
        <f t="shared" si="0"/>
        <v>88413</v>
      </c>
      <c r="E32" s="62"/>
      <c r="F32" s="62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2"/>
      <c r="G33" s="26"/>
      <c r="H33" s="13"/>
      <c r="I33" s="13"/>
    </row>
    <row r="34" spans="1:9" x14ac:dyDescent="0.25">
      <c r="A34" s="12" t="s">
        <v>34</v>
      </c>
      <c r="B34" s="33">
        <f>[1]BHIWANDI!$B34</f>
        <v>90266</v>
      </c>
      <c r="C34" s="33">
        <v>1100</v>
      </c>
      <c r="D34" s="33">
        <f t="shared" ref="D34:D43" si="1">+B34-C34</f>
        <v>89166</v>
      </c>
      <c r="E34" s="58" t="s">
        <v>206</v>
      </c>
      <c r="F34" s="13"/>
      <c r="G34" s="13"/>
      <c r="H34" s="13"/>
      <c r="I34" s="13"/>
    </row>
    <row r="35" spans="1:9" x14ac:dyDescent="0.25">
      <c r="A35" s="12" t="s">
        <v>105</v>
      </c>
      <c r="B35" s="33">
        <f>[1]BHIWANDI!$B35</f>
        <v>88576</v>
      </c>
      <c r="C35" s="33">
        <v>1100</v>
      </c>
      <c r="D35" s="33">
        <f t="shared" si="1"/>
        <v>87476</v>
      </c>
      <c r="E35" s="35"/>
      <c r="F35" s="39"/>
      <c r="G35" s="13"/>
      <c r="H35" s="13"/>
      <c r="I35" s="13"/>
    </row>
    <row r="36" spans="1:9" x14ac:dyDescent="0.25">
      <c r="A36" s="12" t="s">
        <v>106</v>
      </c>
      <c r="B36" s="33">
        <f>[1]BHIWANDI!$B36</f>
        <v>88056</v>
      </c>
      <c r="C36" s="33">
        <v>1100</v>
      </c>
      <c r="D36" s="33">
        <f t="shared" si="1"/>
        <v>86956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[1]BHIWANDI!$B37</f>
        <v>90756</v>
      </c>
      <c r="C37" s="33">
        <v>1100</v>
      </c>
      <c r="D37" s="33">
        <f t="shared" si="1"/>
        <v>89656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[1]BHIWANDI!$B38</f>
        <v>89076</v>
      </c>
      <c r="C38" s="33">
        <v>1100</v>
      </c>
      <c r="D38" s="33">
        <f t="shared" si="1"/>
        <v>87976</v>
      </c>
      <c r="E38" s="35"/>
      <c r="F38" s="39"/>
      <c r="G38" s="13"/>
      <c r="H38" s="13"/>
      <c r="I38" s="13"/>
    </row>
    <row r="39" spans="1:9" x14ac:dyDescent="0.25">
      <c r="A39" s="12" t="s">
        <v>108</v>
      </c>
      <c r="B39" s="33">
        <f>+'[1]PP EX-WORKS'!X40</f>
        <v>84056</v>
      </c>
      <c r="C39" s="33">
        <v>1100</v>
      </c>
      <c r="D39" s="33">
        <f t="shared" si="1"/>
        <v>82956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[1]BHIWANDI!$B40</f>
        <v>87556</v>
      </c>
      <c r="C40" s="33">
        <v>1100</v>
      </c>
      <c r="D40" s="33">
        <f t="shared" si="1"/>
        <v>86456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[1]BHIWANDI!$B41</f>
        <v>87576</v>
      </c>
      <c r="C41" s="33">
        <v>1100</v>
      </c>
      <c r="D41" s="33">
        <f t="shared" si="1"/>
        <v>86476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[1]BHIWANDI!$B42</f>
        <v>91866</v>
      </c>
      <c r="C42" s="33">
        <v>1100</v>
      </c>
      <c r="D42" s="33">
        <f t="shared" si="1"/>
        <v>90766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[1]BHIWANDI!$B43</f>
        <v>84056</v>
      </c>
      <c r="C43" s="33">
        <v>1100</v>
      </c>
      <c r="D43" s="33">
        <f t="shared" si="1"/>
        <v>82956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113</v>
      </c>
      <c r="B45" s="33">
        <f>[1]BHIWANDI!$B45</f>
        <v>96676</v>
      </c>
      <c r="C45" s="33">
        <v>1100</v>
      </c>
      <c r="D45" s="33">
        <f t="shared" ref="D45:D58" si="2">+B45-C45</f>
        <v>95576</v>
      </c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EX-WORKS'!S40</f>
        <v>96616</v>
      </c>
      <c r="C46" s="33">
        <v>1100</v>
      </c>
      <c r="D46" s="33">
        <f>+B46-C46</f>
        <v>95516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EX-WORKS'!P40-6000</f>
        <v>87366</v>
      </c>
      <c r="C47" s="33">
        <v>1100</v>
      </c>
      <c r="D47" s="33">
        <f t="shared" si="2"/>
        <v>86266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[1]BHIWANDI!$B48</f>
        <v>95126</v>
      </c>
      <c r="C48" s="33">
        <v>1100</v>
      </c>
      <c r="D48" s="33">
        <f t="shared" si="2"/>
        <v>94026</v>
      </c>
      <c r="E48" s="35"/>
      <c r="F48" s="39"/>
      <c r="G48" s="13"/>
      <c r="H48" s="13"/>
      <c r="I48" s="13"/>
    </row>
    <row r="49" spans="1:9" x14ac:dyDescent="0.25">
      <c r="A49" s="12" t="s">
        <v>116</v>
      </c>
      <c r="B49" s="33">
        <f>[1]BHIWANDI!$B49</f>
        <v>93366</v>
      </c>
      <c r="C49" s="33">
        <v>1100</v>
      </c>
      <c r="D49" s="33">
        <f t="shared" si="2"/>
        <v>92266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EX-WORKS'!W40</f>
        <v>93856</v>
      </c>
      <c r="C50" s="33">
        <v>1100</v>
      </c>
      <c r="D50" s="33">
        <f t="shared" si="2"/>
        <v>92756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EX-WORKS'!V40</f>
        <v>95706</v>
      </c>
      <c r="C51" s="33">
        <v>1100</v>
      </c>
      <c r="D51" s="33">
        <f t="shared" si="2"/>
        <v>94606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EX-WORKS'!T40</f>
        <v>94836</v>
      </c>
      <c r="C52" s="33">
        <v>1100</v>
      </c>
      <c r="D52" s="33">
        <f t="shared" si="2"/>
        <v>93736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EX-WORKS'!U40</f>
        <v>94836</v>
      </c>
      <c r="C53" s="33">
        <v>1100</v>
      </c>
      <c r="D53" s="33">
        <f t="shared" si="2"/>
        <v>93736</v>
      </c>
      <c r="E53" s="35"/>
      <c r="F53" s="39"/>
      <c r="G53" s="13"/>
      <c r="H53" s="13"/>
      <c r="I53" s="13"/>
    </row>
    <row r="54" spans="1:9" x14ac:dyDescent="0.25">
      <c r="A54" s="12" t="s">
        <v>117</v>
      </c>
      <c r="B54" s="33">
        <f>[1]BHIWANDI!$B54</f>
        <v>93366</v>
      </c>
      <c r="C54" s="33">
        <v>1100</v>
      </c>
      <c r="D54" s="33">
        <f t="shared" si="2"/>
        <v>92266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3">
        <f>[1]BHIWANDI!$B55</f>
        <v>92866</v>
      </c>
      <c r="C55" s="33">
        <v>1100</v>
      </c>
      <c r="D55" s="33">
        <f t="shared" si="2"/>
        <v>91766</v>
      </c>
      <c r="E55" s="35"/>
      <c r="F55" s="39"/>
      <c r="G55" s="13"/>
      <c r="H55" s="13"/>
      <c r="I55" s="13"/>
    </row>
    <row r="56" spans="1:9" x14ac:dyDescent="0.25">
      <c r="A56" s="12" t="s">
        <v>119</v>
      </c>
      <c r="B56" s="33">
        <f>[1]BHIWANDI!$B56</f>
        <v>96337</v>
      </c>
      <c r="C56" s="33">
        <v>1100</v>
      </c>
      <c r="D56" s="33">
        <f t="shared" si="2"/>
        <v>95237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[1]BHIWANDI!$B57</f>
        <v>99337</v>
      </c>
      <c r="C57" s="33">
        <v>1100</v>
      </c>
      <c r="D57" s="33">
        <f t="shared" si="2"/>
        <v>98237</v>
      </c>
      <c r="E57" s="35"/>
      <c r="F57" s="39"/>
      <c r="G57" s="13"/>
      <c r="H57" s="13"/>
      <c r="I57" s="13"/>
    </row>
    <row r="58" spans="1:9" x14ac:dyDescent="0.25">
      <c r="A58" s="40" t="s">
        <v>121</v>
      </c>
      <c r="B58" s="33">
        <f>[1]BHIWANDI!$B58</f>
        <v>98357</v>
      </c>
      <c r="C58" s="33">
        <v>1100</v>
      </c>
      <c r="D58" s="33">
        <f t="shared" si="2"/>
        <v>97257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122</v>
      </c>
      <c r="B60" s="33">
        <f>'[1]LL PRICELIST'!C51</f>
        <v>94904</v>
      </c>
      <c r="C60" s="33">
        <v>1100</v>
      </c>
      <c r="D60" s="33">
        <f t="shared" ref="D60:D68" si="3">+B60-C60</f>
        <v>93804</v>
      </c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'[1]LL PRICELIST'!B51</f>
        <v>93904</v>
      </c>
      <c r="C61" s="33">
        <v>1100</v>
      </c>
      <c r="D61" s="33">
        <f t="shared" si="3"/>
        <v>92804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'[1]LL PRICELIST'!B51</f>
        <v>93904</v>
      </c>
      <c r="C62" s="33">
        <v>1100</v>
      </c>
      <c r="D62" s="33">
        <f t="shared" si="3"/>
        <v>92804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'[1]LL PRICELIST'!D51</f>
        <v>100994</v>
      </c>
      <c r="C63" s="33">
        <v>1100</v>
      </c>
      <c r="D63" s="33">
        <f t="shared" si="3"/>
        <v>99894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'[1]LL PRICELIST'!E51</f>
        <v>102994</v>
      </c>
      <c r="C64" s="33">
        <v>1100</v>
      </c>
      <c r="D64" s="33">
        <f t="shared" si="3"/>
        <v>101894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'[1]LL PRICELIST'!F51</f>
        <v>104674</v>
      </c>
      <c r="C65" s="33">
        <v>1100</v>
      </c>
      <c r="D65" s="33">
        <f t="shared" si="3"/>
        <v>103574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'[1]LL PRICELIST'!B51-5500</f>
        <v>88404</v>
      </c>
      <c r="C66" s="33">
        <v>1100</v>
      </c>
      <c r="D66" s="33">
        <f t="shared" si="3"/>
        <v>87304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'[1]LL PRICELIST'!I51</f>
        <v>89904</v>
      </c>
      <c r="C67" s="33">
        <v>1100</v>
      </c>
      <c r="D67" s="33">
        <f t="shared" si="3"/>
        <v>88804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'[1]LL PRICELIST'!J51</f>
        <v>89904</v>
      </c>
      <c r="C68" s="33">
        <v>1100</v>
      </c>
      <c r="D68" s="33">
        <f t="shared" si="3"/>
        <v>88804</v>
      </c>
      <c r="E68" s="35"/>
      <c r="F68" s="39"/>
      <c r="G68" s="13"/>
      <c r="H68" s="13"/>
      <c r="I68" s="13"/>
    </row>
    <row r="69" spans="1:9" x14ac:dyDescent="0.25">
      <c r="A69" s="37" t="s">
        <v>131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132</v>
      </c>
      <c r="B70" s="41" t="s">
        <v>133</v>
      </c>
      <c r="C70" s="41" t="s">
        <v>134</v>
      </c>
      <c r="D70" s="41" t="s">
        <v>135</v>
      </c>
      <c r="E70" s="41" t="s">
        <v>136</v>
      </c>
      <c r="F70" s="41" t="s">
        <v>137</v>
      </c>
      <c r="G70" s="41" t="s">
        <v>138</v>
      </c>
      <c r="H70" s="41" t="s">
        <v>139</v>
      </c>
      <c r="I70" s="41" t="s">
        <v>140</v>
      </c>
    </row>
    <row r="71" spans="1:9" x14ac:dyDescent="0.25">
      <c r="A71" s="37" t="s">
        <v>141</v>
      </c>
      <c r="B71" s="42" t="s">
        <v>142</v>
      </c>
      <c r="C71" s="42" t="s">
        <v>143</v>
      </c>
      <c r="D71" s="42" t="s">
        <v>144</v>
      </c>
      <c r="E71" s="42" t="s">
        <v>145</v>
      </c>
      <c r="F71" s="42" t="s">
        <v>146</v>
      </c>
      <c r="G71" s="42" t="s">
        <v>147</v>
      </c>
      <c r="H71" s="42" t="s">
        <v>148</v>
      </c>
      <c r="I71" s="43" t="s">
        <v>149</v>
      </c>
    </row>
    <row r="72" spans="1:9" x14ac:dyDescent="0.25">
      <c r="A72" s="12" t="s">
        <v>150</v>
      </c>
      <c r="B72" s="41" t="s">
        <v>133</v>
      </c>
      <c r="C72" s="41" t="s">
        <v>134</v>
      </c>
      <c r="D72" s="41" t="s">
        <v>135</v>
      </c>
      <c r="E72" s="41" t="s">
        <v>136</v>
      </c>
      <c r="F72" s="41" t="s">
        <v>137</v>
      </c>
      <c r="G72" s="41" t="s">
        <v>138</v>
      </c>
      <c r="H72" s="41" t="s">
        <v>139</v>
      </c>
      <c r="I72" s="41" t="s">
        <v>140</v>
      </c>
    </row>
    <row r="73" spans="1:9" x14ac:dyDescent="0.25">
      <c r="A73" s="12" t="s">
        <v>151</v>
      </c>
      <c r="B73" s="41" t="s">
        <v>152</v>
      </c>
      <c r="C73" s="41" t="s">
        <v>153</v>
      </c>
      <c r="D73" s="41" t="s">
        <v>154</v>
      </c>
      <c r="E73" s="41" t="s">
        <v>155</v>
      </c>
      <c r="F73" s="41" t="s">
        <v>156</v>
      </c>
      <c r="G73" s="41" t="s">
        <v>157</v>
      </c>
      <c r="H73" s="41" t="s">
        <v>145</v>
      </c>
      <c r="I73" s="1" t="s">
        <v>158</v>
      </c>
    </row>
    <row r="74" spans="1:9" x14ac:dyDescent="0.25">
      <c r="A74" s="44" t="s">
        <v>159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161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162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163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166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167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169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D10" sqref="D10"/>
    </sheetView>
  </sheetViews>
  <sheetFormatPr defaultRowHeight="15" x14ac:dyDescent="0.25"/>
  <cols>
    <col min="1" max="1" width="34.5703125" customWidth="1"/>
    <col min="2" max="2" width="15.140625" customWidth="1"/>
    <col min="4" max="4" width="12.42578125" customWidth="1"/>
    <col min="5" max="5" width="18.7109375" customWidth="1"/>
    <col min="6" max="6" width="14.425781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214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01.10.25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78</v>
      </c>
      <c r="B7" s="1" t="s">
        <v>79</v>
      </c>
      <c r="C7" s="1" t="s">
        <v>80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85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88</v>
      </c>
      <c r="B9" s="32">
        <f>+'[1]HD EX-WORKS'!P49</f>
        <v>93026</v>
      </c>
      <c r="C9" s="33">
        <v>1100</v>
      </c>
      <c r="D9" s="33">
        <f t="shared" ref="D9:D32" si="0">+B9-C9</f>
        <v>91926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EX-WORKS'!R49</f>
        <v>95026</v>
      </c>
      <c r="C10" s="33">
        <v>1100</v>
      </c>
      <c r="D10" s="33">
        <f t="shared" si="0"/>
        <v>93926</v>
      </c>
      <c r="E10" s="35"/>
      <c r="F10" s="39"/>
      <c r="G10" s="14"/>
      <c r="H10" s="13"/>
      <c r="I10" s="13"/>
    </row>
    <row r="11" spans="1:9" x14ac:dyDescent="0.25">
      <c r="A11" s="12" t="s">
        <v>89</v>
      </c>
      <c r="B11" s="32">
        <f>+'[1]HD EX-WORKS'!Q49</f>
        <v>95776</v>
      </c>
      <c r="C11" s="33">
        <v>1100</v>
      </c>
      <c r="D11" s="33">
        <f>+B11-C11</f>
        <v>94676</v>
      </c>
      <c r="E11" s="59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EX-WORKS'!T49</f>
        <v>95776</v>
      </c>
      <c r="C12" s="33">
        <v>1100</v>
      </c>
      <c r="D12" s="33">
        <f t="shared" si="0"/>
        <v>94676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EX-WORKS'!U49</f>
        <v>98276</v>
      </c>
      <c r="C13" s="33">
        <v>1100</v>
      </c>
      <c r="D13" s="33">
        <f>+B13-C13</f>
        <v>97176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EX-WORKS'!V49</f>
        <v>98276</v>
      </c>
      <c r="C14" s="33">
        <v>1100</v>
      </c>
      <c r="D14" s="33">
        <f>+B14-C14</f>
        <v>97176</v>
      </c>
      <c r="E14" s="60"/>
      <c r="F14" s="39"/>
      <c r="G14" s="14"/>
      <c r="H14" s="13"/>
      <c r="I14" s="13"/>
    </row>
    <row r="15" spans="1:9" x14ac:dyDescent="0.25">
      <c r="A15" s="12" t="s">
        <v>91</v>
      </c>
      <c r="B15" s="32">
        <f>+'[1]HD EX-WORKS'!B49</f>
        <v>95294</v>
      </c>
      <c r="C15" s="33">
        <v>1100</v>
      </c>
      <c r="D15" s="33">
        <f t="shared" si="0"/>
        <v>94194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92</v>
      </c>
      <c r="B16" s="32">
        <f>+'[1]HD EX-WORKS'!E49</f>
        <v>95580</v>
      </c>
      <c r="C16" s="33">
        <v>1100</v>
      </c>
      <c r="D16" s="33">
        <f t="shared" si="0"/>
        <v>94480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93</v>
      </c>
      <c r="B17" s="32">
        <f>+'[1]HD EX-WORKS'!F49</f>
        <v>96626</v>
      </c>
      <c r="C17" s="33">
        <v>1100</v>
      </c>
      <c r="D17" s="33">
        <f t="shared" si="0"/>
        <v>95526</v>
      </c>
      <c r="E17" s="62"/>
      <c r="F17" s="67"/>
      <c r="G17" s="26"/>
      <c r="H17" s="13"/>
      <c r="I17" s="13"/>
    </row>
    <row r="18" spans="1:9" x14ac:dyDescent="0.25">
      <c r="A18" s="12" t="s">
        <v>94</v>
      </c>
      <c r="B18" s="33">
        <f>+'[1]HD EX-WORKS'!C49</f>
        <v>94876</v>
      </c>
      <c r="C18" s="33">
        <v>1100</v>
      </c>
      <c r="D18" s="33">
        <f t="shared" si="0"/>
        <v>93776</v>
      </c>
      <c r="E18" s="62"/>
      <c r="F18" s="67"/>
      <c r="G18" s="26"/>
      <c r="H18" s="13"/>
      <c r="I18" s="13"/>
    </row>
    <row r="19" spans="1:9" x14ac:dyDescent="0.25">
      <c r="A19" s="12" t="s">
        <v>95</v>
      </c>
      <c r="B19" s="33">
        <f>+'[1]HD EX-WORKS'!S49</f>
        <v>97205</v>
      </c>
      <c r="C19" s="33">
        <v>1100</v>
      </c>
      <c r="D19" s="33">
        <f t="shared" si="0"/>
        <v>96105</v>
      </c>
      <c r="E19" s="62" t="s">
        <v>215</v>
      </c>
      <c r="F19" s="68">
        <f>+'[1]Freight list'!F205</f>
        <v>2918</v>
      </c>
      <c r="G19" s="31"/>
      <c r="H19" s="13"/>
      <c r="I19" s="13"/>
    </row>
    <row r="20" spans="1:9" x14ac:dyDescent="0.25">
      <c r="A20" s="12" t="s">
        <v>25</v>
      </c>
      <c r="B20" s="33">
        <f>+'[1]HD EX-WORKS'!H49</f>
        <v>96574</v>
      </c>
      <c r="C20" s="33">
        <v>1100</v>
      </c>
      <c r="D20" s="33">
        <f t="shared" si="0"/>
        <v>95474</v>
      </c>
      <c r="E20" s="62"/>
      <c r="F20" s="30"/>
      <c r="G20" s="31"/>
      <c r="H20" s="13"/>
      <c r="I20" s="13"/>
    </row>
    <row r="21" spans="1:9" x14ac:dyDescent="0.25">
      <c r="A21" s="12" t="s">
        <v>96</v>
      </c>
      <c r="B21" s="33">
        <f>B22-3000</f>
        <v>93706</v>
      </c>
      <c r="C21" s="33">
        <v>1100</v>
      </c>
      <c r="D21" s="33">
        <f t="shared" si="0"/>
        <v>92606</v>
      </c>
      <c r="E21" s="62" t="s">
        <v>216</v>
      </c>
      <c r="F21" s="68">
        <f>+'[1]Freight list'!F208</f>
        <v>3118</v>
      </c>
      <c r="G21" s="31"/>
      <c r="H21" s="13"/>
      <c r="I21" s="13"/>
    </row>
    <row r="22" spans="1:9" x14ac:dyDescent="0.25">
      <c r="A22" s="12" t="s">
        <v>97</v>
      </c>
      <c r="B22" s="33">
        <f>+'[1]HD EX-WORKS'!N49</f>
        <v>96706</v>
      </c>
      <c r="C22" s="33">
        <v>1100</v>
      </c>
      <c r="D22" s="33">
        <f t="shared" si="0"/>
        <v>95606</v>
      </c>
      <c r="E22" s="62" t="s">
        <v>217</v>
      </c>
      <c r="F22" s="69">
        <f>+'[1]Freight list'!F210</f>
        <v>3018</v>
      </c>
      <c r="G22" s="64"/>
      <c r="H22" s="36"/>
      <c r="I22" s="13"/>
    </row>
    <row r="23" spans="1:9" x14ac:dyDescent="0.25">
      <c r="A23" s="12" t="s">
        <v>98</v>
      </c>
      <c r="B23" s="33">
        <f>+'[1]HD EX-WORKS'!O49</f>
        <v>96706</v>
      </c>
      <c r="C23" s="33">
        <v>1100</v>
      </c>
      <c r="D23" s="33">
        <f t="shared" si="0"/>
        <v>95606</v>
      </c>
      <c r="E23" s="62" t="s">
        <v>218</v>
      </c>
      <c r="F23" s="70">
        <f>+'[1]Freight list'!F215</f>
        <v>3748</v>
      </c>
      <c r="G23" s="64"/>
      <c r="H23" s="13"/>
      <c r="I23" s="13"/>
    </row>
    <row r="24" spans="1:9" x14ac:dyDescent="0.25">
      <c r="A24" s="12" t="s">
        <v>99</v>
      </c>
      <c r="B24" s="32">
        <f>+'[1]HD EX-WORKS'!K49</f>
        <v>95260</v>
      </c>
      <c r="C24" s="33">
        <v>1100</v>
      </c>
      <c r="D24" s="33">
        <f t="shared" si="0"/>
        <v>94160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EX-WORKS'!L49</f>
        <v>94534</v>
      </c>
      <c r="C25" s="33">
        <v>1100</v>
      </c>
      <c r="D25" s="33">
        <f t="shared" si="0"/>
        <v>93434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EX-WORKS'!I49</f>
        <v>95834</v>
      </c>
      <c r="C26" s="33">
        <v>1100</v>
      </c>
      <c r="D26" s="33">
        <f t="shared" si="0"/>
        <v>94734</v>
      </c>
      <c r="E26" s="62"/>
      <c r="F26" s="30"/>
      <c r="G26" s="31"/>
      <c r="H26" s="13"/>
      <c r="I26" s="13"/>
    </row>
    <row r="27" spans="1:9" x14ac:dyDescent="0.25">
      <c r="A27" s="12" t="s">
        <v>100</v>
      </c>
      <c r="B27" s="33">
        <f>+'[1]HD EX-WORKS'!J49</f>
        <v>93260</v>
      </c>
      <c r="C27" s="33">
        <v>1100</v>
      </c>
      <c r="D27" s="33">
        <f t="shared" si="0"/>
        <v>92160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EX-WORKS'!W49</f>
        <v>92706</v>
      </c>
      <c r="C28" s="33">
        <v>1100</v>
      </c>
      <c r="D28" s="33">
        <f t="shared" si="0"/>
        <v>91606</v>
      </c>
      <c r="E28" s="62"/>
      <c r="F28" s="67"/>
      <c r="G28" s="26"/>
      <c r="H28" s="13"/>
      <c r="I28" s="13"/>
    </row>
    <row r="29" spans="1:9" x14ac:dyDescent="0.25">
      <c r="A29" s="12" t="s">
        <v>101</v>
      </c>
      <c r="B29" s="33">
        <f>+'[1]HD EX-WORKS'!X49</f>
        <v>90706</v>
      </c>
      <c r="C29" s="33">
        <v>1100</v>
      </c>
      <c r="D29" s="33">
        <f t="shared" si="0"/>
        <v>89606</v>
      </c>
      <c r="E29" s="62"/>
      <c r="F29" s="67"/>
      <c r="G29" s="26"/>
      <c r="H29" s="13"/>
      <c r="I29" s="13"/>
    </row>
    <row r="30" spans="1:9" x14ac:dyDescent="0.25">
      <c r="A30" s="12" t="s">
        <v>102</v>
      </c>
      <c r="B30" s="33">
        <f>+'[1]HD EX-WORKS'!Y49</f>
        <v>87794</v>
      </c>
      <c r="C30" s="33">
        <v>1100</v>
      </c>
      <c r="D30" s="33">
        <f t="shared" si="0"/>
        <v>86694</v>
      </c>
      <c r="E30" s="62"/>
      <c r="F30" s="67"/>
      <c r="G30" s="26"/>
      <c r="H30" s="13"/>
      <c r="I30" s="13"/>
    </row>
    <row r="31" spans="1:9" x14ac:dyDescent="0.25">
      <c r="A31" s="12" t="s">
        <v>103</v>
      </c>
      <c r="B31" s="33">
        <f>+'[1]HD EX-WORKS'!Z49</f>
        <v>91574</v>
      </c>
      <c r="C31" s="33">
        <v>1100</v>
      </c>
      <c r="D31" s="33">
        <f t="shared" si="0"/>
        <v>90474</v>
      </c>
      <c r="E31" s="62"/>
      <c r="F31" s="67"/>
      <c r="G31" s="26"/>
      <c r="H31" s="13"/>
      <c r="I31" s="13"/>
    </row>
    <row r="32" spans="1:9" x14ac:dyDescent="0.25">
      <c r="A32" s="12" t="s">
        <v>104</v>
      </c>
      <c r="B32" s="33">
        <f>+'[1]HD EX-WORKS'!AA49</f>
        <v>89876</v>
      </c>
      <c r="C32" s="33">
        <v>1100</v>
      </c>
      <c r="D32" s="33">
        <f t="shared" si="0"/>
        <v>88776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EX-WORKS'!I41</f>
        <v>92190</v>
      </c>
      <c r="C34" s="33">
        <v>1100</v>
      </c>
      <c r="D34" s="33">
        <f t="shared" ref="D34:D43" si="1">+B34-C34</f>
        <v>91090</v>
      </c>
      <c r="E34" s="58" t="s">
        <v>206</v>
      </c>
      <c r="F34" s="13"/>
      <c r="G34" s="13"/>
      <c r="H34" s="13"/>
      <c r="I34" s="13"/>
    </row>
    <row r="35" spans="1:9" x14ac:dyDescent="0.25">
      <c r="A35" s="12" t="s">
        <v>105</v>
      </c>
      <c r="B35" s="33">
        <f>+'[1]PP EX-WORKS'!E41</f>
        <v>90500</v>
      </c>
      <c r="C35" s="33">
        <v>1100</v>
      </c>
      <c r="D35" s="33">
        <f t="shared" si="1"/>
        <v>89400</v>
      </c>
      <c r="E35" s="35"/>
      <c r="F35" s="39"/>
      <c r="G35" s="13"/>
      <c r="H35" s="13"/>
      <c r="I35" s="13"/>
    </row>
    <row r="36" spans="1:9" x14ac:dyDescent="0.25">
      <c r="A36" s="12" t="s">
        <v>106</v>
      </c>
      <c r="B36" s="33">
        <f>+'[1]PP EX-WORKS'!B41</f>
        <v>89980</v>
      </c>
      <c r="C36" s="33">
        <v>1100</v>
      </c>
      <c r="D36" s="33">
        <f t="shared" si="1"/>
        <v>88880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EX-WORKS'!H41</f>
        <v>92680</v>
      </c>
      <c r="C37" s="33">
        <v>1100</v>
      </c>
      <c r="D37" s="33">
        <f t="shared" si="1"/>
        <v>91580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EX-WORKS'!F41</f>
        <v>91000</v>
      </c>
      <c r="C38" s="33">
        <v>1100</v>
      </c>
      <c r="D38" s="33">
        <f t="shared" si="1"/>
        <v>89900</v>
      </c>
      <c r="E38" s="35"/>
      <c r="F38" s="39"/>
      <c r="G38" s="13"/>
      <c r="H38" s="13"/>
      <c r="I38" s="13"/>
    </row>
    <row r="39" spans="1:9" x14ac:dyDescent="0.25">
      <c r="A39" s="12" t="s">
        <v>108</v>
      </c>
      <c r="B39" s="33">
        <f>+'[1]PP EX-WORKS'!X41</f>
        <v>85980</v>
      </c>
      <c r="C39" s="33">
        <v>1100</v>
      </c>
      <c r="D39" s="33">
        <f t="shared" si="1"/>
        <v>84880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EX-WORKS'!D41</f>
        <v>89480</v>
      </c>
      <c r="C40" s="33">
        <v>1100</v>
      </c>
      <c r="D40" s="33">
        <f t="shared" si="1"/>
        <v>88380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EX-WORKS'!C41</f>
        <v>89500</v>
      </c>
      <c r="C41" s="33">
        <v>1100</v>
      </c>
      <c r="D41" s="33">
        <f t="shared" si="1"/>
        <v>88400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EX-WORKS'!J41</f>
        <v>93790</v>
      </c>
      <c r="C42" s="33">
        <v>1100</v>
      </c>
      <c r="D42" s="33">
        <f t="shared" si="1"/>
        <v>92690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EX-WORKS'!Z41</f>
        <v>85980</v>
      </c>
      <c r="C43" s="33">
        <v>1100</v>
      </c>
      <c r="D43" s="33">
        <f t="shared" si="1"/>
        <v>84880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113</v>
      </c>
      <c r="B45" s="33">
        <f>+'[1]PP EX-WORKS'!R41</f>
        <v>98507</v>
      </c>
      <c r="C45" s="33">
        <v>1100</v>
      </c>
      <c r="D45" s="33">
        <f t="shared" ref="D45:D58" si="2">+B45-C45</f>
        <v>97407</v>
      </c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EX-WORKS'!S41</f>
        <v>98427</v>
      </c>
      <c r="C46" s="33">
        <v>1100</v>
      </c>
      <c r="D46" s="33">
        <f>+B46-C46</f>
        <v>97327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EX-WORKS'!P41-6000</f>
        <v>89177</v>
      </c>
      <c r="C47" s="33">
        <v>1100</v>
      </c>
      <c r="D47" s="33">
        <f t="shared" si="2"/>
        <v>88077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EX-WORKS'!Q41</f>
        <v>96957</v>
      </c>
      <c r="C48" s="33">
        <v>1100</v>
      </c>
      <c r="D48" s="33">
        <f t="shared" si="2"/>
        <v>95857</v>
      </c>
      <c r="E48" s="35"/>
      <c r="F48" s="39"/>
      <c r="G48" s="13"/>
      <c r="H48" s="13"/>
      <c r="I48" s="13"/>
    </row>
    <row r="49" spans="1:9" x14ac:dyDescent="0.25">
      <c r="A49" s="12" t="s">
        <v>116</v>
      </c>
      <c r="B49" s="33">
        <f>+'[1]PP EX-WORKS'!P41</f>
        <v>95177</v>
      </c>
      <c r="C49" s="33">
        <v>1100</v>
      </c>
      <c r="D49" s="33">
        <f t="shared" si="2"/>
        <v>94077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EX-WORKS'!W41</f>
        <v>95780</v>
      </c>
      <c r="C50" s="33">
        <v>1100</v>
      </c>
      <c r="D50" s="33">
        <f t="shared" si="2"/>
        <v>94680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EX-WORKS'!V41</f>
        <v>97630</v>
      </c>
      <c r="C51" s="33">
        <v>1100</v>
      </c>
      <c r="D51" s="33">
        <f t="shared" si="2"/>
        <v>96530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EX-WORKS'!T41</f>
        <v>96657</v>
      </c>
      <c r="C52" s="33">
        <v>1100</v>
      </c>
      <c r="D52" s="33">
        <f t="shared" si="2"/>
        <v>95557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EX-WORKS'!U41</f>
        <v>96707</v>
      </c>
      <c r="C53" s="33">
        <v>1100</v>
      </c>
      <c r="D53" s="33">
        <f t="shared" si="2"/>
        <v>95607</v>
      </c>
      <c r="E53" s="35"/>
      <c r="F53" s="39"/>
      <c r="G53" s="13"/>
      <c r="H53" s="13"/>
      <c r="I53" s="13"/>
    </row>
    <row r="54" spans="1:9" x14ac:dyDescent="0.25">
      <c r="A54" s="12" t="s">
        <v>117</v>
      </c>
      <c r="B54" s="33">
        <f>+'[1]PP EX-WORKS'!O41</f>
        <v>95207</v>
      </c>
      <c r="C54" s="33">
        <v>1100</v>
      </c>
      <c r="D54" s="33">
        <f t="shared" si="2"/>
        <v>94107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EX-WORKS'!N41</f>
        <v>94707</v>
      </c>
      <c r="C55" s="33">
        <v>1100</v>
      </c>
      <c r="D55" s="33">
        <f t="shared" si="2"/>
        <v>93607</v>
      </c>
      <c r="E55" s="35"/>
      <c r="F55" s="39"/>
      <c r="G55" s="13"/>
      <c r="H55" s="13"/>
      <c r="I55" s="13"/>
    </row>
    <row r="56" spans="1:9" x14ac:dyDescent="0.25">
      <c r="A56" s="12" t="s">
        <v>119</v>
      </c>
      <c r="B56" s="33">
        <f>+'[1]PP EX-WORKS'!K41</f>
        <v>98263</v>
      </c>
      <c r="C56" s="33">
        <v>1100</v>
      </c>
      <c r="D56" s="33">
        <f t="shared" si="2"/>
        <v>97163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EX-WORKS'!M41</f>
        <v>101263</v>
      </c>
      <c r="C57" s="33">
        <v>1100</v>
      </c>
      <c r="D57" s="33">
        <f t="shared" si="2"/>
        <v>100163</v>
      </c>
      <c r="E57" s="35"/>
      <c r="F57" s="39"/>
      <c r="G57" s="13"/>
      <c r="H57" s="13"/>
      <c r="I57" s="13"/>
    </row>
    <row r="58" spans="1:9" x14ac:dyDescent="0.25">
      <c r="A58" s="40" t="s">
        <v>121</v>
      </c>
      <c r="B58" s="33">
        <f>+'[1]PP EX-WORKS'!L41</f>
        <v>100257</v>
      </c>
      <c r="C58" s="33">
        <v>1100</v>
      </c>
      <c r="D58" s="33">
        <f t="shared" si="2"/>
        <v>99157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122</v>
      </c>
      <c r="B60" s="33">
        <f>+'[1]LL PRICELIST'!C49</f>
        <v>95460</v>
      </c>
      <c r="C60" s="33">
        <v>1100</v>
      </c>
      <c r="D60" s="33">
        <f t="shared" ref="D60:D68" si="3">+B60-C60</f>
        <v>94360</v>
      </c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PRICELIST'!B49</f>
        <v>94460</v>
      </c>
      <c r="C61" s="33">
        <v>1100</v>
      </c>
      <c r="D61" s="33">
        <f t="shared" si="3"/>
        <v>93360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PRICELIST'!B49</f>
        <v>94460</v>
      </c>
      <c r="C62" s="33">
        <v>1100</v>
      </c>
      <c r="D62" s="33">
        <f t="shared" si="3"/>
        <v>93360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PRICELIST'!D49</f>
        <v>101560</v>
      </c>
      <c r="C63" s="33">
        <v>1100</v>
      </c>
      <c r="D63" s="33">
        <f t="shared" si="3"/>
        <v>100460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PRICELIST'!E49</f>
        <v>103560</v>
      </c>
      <c r="C64" s="33">
        <v>1100</v>
      </c>
      <c r="D64" s="33">
        <f t="shared" si="3"/>
        <v>102460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PRICELIST'!F49</f>
        <v>105166</v>
      </c>
      <c r="C65" s="33">
        <v>1100</v>
      </c>
      <c r="D65" s="33">
        <f t="shared" si="3"/>
        <v>104066</v>
      </c>
      <c r="E65" s="35"/>
      <c r="F65" s="39"/>
      <c r="G65" s="13"/>
      <c r="H65" s="36"/>
      <c r="I65" s="13"/>
    </row>
    <row r="66" spans="1:9" x14ac:dyDescent="0.25">
      <c r="A66" s="12" t="s">
        <v>128</v>
      </c>
      <c r="B66" s="33">
        <f>B61-5500</f>
        <v>88960</v>
      </c>
      <c r="C66" s="33">
        <v>1100</v>
      </c>
      <c r="D66" s="33">
        <f t="shared" si="3"/>
        <v>87860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+'[1]LL PRICELIST'!I49</f>
        <v>90460</v>
      </c>
      <c r="C67" s="33">
        <v>1100</v>
      </c>
      <c r="D67" s="33">
        <f t="shared" si="3"/>
        <v>89360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PRICELIST'!J49</f>
        <v>90460</v>
      </c>
      <c r="C68" s="33">
        <v>1100</v>
      </c>
      <c r="D68" s="33">
        <f t="shared" si="3"/>
        <v>89360</v>
      </c>
      <c r="E68" s="35"/>
      <c r="F68" s="39"/>
      <c r="G68" s="13"/>
      <c r="H68" s="13"/>
      <c r="I68" s="13"/>
    </row>
    <row r="69" spans="1:9" x14ac:dyDescent="0.25">
      <c r="A69" s="37" t="s">
        <v>131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132</v>
      </c>
      <c r="B70" s="41" t="s">
        <v>133</v>
      </c>
      <c r="C70" s="41" t="s">
        <v>134</v>
      </c>
      <c r="D70" s="41" t="s">
        <v>135</v>
      </c>
      <c r="E70" s="41" t="s">
        <v>136</v>
      </c>
      <c r="F70" s="41" t="s">
        <v>137</v>
      </c>
      <c r="G70" s="41" t="s">
        <v>138</v>
      </c>
      <c r="H70" s="41" t="s">
        <v>139</v>
      </c>
      <c r="I70" s="41" t="s">
        <v>140</v>
      </c>
    </row>
    <row r="71" spans="1:9" x14ac:dyDescent="0.25">
      <c r="A71" s="37" t="s">
        <v>141</v>
      </c>
      <c r="B71" s="42" t="s">
        <v>142</v>
      </c>
      <c r="C71" s="42" t="s">
        <v>143</v>
      </c>
      <c r="D71" s="42" t="s">
        <v>144</v>
      </c>
      <c r="E71" s="42" t="s">
        <v>145</v>
      </c>
      <c r="F71" s="42" t="s">
        <v>146</v>
      </c>
      <c r="G71" s="42" t="s">
        <v>147</v>
      </c>
      <c r="H71" s="42" t="s">
        <v>148</v>
      </c>
      <c r="I71" s="43" t="s">
        <v>149</v>
      </c>
    </row>
    <row r="72" spans="1:9" x14ac:dyDescent="0.25">
      <c r="A72" s="12" t="s">
        <v>150</v>
      </c>
      <c r="B72" s="41" t="s">
        <v>133</v>
      </c>
      <c r="C72" s="41" t="s">
        <v>134</v>
      </c>
      <c r="D72" s="41" t="s">
        <v>135</v>
      </c>
      <c r="E72" s="41" t="s">
        <v>136</v>
      </c>
      <c r="F72" s="41" t="s">
        <v>137</v>
      </c>
      <c r="G72" s="41" t="s">
        <v>138</v>
      </c>
      <c r="H72" s="41" t="s">
        <v>139</v>
      </c>
      <c r="I72" s="41" t="s">
        <v>140</v>
      </c>
    </row>
    <row r="73" spans="1:9" x14ac:dyDescent="0.25">
      <c r="A73" s="12" t="s">
        <v>151</v>
      </c>
      <c r="B73" s="41" t="s">
        <v>152</v>
      </c>
      <c r="C73" s="41" t="s">
        <v>153</v>
      </c>
      <c r="D73" s="41" t="s">
        <v>154</v>
      </c>
      <c r="E73" s="41" t="s">
        <v>155</v>
      </c>
      <c r="F73" s="41" t="s">
        <v>156</v>
      </c>
      <c r="G73" s="41" t="s">
        <v>157</v>
      </c>
      <c r="H73" s="41" t="s">
        <v>145</v>
      </c>
      <c r="I73" s="1" t="s">
        <v>158</v>
      </c>
    </row>
    <row r="74" spans="1:9" x14ac:dyDescent="0.25">
      <c r="A74" s="44" t="s">
        <v>159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161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162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163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166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167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</row>
    <row r="87" spans="1:9" ht="15.75" x14ac:dyDescent="0.25">
      <c r="A87" s="21" t="s">
        <v>74</v>
      </c>
    </row>
    <row r="88" spans="1:9" x14ac:dyDescent="0.25">
      <c r="A88" s="22" t="s">
        <v>169</v>
      </c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F15" sqref="F15"/>
    </sheetView>
  </sheetViews>
  <sheetFormatPr defaultRowHeight="15" x14ac:dyDescent="0.25"/>
  <cols>
    <col min="1" max="1" width="27.7109375" customWidth="1"/>
    <col min="2" max="2" width="14.7109375" customWidth="1"/>
    <col min="3" max="3" width="10.28515625" customWidth="1"/>
    <col min="4" max="4" width="12.140625" customWidth="1"/>
    <col min="5" max="5" width="11.7109375" customWidth="1"/>
    <col min="6" max="6" width="13.28515625" customWidth="1"/>
    <col min="7" max="7" width="13.85546875" customWidth="1"/>
    <col min="8" max="8" width="21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219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77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01.10.25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78</v>
      </c>
      <c r="B8" s="23" t="s">
        <v>79</v>
      </c>
      <c r="C8" s="23" t="s">
        <v>80</v>
      </c>
      <c r="D8" s="23" t="s">
        <v>81</v>
      </c>
      <c r="E8" s="23" t="s">
        <v>82</v>
      </c>
      <c r="F8" s="24" t="s">
        <v>83</v>
      </c>
      <c r="G8" s="25" t="s">
        <v>84</v>
      </c>
      <c r="H8" s="26"/>
      <c r="I8" s="13"/>
    </row>
    <row r="9" spans="1:9" x14ac:dyDescent="0.25">
      <c r="A9" s="27" t="s">
        <v>12</v>
      </c>
      <c r="B9" s="28"/>
      <c r="C9" s="1" t="s">
        <v>85</v>
      </c>
      <c r="D9" s="1" t="s">
        <v>86</v>
      </c>
      <c r="E9" s="1" t="s">
        <v>79</v>
      </c>
      <c r="F9" s="29">
        <v>0.18</v>
      </c>
      <c r="G9" s="30" t="s">
        <v>87</v>
      </c>
      <c r="H9" s="31"/>
      <c r="I9" s="62"/>
    </row>
    <row r="10" spans="1:9" x14ac:dyDescent="0.25">
      <c r="A10" s="12" t="s">
        <v>88</v>
      </c>
      <c r="B10" s="32">
        <f>[1]DAMAN!$B10</f>
        <v>92194</v>
      </c>
      <c r="C10" s="33">
        <v>1100</v>
      </c>
      <c r="D10" s="33">
        <f>'[1]Freight list'!$F$429</f>
        <v>3334</v>
      </c>
      <c r="E10" s="33">
        <f t="shared" ref="E10:E33" si="0">+B10-C10+D10</f>
        <v>94428</v>
      </c>
      <c r="F10" s="33">
        <f t="shared" ref="F10:F33" si="1">+E10*0.18</f>
        <v>16997.04</v>
      </c>
      <c r="G10" s="34">
        <f>E10+F10</f>
        <v>111425.04000000001</v>
      </c>
      <c r="H10" s="35"/>
      <c r="I10" s="62"/>
    </row>
    <row r="11" spans="1:9" x14ac:dyDescent="0.25">
      <c r="A11" s="12" t="s">
        <v>15</v>
      </c>
      <c r="B11" s="32">
        <f>[1]DAMAN!$B11</f>
        <v>94194</v>
      </c>
      <c r="C11" s="33">
        <v>1100</v>
      </c>
      <c r="D11" s="33">
        <f>'[1]Freight list'!$F$429</f>
        <v>3334</v>
      </c>
      <c r="E11" s="33">
        <f t="shared" si="0"/>
        <v>96428</v>
      </c>
      <c r="F11" s="33">
        <f t="shared" si="1"/>
        <v>17357.04</v>
      </c>
      <c r="G11" s="34">
        <f t="shared" ref="G11:G69" si="2">E11+F11</f>
        <v>113785.04000000001</v>
      </c>
      <c r="H11" s="35"/>
      <c r="I11" s="62"/>
    </row>
    <row r="12" spans="1:9" x14ac:dyDescent="0.25">
      <c r="A12" s="12" t="s">
        <v>89</v>
      </c>
      <c r="B12" s="32">
        <f>+'[1]HD EX-WORKS'!Q58</f>
        <v>94944</v>
      </c>
      <c r="C12" s="33">
        <v>1100</v>
      </c>
      <c r="D12" s="33">
        <f>'[1]Freight list'!$F$429</f>
        <v>3334</v>
      </c>
      <c r="E12" s="33">
        <f>+B12-C12+D12</f>
        <v>97178</v>
      </c>
      <c r="F12" s="33">
        <f>+E12*0.18</f>
        <v>17492.04</v>
      </c>
      <c r="G12" s="34">
        <f>E12+F12</f>
        <v>114670.04000000001</v>
      </c>
      <c r="H12" s="35"/>
      <c r="I12" s="62"/>
    </row>
    <row r="13" spans="1:9" x14ac:dyDescent="0.25">
      <c r="A13" s="12" t="s">
        <v>90</v>
      </c>
      <c r="B13" s="32">
        <f>[1]DAMAN!$B13</f>
        <v>94944</v>
      </c>
      <c r="C13" s="33">
        <v>1100</v>
      </c>
      <c r="D13" s="33">
        <f>'[1]Freight list'!$F$429</f>
        <v>3334</v>
      </c>
      <c r="E13" s="33">
        <f t="shared" si="0"/>
        <v>97178</v>
      </c>
      <c r="F13" s="33">
        <f t="shared" si="1"/>
        <v>17492.04</v>
      </c>
      <c r="G13" s="34">
        <f t="shared" si="2"/>
        <v>114670.04000000001</v>
      </c>
      <c r="H13" s="35"/>
      <c r="I13" s="62"/>
    </row>
    <row r="14" spans="1:9" x14ac:dyDescent="0.25">
      <c r="A14" s="12" t="s">
        <v>19</v>
      </c>
      <c r="B14" s="32">
        <f>+'[1]HD EX-WORKS'!U58</f>
        <v>97444</v>
      </c>
      <c r="C14" s="33">
        <v>1100</v>
      </c>
      <c r="D14" s="33">
        <f>'[1]Freight list'!$F$429</f>
        <v>3334</v>
      </c>
      <c r="E14" s="33">
        <f>+B14-C14+D14</f>
        <v>99678</v>
      </c>
      <c r="F14" s="33">
        <f>+E14*0.18</f>
        <v>17942.04</v>
      </c>
      <c r="G14" s="34">
        <f>E14+F14</f>
        <v>117620.04000000001</v>
      </c>
      <c r="H14" s="35"/>
      <c r="I14" s="62"/>
    </row>
    <row r="15" spans="1:9" x14ac:dyDescent="0.25">
      <c r="A15" s="12" t="s">
        <v>20</v>
      </c>
      <c r="B15" s="32">
        <f>+'[1]HD EX-WORKS'!V58</f>
        <v>97444</v>
      </c>
      <c r="C15" s="33">
        <v>1100</v>
      </c>
      <c r="D15" s="33">
        <f>'[1]Freight list'!$F$429</f>
        <v>3334</v>
      </c>
      <c r="E15" s="33">
        <f>+B15-C15+D15</f>
        <v>99678</v>
      </c>
      <c r="F15" s="33">
        <f>+E15*0.18</f>
        <v>17942.04</v>
      </c>
      <c r="G15" s="34">
        <f>E15+F15</f>
        <v>117620.04000000001</v>
      </c>
      <c r="H15" s="35"/>
      <c r="I15" s="62"/>
    </row>
    <row r="16" spans="1:9" x14ac:dyDescent="0.25">
      <c r="A16" s="12" t="s">
        <v>91</v>
      </c>
      <c r="B16" s="32">
        <f>[1]DAMAN!$B16</f>
        <v>94236</v>
      </c>
      <c r="C16" s="33">
        <v>1100</v>
      </c>
      <c r="D16" s="33">
        <f>'[1]Freight list'!$F$429</f>
        <v>3334</v>
      </c>
      <c r="E16" s="33">
        <f t="shared" si="0"/>
        <v>96470</v>
      </c>
      <c r="F16" s="33">
        <f t="shared" si="1"/>
        <v>17364.599999999999</v>
      </c>
      <c r="G16" s="34">
        <f t="shared" si="2"/>
        <v>113834.6</v>
      </c>
      <c r="H16" s="35"/>
      <c r="I16" s="72"/>
    </row>
    <row r="17" spans="1:9" x14ac:dyDescent="0.25">
      <c r="A17" s="12" t="s">
        <v>92</v>
      </c>
      <c r="B17" s="32">
        <f>[1]DAMAN!$B17</f>
        <v>95824</v>
      </c>
      <c r="C17" s="33">
        <v>1100</v>
      </c>
      <c r="D17" s="33">
        <f>'[1]Freight list'!$F$429</f>
        <v>3334</v>
      </c>
      <c r="E17" s="33">
        <f t="shared" si="0"/>
        <v>98058</v>
      </c>
      <c r="F17" s="33">
        <f t="shared" si="1"/>
        <v>17650.439999999999</v>
      </c>
      <c r="G17" s="34">
        <f t="shared" si="2"/>
        <v>115708.44</v>
      </c>
      <c r="H17" s="35"/>
      <c r="I17" s="62"/>
    </row>
    <row r="18" spans="1:9" x14ac:dyDescent="0.25">
      <c r="A18" s="12" t="s">
        <v>93</v>
      </c>
      <c r="B18" s="32">
        <f>[1]DAMAN!$B18</f>
        <v>94574</v>
      </c>
      <c r="C18" s="33">
        <v>1100</v>
      </c>
      <c r="D18" s="33">
        <f>'[1]Freight list'!$F$429</f>
        <v>3334</v>
      </c>
      <c r="E18" s="33">
        <f t="shared" si="0"/>
        <v>96808</v>
      </c>
      <c r="F18" s="33">
        <f t="shared" si="1"/>
        <v>17425.439999999999</v>
      </c>
      <c r="G18" s="34">
        <f t="shared" si="2"/>
        <v>114233.44</v>
      </c>
      <c r="H18" s="35"/>
      <c r="I18" s="62"/>
    </row>
    <row r="19" spans="1:9" x14ac:dyDescent="0.25">
      <c r="A19" s="12" t="s">
        <v>94</v>
      </c>
      <c r="B19" s="32">
        <f>[1]DAMAN!$B19</f>
        <v>94074</v>
      </c>
      <c r="C19" s="33">
        <v>1100</v>
      </c>
      <c r="D19" s="33">
        <f>'[1]Freight list'!$F$429</f>
        <v>3334</v>
      </c>
      <c r="E19" s="33">
        <f t="shared" si="0"/>
        <v>96308</v>
      </c>
      <c r="F19" s="33">
        <f t="shared" si="1"/>
        <v>17335.439999999999</v>
      </c>
      <c r="G19" s="34">
        <f t="shared" si="2"/>
        <v>113643.44</v>
      </c>
      <c r="H19" s="35"/>
      <c r="I19" s="62"/>
    </row>
    <row r="20" spans="1:9" x14ac:dyDescent="0.25">
      <c r="A20" s="12" t="s">
        <v>95</v>
      </c>
      <c r="B20" s="32">
        <f>[1]DAMAN!$B20</f>
        <v>95890</v>
      </c>
      <c r="C20" s="33">
        <v>1100</v>
      </c>
      <c r="D20" s="33">
        <f>'[1]Freight list'!$F$429</f>
        <v>3334</v>
      </c>
      <c r="E20" s="33">
        <f t="shared" si="0"/>
        <v>98124</v>
      </c>
      <c r="F20" s="33">
        <f t="shared" si="1"/>
        <v>17662.32</v>
      </c>
      <c r="G20" s="34">
        <f t="shared" si="2"/>
        <v>115786.32</v>
      </c>
      <c r="H20" s="35"/>
      <c r="I20" s="62"/>
    </row>
    <row r="21" spans="1:9" x14ac:dyDescent="0.25">
      <c r="A21" s="12" t="s">
        <v>25</v>
      </c>
      <c r="B21" s="32">
        <f>[1]DAMAN!$B21</f>
        <v>94434</v>
      </c>
      <c r="C21" s="33">
        <v>1100</v>
      </c>
      <c r="D21" s="33">
        <f>'[1]Freight list'!$F$429</f>
        <v>3334</v>
      </c>
      <c r="E21" s="33">
        <f t="shared" si="0"/>
        <v>96668</v>
      </c>
      <c r="F21" s="33">
        <f t="shared" si="1"/>
        <v>17400.239999999998</v>
      </c>
      <c r="G21" s="34">
        <f t="shared" si="2"/>
        <v>114068.23999999999</v>
      </c>
      <c r="H21" s="35"/>
      <c r="I21" s="62"/>
    </row>
    <row r="22" spans="1:9" x14ac:dyDescent="0.25">
      <c r="A22" s="12" t="s">
        <v>96</v>
      </c>
      <c r="B22" s="32">
        <f>[1]DAMAN!$B22</f>
        <v>92400</v>
      </c>
      <c r="C22" s="33">
        <v>1100</v>
      </c>
      <c r="D22" s="33">
        <f>'[1]Freight list'!$F$429</f>
        <v>3334</v>
      </c>
      <c r="E22" s="33">
        <f t="shared" si="0"/>
        <v>94634</v>
      </c>
      <c r="F22" s="33">
        <f t="shared" si="1"/>
        <v>17034.12</v>
      </c>
      <c r="G22" s="34">
        <f t="shared" si="2"/>
        <v>111668.12</v>
      </c>
      <c r="H22" s="35"/>
      <c r="I22" s="62"/>
    </row>
    <row r="23" spans="1:9" x14ac:dyDescent="0.25">
      <c r="A23" s="12" t="s">
        <v>97</v>
      </c>
      <c r="B23" s="32">
        <f>[1]DAMAN!$B23</f>
        <v>95400</v>
      </c>
      <c r="C23" s="33">
        <v>1100</v>
      </c>
      <c r="D23" s="33">
        <f>'[1]Freight list'!$F$429</f>
        <v>3334</v>
      </c>
      <c r="E23" s="33">
        <f t="shared" si="0"/>
        <v>97634</v>
      </c>
      <c r="F23" s="33">
        <f t="shared" si="1"/>
        <v>17574.12</v>
      </c>
      <c r="G23" s="34">
        <f t="shared" si="2"/>
        <v>115208.12</v>
      </c>
      <c r="H23" s="35"/>
      <c r="I23" s="62"/>
    </row>
    <row r="24" spans="1:9" x14ac:dyDescent="0.25">
      <c r="A24" s="12" t="s">
        <v>98</v>
      </c>
      <c r="B24" s="32">
        <f>[1]DAMAN!$B24</f>
        <v>95400</v>
      </c>
      <c r="C24" s="33">
        <v>1100</v>
      </c>
      <c r="D24" s="33">
        <f>'[1]Freight list'!$F$429</f>
        <v>3334</v>
      </c>
      <c r="E24" s="33">
        <f t="shared" si="0"/>
        <v>97634</v>
      </c>
      <c r="F24" s="33">
        <f t="shared" si="1"/>
        <v>17574.12</v>
      </c>
      <c r="G24" s="34">
        <f t="shared" si="2"/>
        <v>115208.12</v>
      </c>
      <c r="H24" s="35"/>
      <c r="I24" s="62"/>
    </row>
    <row r="25" spans="1:9" x14ac:dyDescent="0.25">
      <c r="A25" s="12" t="s">
        <v>99</v>
      </c>
      <c r="B25" s="32">
        <f>[1]DAMAN!$B25</f>
        <v>93948</v>
      </c>
      <c r="C25" s="33">
        <v>1100</v>
      </c>
      <c r="D25" s="33">
        <f>'[1]Freight list'!$F$429</f>
        <v>3334</v>
      </c>
      <c r="E25" s="33">
        <f t="shared" si="0"/>
        <v>96182</v>
      </c>
      <c r="F25" s="33">
        <f t="shared" si="1"/>
        <v>17312.759999999998</v>
      </c>
      <c r="G25" s="34">
        <f t="shared" si="2"/>
        <v>113494.76</v>
      </c>
      <c r="H25" s="35"/>
      <c r="I25" s="72"/>
    </row>
    <row r="26" spans="1:9" x14ac:dyDescent="0.25">
      <c r="A26" s="12" t="s">
        <v>29</v>
      </c>
      <c r="B26" s="32">
        <f>[1]DAMAN!$B26</f>
        <v>93340</v>
      </c>
      <c r="C26" s="33">
        <v>1100</v>
      </c>
      <c r="D26" s="33">
        <f>'[1]Freight list'!$F$429</f>
        <v>3334</v>
      </c>
      <c r="E26" s="33">
        <f t="shared" si="0"/>
        <v>95574</v>
      </c>
      <c r="F26" s="33">
        <f t="shared" si="1"/>
        <v>17203.32</v>
      </c>
      <c r="G26" s="34">
        <f t="shared" si="2"/>
        <v>112777.32</v>
      </c>
      <c r="H26" s="35"/>
      <c r="I26" s="62"/>
    </row>
    <row r="27" spans="1:9" x14ac:dyDescent="0.25">
      <c r="A27" s="12" t="s">
        <v>31</v>
      </c>
      <c r="B27" s="32">
        <f>[1]DAMAN!$B27</f>
        <v>94650</v>
      </c>
      <c r="C27" s="33">
        <v>1100</v>
      </c>
      <c r="D27" s="33">
        <f>'[1]Freight list'!$F$429</f>
        <v>3334</v>
      </c>
      <c r="E27" s="33">
        <f t="shared" si="0"/>
        <v>96884</v>
      </c>
      <c r="F27" s="33">
        <f t="shared" si="1"/>
        <v>17439.12</v>
      </c>
      <c r="G27" s="34">
        <f t="shared" si="2"/>
        <v>114323.12</v>
      </c>
      <c r="H27" s="35"/>
      <c r="I27" s="67"/>
    </row>
    <row r="28" spans="1:9" x14ac:dyDescent="0.25">
      <c r="A28" s="12" t="s">
        <v>100</v>
      </c>
      <c r="B28" s="32">
        <f>[1]DAMAN!$B28</f>
        <v>91948</v>
      </c>
      <c r="C28" s="33">
        <v>1100</v>
      </c>
      <c r="D28" s="33">
        <f>'[1]Freight list'!$F$429</f>
        <v>3334</v>
      </c>
      <c r="E28" s="33">
        <f t="shared" si="0"/>
        <v>94182</v>
      </c>
      <c r="F28" s="33">
        <f t="shared" si="1"/>
        <v>16952.759999999998</v>
      </c>
      <c r="G28" s="34">
        <f t="shared" si="2"/>
        <v>111134.76</v>
      </c>
      <c r="H28" s="35"/>
      <c r="I28" s="67"/>
    </row>
    <row r="29" spans="1:9" x14ac:dyDescent="0.25">
      <c r="A29" s="12" t="s">
        <v>27</v>
      </c>
      <c r="B29" s="32">
        <f>[1]DAMAN!$B29</f>
        <v>91400</v>
      </c>
      <c r="C29" s="33">
        <v>1100</v>
      </c>
      <c r="D29" s="33">
        <f>'[1]Freight list'!$F$429</f>
        <v>3334</v>
      </c>
      <c r="E29" s="33">
        <f t="shared" si="0"/>
        <v>93634</v>
      </c>
      <c r="F29" s="33">
        <f t="shared" si="1"/>
        <v>16854.12</v>
      </c>
      <c r="G29" s="34">
        <f t="shared" si="2"/>
        <v>110488.12</v>
      </c>
      <c r="H29" s="35"/>
      <c r="I29" s="67"/>
    </row>
    <row r="30" spans="1:9" x14ac:dyDescent="0.25">
      <c r="A30" s="12" t="s">
        <v>101</v>
      </c>
      <c r="B30" s="32">
        <f>[1]DAMAN!$B30</f>
        <v>89400</v>
      </c>
      <c r="C30" s="33">
        <v>1100</v>
      </c>
      <c r="D30" s="33">
        <f>'[1]Freight list'!$F$429</f>
        <v>3334</v>
      </c>
      <c r="E30" s="33">
        <f t="shared" si="0"/>
        <v>91634</v>
      </c>
      <c r="F30" s="33">
        <f t="shared" si="1"/>
        <v>16494.12</v>
      </c>
      <c r="G30" s="34">
        <f t="shared" si="2"/>
        <v>108128.12</v>
      </c>
      <c r="H30" s="35"/>
      <c r="I30" s="67"/>
    </row>
    <row r="31" spans="1:9" x14ac:dyDescent="0.25">
      <c r="A31" s="12" t="s">
        <v>102</v>
      </c>
      <c r="B31" s="32">
        <f>[1]DAMAN!$B31</f>
        <v>86736</v>
      </c>
      <c r="C31" s="33">
        <v>1100</v>
      </c>
      <c r="D31" s="33">
        <f>'[1]Freight list'!$F$429</f>
        <v>3334</v>
      </c>
      <c r="E31" s="33">
        <f t="shared" si="0"/>
        <v>88970</v>
      </c>
      <c r="F31" s="33">
        <f t="shared" si="1"/>
        <v>16014.599999999999</v>
      </c>
      <c r="G31" s="34">
        <f t="shared" si="2"/>
        <v>104984.6</v>
      </c>
      <c r="H31" s="35"/>
      <c r="I31" s="67"/>
    </row>
    <row r="32" spans="1:9" x14ac:dyDescent="0.25">
      <c r="A32" s="12" t="s">
        <v>103</v>
      </c>
      <c r="B32" s="32">
        <f>[1]DAMAN!$B32</f>
        <v>89434</v>
      </c>
      <c r="C32" s="33">
        <v>1100</v>
      </c>
      <c r="D32" s="33">
        <f>'[1]Freight list'!$F$429</f>
        <v>3334</v>
      </c>
      <c r="E32" s="33">
        <f t="shared" si="0"/>
        <v>91668</v>
      </c>
      <c r="F32" s="33">
        <f t="shared" si="1"/>
        <v>16500.239999999998</v>
      </c>
      <c r="G32" s="34">
        <f t="shared" si="2"/>
        <v>108168.23999999999</v>
      </c>
      <c r="H32" s="35"/>
      <c r="I32" s="67"/>
    </row>
    <row r="33" spans="1:9" x14ac:dyDescent="0.25">
      <c r="A33" s="12" t="s">
        <v>104</v>
      </c>
      <c r="B33" s="32">
        <f>[1]DAMAN!$B33</f>
        <v>89074</v>
      </c>
      <c r="C33" s="33">
        <v>1100</v>
      </c>
      <c r="D33" s="33">
        <f>'[1]Freight list'!$F$429</f>
        <v>3334</v>
      </c>
      <c r="E33" s="33">
        <f t="shared" si="0"/>
        <v>91308</v>
      </c>
      <c r="F33" s="33">
        <f t="shared" si="1"/>
        <v>16435.439999999999</v>
      </c>
      <c r="G33" s="34">
        <f t="shared" si="2"/>
        <v>107743.44</v>
      </c>
      <c r="H33" s="35"/>
      <c r="I33" s="67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90878</v>
      </c>
      <c r="C35" s="33">
        <v>1100</v>
      </c>
      <c r="D35" s="33">
        <f>'[1]Freight list'!$F$429</f>
        <v>3334</v>
      </c>
      <c r="E35" s="33">
        <f t="shared" ref="E35:E44" si="3">+B35-C35+D35</f>
        <v>93112</v>
      </c>
      <c r="F35" s="33">
        <f t="shared" ref="F35:F69" si="4">+E35*0.18</f>
        <v>16760.16</v>
      </c>
      <c r="G35" s="34">
        <f t="shared" si="2"/>
        <v>109872.16</v>
      </c>
      <c r="H35" s="35"/>
      <c r="I35" s="67"/>
    </row>
    <row r="36" spans="1:9" x14ac:dyDescent="0.25">
      <c r="A36" s="12" t="s">
        <v>105</v>
      </c>
      <c r="B36" s="32">
        <f>[1]DAMAN!$B36</f>
        <v>89188</v>
      </c>
      <c r="C36" s="33">
        <v>1100</v>
      </c>
      <c r="D36" s="33">
        <f>'[1]Freight list'!$F$429</f>
        <v>3334</v>
      </c>
      <c r="E36" s="33">
        <f t="shared" si="3"/>
        <v>91422</v>
      </c>
      <c r="F36" s="33">
        <f t="shared" si="4"/>
        <v>16455.96</v>
      </c>
      <c r="G36" s="34">
        <f t="shared" si="2"/>
        <v>107877.95999999999</v>
      </c>
      <c r="H36" s="35"/>
      <c r="I36" s="67"/>
    </row>
    <row r="37" spans="1:9" x14ac:dyDescent="0.25">
      <c r="A37" s="12" t="s">
        <v>106</v>
      </c>
      <c r="B37" s="32">
        <f>[1]DAMAN!$B37</f>
        <v>88668</v>
      </c>
      <c r="C37" s="33">
        <v>1100</v>
      </c>
      <c r="D37" s="33">
        <f>'[1]Freight list'!$F$429</f>
        <v>3334</v>
      </c>
      <c r="E37" s="33">
        <f t="shared" si="3"/>
        <v>90902</v>
      </c>
      <c r="F37" s="33">
        <f t="shared" si="4"/>
        <v>16362.359999999999</v>
      </c>
      <c r="G37" s="34">
        <f t="shared" si="2"/>
        <v>107264.36</v>
      </c>
      <c r="H37" s="35"/>
      <c r="I37" s="67"/>
    </row>
    <row r="38" spans="1:9" x14ac:dyDescent="0.25">
      <c r="A38" s="12" t="s">
        <v>107</v>
      </c>
      <c r="B38" s="32">
        <f>[1]DAMAN!$B38</f>
        <v>91368</v>
      </c>
      <c r="C38" s="33">
        <v>1100</v>
      </c>
      <c r="D38" s="33">
        <f>'[1]Freight list'!$F$429</f>
        <v>3334</v>
      </c>
      <c r="E38" s="33">
        <f t="shared" si="3"/>
        <v>93602</v>
      </c>
      <c r="F38" s="33">
        <f t="shared" si="4"/>
        <v>16848.36</v>
      </c>
      <c r="G38" s="34">
        <f t="shared" si="2"/>
        <v>110450.36</v>
      </c>
      <c r="H38" s="35"/>
      <c r="I38" s="67"/>
    </row>
    <row r="39" spans="1:9" x14ac:dyDescent="0.25">
      <c r="A39" s="12" t="s">
        <v>37</v>
      </c>
      <c r="B39" s="32">
        <f>[1]DAMAN!$B39</f>
        <v>89688</v>
      </c>
      <c r="C39" s="33">
        <v>1100</v>
      </c>
      <c r="D39" s="33">
        <f>'[1]Freight list'!$F$429</f>
        <v>3334</v>
      </c>
      <c r="E39" s="33">
        <f t="shared" si="3"/>
        <v>91922</v>
      </c>
      <c r="F39" s="33">
        <f t="shared" si="4"/>
        <v>16545.96</v>
      </c>
      <c r="G39" s="34">
        <f t="shared" si="2"/>
        <v>108467.95999999999</v>
      </c>
      <c r="H39" s="35"/>
      <c r="I39" s="67"/>
    </row>
    <row r="40" spans="1:9" x14ac:dyDescent="0.25">
      <c r="A40" s="12" t="s">
        <v>108</v>
      </c>
      <c r="B40" s="32">
        <f>+'[1]PP EX-WORKS'!Y47</f>
        <v>84668</v>
      </c>
      <c r="C40" s="33">
        <v>1100</v>
      </c>
      <c r="D40" s="33">
        <f>'[1]Freight list'!$F$429</f>
        <v>3334</v>
      </c>
      <c r="E40" s="33">
        <f t="shared" si="3"/>
        <v>86902</v>
      </c>
      <c r="F40" s="33">
        <f t="shared" si="4"/>
        <v>15642.359999999999</v>
      </c>
      <c r="G40" s="34">
        <f t="shared" si="2"/>
        <v>102544.36</v>
      </c>
      <c r="H40" s="35"/>
      <c r="I40" s="67"/>
    </row>
    <row r="41" spans="1:9" x14ac:dyDescent="0.25">
      <c r="A41" s="12" t="s">
        <v>109</v>
      </c>
      <c r="B41" s="32">
        <f>[1]DAMAN!$B41</f>
        <v>88168</v>
      </c>
      <c r="C41" s="33">
        <v>1100</v>
      </c>
      <c r="D41" s="33">
        <f>'[1]Freight list'!$F$429</f>
        <v>3334</v>
      </c>
      <c r="E41" s="33">
        <f t="shared" si="3"/>
        <v>90402</v>
      </c>
      <c r="F41" s="33">
        <f t="shared" si="4"/>
        <v>16272.359999999999</v>
      </c>
      <c r="G41" s="34">
        <f t="shared" si="2"/>
        <v>106674.36</v>
      </c>
      <c r="H41" s="35"/>
      <c r="I41" s="67"/>
    </row>
    <row r="42" spans="1:9" x14ac:dyDescent="0.25">
      <c r="A42" s="12" t="s">
        <v>110</v>
      </c>
      <c r="B42" s="32">
        <f>[1]DAMAN!$B42</f>
        <v>88188</v>
      </c>
      <c r="C42" s="33">
        <v>1100</v>
      </c>
      <c r="D42" s="33">
        <f>'[1]Freight list'!$F$429</f>
        <v>3334</v>
      </c>
      <c r="E42" s="33">
        <f t="shared" si="3"/>
        <v>90422</v>
      </c>
      <c r="F42" s="33">
        <f t="shared" si="4"/>
        <v>16275.96</v>
      </c>
      <c r="G42" s="34">
        <f t="shared" si="2"/>
        <v>106697.95999999999</v>
      </c>
      <c r="H42" s="35"/>
      <c r="I42" s="67"/>
    </row>
    <row r="43" spans="1:9" x14ac:dyDescent="0.25">
      <c r="A43" s="12" t="s">
        <v>111</v>
      </c>
      <c r="B43" s="32">
        <f>[1]DAMAN!$B43</f>
        <v>92478</v>
      </c>
      <c r="C43" s="33">
        <v>1100</v>
      </c>
      <c r="D43" s="33">
        <f>'[1]Freight list'!$F$429</f>
        <v>3334</v>
      </c>
      <c r="E43" s="33">
        <f t="shared" si="3"/>
        <v>94712</v>
      </c>
      <c r="F43" s="33">
        <f t="shared" si="4"/>
        <v>17048.16</v>
      </c>
      <c r="G43" s="34">
        <f t="shared" si="2"/>
        <v>111760.16</v>
      </c>
      <c r="H43" s="35"/>
      <c r="I43" s="67"/>
    </row>
    <row r="44" spans="1:9" x14ac:dyDescent="0.25">
      <c r="A44" s="12" t="s">
        <v>112</v>
      </c>
      <c r="B44" s="32">
        <f>[1]DAMAN!$B44</f>
        <v>84668</v>
      </c>
      <c r="C44" s="33">
        <v>1100</v>
      </c>
      <c r="D44" s="33">
        <f>'[1]Freight list'!$F$429</f>
        <v>3334</v>
      </c>
      <c r="E44" s="33">
        <f t="shared" si="3"/>
        <v>86902</v>
      </c>
      <c r="F44" s="33">
        <f t="shared" si="4"/>
        <v>15642.359999999999</v>
      </c>
      <c r="G44" s="34">
        <f t="shared" si="2"/>
        <v>102544.36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113</v>
      </c>
      <c r="B46" s="32">
        <f>[1]DAMAN!$B46</f>
        <v>97288</v>
      </c>
      <c r="C46" s="33">
        <v>1100</v>
      </c>
      <c r="D46" s="33">
        <f>'[1]Freight list'!$F$429</f>
        <v>3334</v>
      </c>
      <c r="E46" s="33">
        <f t="shared" ref="E46:E59" si="5">+B46-C46+D46</f>
        <v>99522</v>
      </c>
      <c r="F46" s="33">
        <f t="shared" si="4"/>
        <v>17913.96</v>
      </c>
      <c r="G46" s="34">
        <f t="shared" si="2"/>
        <v>117435.95999999999</v>
      </c>
      <c r="H46" s="35"/>
      <c r="I46" s="67"/>
    </row>
    <row r="47" spans="1:9" x14ac:dyDescent="0.25">
      <c r="A47" s="12" t="s">
        <v>114</v>
      </c>
      <c r="B47" s="32">
        <f>+'[1]PP EX-WORKS'!S47</f>
        <v>97228</v>
      </c>
      <c r="C47" s="33">
        <v>1100</v>
      </c>
      <c r="D47" s="33">
        <f>'[1]Freight list'!$F$429</f>
        <v>3334</v>
      </c>
      <c r="E47" s="33">
        <f>+B47-C47+D47</f>
        <v>99462</v>
      </c>
      <c r="F47" s="33">
        <f>+E47*0.18</f>
        <v>17903.16</v>
      </c>
      <c r="G47" s="34">
        <f>E47+F47</f>
        <v>117365.16</v>
      </c>
      <c r="H47" s="35"/>
      <c r="I47" s="67"/>
    </row>
    <row r="48" spans="1:9" x14ac:dyDescent="0.25">
      <c r="A48" s="12" t="s">
        <v>115</v>
      </c>
      <c r="B48" s="32">
        <f>+'[1]PP EX-WORKS'!P47-6000</f>
        <v>87978</v>
      </c>
      <c r="C48" s="33">
        <v>1100</v>
      </c>
      <c r="D48" s="33">
        <f>'[1]Freight list'!$F$429</f>
        <v>3334</v>
      </c>
      <c r="E48" s="33">
        <f t="shared" si="5"/>
        <v>90212</v>
      </c>
      <c r="F48" s="33">
        <f t="shared" si="4"/>
        <v>16238.16</v>
      </c>
      <c r="G48" s="34">
        <f t="shared" si="2"/>
        <v>106450.16</v>
      </c>
      <c r="H48" s="35"/>
      <c r="I48" s="67"/>
    </row>
    <row r="49" spans="1:9" x14ac:dyDescent="0.25">
      <c r="A49" s="12" t="s">
        <v>53</v>
      </c>
      <c r="B49" s="32">
        <f>[1]DAMAN!$B49</f>
        <v>95738</v>
      </c>
      <c r="C49" s="33">
        <v>1100</v>
      </c>
      <c r="D49" s="33">
        <f>'[1]Freight list'!$F$429</f>
        <v>3334</v>
      </c>
      <c r="E49" s="33">
        <f t="shared" si="5"/>
        <v>97972</v>
      </c>
      <c r="F49" s="33">
        <f t="shared" si="4"/>
        <v>17634.96</v>
      </c>
      <c r="G49" s="34">
        <f t="shared" si="2"/>
        <v>115606.95999999999</v>
      </c>
      <c r="H49" s="35"/>
      <c r="I49" s="67"/>
    </row>
    <row r="50" spans="1:9" x14ac:dyDescent="0.25">
      <c r="A50" s="12" t="s">
        <v>116</v>
      </c>
      <c r="B50" s="32">
        <f>[1]DAMAN!$B50</f>
        <v>93978</v>
      </c>
      <c r="C50" s="33">
        <v>1100</v>
      </c>
      <c r="D50" s="33">
        <f>'[1]Freight list'!$F$429</f>
        <v>3334</v>
      </c>
      <c r="E50" s="33">
        <f t="shared" si="5"/>
        <v>96212</v>
      </c>
      <c r="F50" s="33">
        <f t="shared" si="4"/>
        <v>17318.16</v>
      </c>
      <c r="G50" s="34">
        <f t="shared" si="2"/>
        <v>113530.16</v>
      </c>
      <c r="H50" s="35"/>
      <c r="I50" s="67"/>
    </row>
    <row r="51" spans="1:9" x14ac:dyDescent="0.25">
      <c r="A51" s="12" t="s">
        <v>44</v>
      </c>
      <c r="B51" s="32">
        <f>+'[1]PP EX-WORKS'!W47</f>
        <v>94468</v>
      </c>
      <c r="C51" s="33">
        <v>1100</v>
      </c>
      <c r="D51" s="33">
        <f>'[1]Freight list'!$F$429</f>
        <v>3334</v>
      </c>
      <c r="E51" s="33">
        <f>+B51-C51+D51</f>
        <v>96702</v>
      </c>
      <c r="F51" s="33">
        <f>+E51*0.18</f>
        <v>17406.36</v>
      </c>
      <c r="G51" s="34">
        <f>E51+F51</f>
        <v>114108.36</v>
      </c>
      <c r="H51" s="35"/>
      <c r="I51" s="67"/>
    </row>
    <row r="52" spans="1:9" x14ac:dyDescent="0.25">
      <c r="A52" s="12" t="s">
        <v>45</v>
      </c>
      <c r="B52" s="32">
        <f>+'[1]PP EX-WORKS'!V47</f>
        <v>96318</v>
      </c>
      <c r="C52" s="33">
        <v>1100</v>
      </c>
      <c r="D52" s="33">
        <f>'[1]Freight list'!$F$429</f>
        <v>3334</v>
      </c>
      <c r="E52" s="33">
        <f>+B52-C52+D52</f>
        <v>98552</v>
      </c>
      <c r="F52" s="33">
        <f>+E52*0.18</f>
        <v>17739.36</v>
      </c>
      <c r="G52" s="34">
        <f>E52+F52</f>
        <v>116291.36</v>
      </c>
      <c r="H52" s="35"/>
      <c r="I52" s="67"/>
    </row>
    <row r="53" spans="1:9" x14ac:dyDescent="0.25">
      <c r="A53" s="12" t="s">
        <v>46</v>
      </c>
      <c r="B53" s="32">
        <f>+'[1]PP EX-WORKS'!T47</f>
        <v>95448</v>
      </c>
      <c r="C53" s="33">
        <v>1100</v>
      </c>
      <c r="D53" s="33">
        <f>'[1]Freight list'!$F$429</f>
        <v>3334</v>
      </c>
      <c r="E53" s="33">
        <f>+B53-C53+D53</f>
        <v>97682</v>
      </c>
      <c r="F53" s="33">
        <f>+E53*0.18</f>
        <v>17582.759999999998</v>
      </c>
      <c r="G53" s="34">
        <f>E53+F53</f>
        <v>115264.76</v>
      </c>
      <c r="H53" s="35"/>
      <c r="I53" s="67"/>
    </row>
    <row r="54" spans="1:9" x14ac:dyDescent="0.25">
      <c r="A54" s="12" t="s">
        <v>47</v>
      </c>
      <c r="B54" s="32">
        <f>+'[1]PP EX-WORKS'!U47</f>
        <v>95448</v>
      </c>
      <c r="C54" s="33">
        <v>1100</v>
      </c>
      <c r="D54" s="33">
        <f>'[1]Freight list'!$F$429</f>
        <v>3334</v>
      </c>
      <c r="E54" s="33">
        <f>+B54-C54+D54</f>
        <v>97682</v>
      </c>
      <c r="F54" s="33">
        <f>+E54*0.18</f>
        <v>17582.759999999998</v>
      </c>
      <c r="G54" s="34">
        <f>E54+F54</f>
        <v>115264.76</v>
      </c>
      <c r="H54" s="35"/>
      <c r="I54" s="67"/>
    </row>
    <row r="55" spans="1:9" x14ac:dyDescent="0.25">
      <c r="A55" s="12" t="s">
        <v>117</v>
      </c>
      <c r="B55" s="32">
        <f>[1]DAMAN!$B55</f>
        <v>93978</v>
      </c>
      <c r="C55" s="33">
        <v>1100</v>
      </c>
      <c r="D55" s="33">
        <f>'[1]Freight list'!$F$429</f>
        <v>3334</v>
      </c>
      <c r="E55" s="33">
        <f t="shared" si="5"/>
        <v>96212</v>
      </c>
      <c r="F55" s="33">
        <f t="shared" si="4"/>
        <v>17318.16</v>
      </c>
      <c r="G55" s="34">
        <f t="shared" si="2"/>
        <v>113530.16</v>
      </c>
      <c r="H55" s="35"/>
      <c r="I55" s="67"/>
    </row>
    <row r="56" spans="1:9" x14ac:dyDescent="0.25">
      <c r="A56" s="12" t="s">
        <v>174</v>
      </c>
      <c r="B56" s="32">
        <f>[1]DAMAN!$B56</f>
        <v>93478</v>
      </c>
      <c r="C56" s="33">
        <v>1100</v>
      </c>
      <c r="D56" s="33">
        <f>'[1]Freight list'!$F$429</f>
        <v>3334</v>
      </c>
      <c r="E56" s="33">
        <f t="shared" si="5"/>
        <v>95712</v>
      </c>
      <c r="F56" s="33">
        <f t="shared" si="4"/>
        <v>17228.16</v>
      </c>
      <c r="G56" s="34">
        <f t="shared" si="2"/>
        <v>112940.16</v>
      </c>
      <c r="H56" s="35"/>
      <c r="I56" s="67"/>
    </row>
    <row r="57" spans="1:9" x14ac:dyDescent="0.25">
      <c r="A57" s="12" t="s">
        <v>119</v>
      </c>
      <c r="B57" s="32">
        <f>[1]DAMAN!$B57</f>
        <v>96801</v>
      </c>
      <c r="C57" s="33">
        <v>1100</v>
      </c>
      <c r="D57" s="33">
        <f>'[1]Freight list'!$F$429</f>
        <v>3334</v>
      </c>
      <c r="E57" s="33">
        <f t="shared" si="5"/>
        <v>99035</v>
      </c>
      <c r="F57" s="33">
        <f t="shared" si="4"/>
        <v>17826.3</v>
      </c>
      <c r="G57" s="34">
        <f t="shared" si="2"/>
        <v>116861.3</v>
      </c>
      <c r="H57" s="35"/>
      <c r="I57" s="67"/>
    </row>
    <row r="58" spans="1:9" x14ac:dyDescent="0.25">
      <c r="A58" s="12" t="s">
        <v>120</v>
      </c>
      <c r="B58" s="32">
        <f>[1]DAMAN!$B58</f>
        <v>99801</v>
      </c>
      <c r="C58" s="33">
        <v>1100</v>
      </c>
      <c r="D58" s="33">
        <f>'[1]Freight list'!$F$429</f>
        <v>3334</v>
      </c>
      <c r="E58" s="33">
        <f t="shared" si="5"/>
        <v>102035</v>
      </c>
      <c r="F58" s="33">
        <f t="shared" si="4"/>
        <v>18366.3</v>
      </c>
      <c r="G58" s="34">
        <f t="shared" si="2"/>
        <v>120401.3</v>
      </c>
      <c r="H58" s="35"/>
      <c r="I58" s="67"/>
    </row>
    <row r="59" spans="1:9" x14ac:dyDescent="0.25">
      <c r="A59" s="40" t="s">
        <v>121</v>
      </c>
      <c r="B59" s="32">
        <f>[1]DAMAN!$B59</f>
        <v>98828</v>
      </c>
      <c r="C59" s="33">
        <v>1100</v>
      </c>
      <c r="D59" s="33">
        <f>'[1]Freight list'!$F$429</f>
        <v>3334</v>
      </c>
      <c r="E59" s="33">
        <f t="shared" si="5"/>
        <v>101062</v>
      </c>
      <c r="F59" s="33">
        <f t="shared" si="4"/>
        <v>18191.16</v>
      </c>
      <c r="G59" s="34">
        <f t="shared" si="2"/>
        <v>119253.16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122</v>
      </c>
      <c r="B61" s="32">
        <f>[1]DAMAN!$B61</f>
        <v>94253</v>
      </c>
      <c r="C61" s="33">
        <v>1100</v>
      </c>
      <c r="D61" s="33">
        <f>'[1]Freight list'!$F$429</f>
        <v>3334</v>
      </c>
      <c r="E61" s="33">
        <f t="shared" ref="E61:E69" si="6">+B61-C61+D61</f>
        <v>96487</v>
      </c>
      <c r="F61" s="33">
        <f t="shared" si="4"/>
        <v>17367.66</v>
      </c>
      <c r="G61" s="34">
        <f t="shared" si="2"/>
        <v>113854.66</v>
      </c>
      <c r="H61" s="35"/>
      <c r="I61" s="67"/>
    </row>
    <row r="62" spans="1:9" x14ac:dyDescent="0.25">
      <c r="A62" s="12" t="s">
        <v>123</v>
      </c>
      <c r="B62" s="32">
        <f>[1]DAMAN!$B62</f>
        <v>93253</v>
      </c>
      <c r="C62" s="33">
        <v>1100</v>
      </c>
      <c r="D62" s="33">
        <f>'[1]Freight list'!$F$429</f>
        <v>3334</v>
      </c>
      <c r="E62" s="33">
        <f t="shared" si="6"/>
        <v>95487</v>
      </c>
      <c r="F62" s="33">
        <f t="shared" si="4"/>
        <v>17187.66</v>
      </c>
      <c r="G62" s="34">
        <f t="shared" si="2"/>
        <v>112674.66</v>
      </c>
      <c r="H62" s="35"/>
      <c r="I62" s="67"/>
    </row>
    <row r="63" spans="1:9" x14ac:dyDescent="0.25">
      <c r="A63" s="12" t="s">
        <v>124</v>
      </c>
      <c r="B63" s="32">
        <f>[1]DAMAN!$B63</f>
        <v>93253</v>
      </c>
      <c r="C63" s="33">
        <v>1100</v>
      </c>
      <c r="D63" s="33">
        <f>'[1]Freight list'!$F$429</f>
        <v>3334</v>
      </c>
      <c r="E63" s="33">
        <f t="shared" si="6"/>
        <v>95487</v>
      </c>
      <c r="F63" s="33">
        <f t="shared" si="4"/>
        <v>17187.66</v>
      </c>
      <c r="G63" s="34">
        <f t="shared" si="2"/>
        <v>112674.66</v>
      </c>
      <c r="H63" s="35"/>
      <c r="I63" s="67"/>
    </row>
    <row r="64" spans="1:9" x14ac:dyDescent="0.25">
      <c r="A64" s="12" t="s">
        <v>125</v>
      </c>
      <c r="B64" s="32">
        <f>[1]DAMAN!$B64</f>
        <v>100333</v>
      </c>
      <c r="C64" s="33">
        <v>1100</v>
      </c>
      <c r="D64" s="33">
        <f>'[1]Freight list'!$F$429</f>
        <v>3334</v>
      </c>
      <c r="E64" s="33">
        <f t="shared" si="6"/>
        <v>102567</v>
      </c>
      <c r="F64" s="33">
        <f t="shared" si="4"/>
        <v>18462.059999999998</v>
      </c>
      <c r="G64" s="34">
        <f t="shared" si="2"/>
        <v>121029.06</v>
      </c>
      <c r="H64" s="35"/>
      <c r="I64" s="67"/>
    </row>
    <row r="65" spans="1:9" x14ac:dyDescent="0.25">
      <c r="A65" s="12" t="s">
        <v>126</v>
      </c>
      <c r="B65" s="32">
        <f>[1]DAMAN!$B65</f>
        <v>102333</v>
      </c>
      <c r="C65" s="33">
        <v>1100</v>
      </c>
      <c r="D65" s="33">
        <f>'[1]Freight list'!$F$429</f>
        <v>3334</v>
      </c>
      <c r="E65" s="33">
        <f t="shared" si="6"/>
        <v>104567</v>
      </c>
      <c r="F65" s="33">
        <f t="shared" si="4"/>
        <v>18822.059999999998</v>
      </c>
      <c r="G65" s="34">
        <f t="shared" si="2"/>
        <v>123389.06</v>
      </c>
      <c r="H65" s="35"/>
      <c r="I65" s="67"/>
    </row>
    <row r="66" spans="1:9" x14ac:dyDescent="0.25">
      <c r="A66" s="12" t="s">
        <v>127</v>
      </c>
      <c r="B66" s="32">
        <f>[1]DAMAN!$B66</f>
        <v>104033</v>
      </c>
      <c r="C66" s="33">
        <v>1100</v>
      </c>
      <c r="D66" s="33">
        <f>'[1]Freight list'!$F$429</f>
        <v>3334</v>
      </c>
      <c r="E66" s="33">
        <f t="shared" si="6"/>
        <v>106267</v>
      </c>
      <c r="F66" s="33">
        <f t="shared" si="4"/>
        <v>19128.059999999998</v>
      </c>
      <c r="G66" s="34">
        <f t="shared" si="2"/>
        <v>125395.06</v>
      </c>
      <c r="H66" s="35"/>
      <c r="I66" s="67"/>
    </row>
    <row r="67" spans="1:9" x14ac:dyDescent="0.25">
      <c r="A67" s="12" t="s">
        <v>128</v>
      </c>
      <c r="B67" s="32">
        <f>[1]DAMAN!$B67</f>
        <v>87753</v>
      </c>
      <c r="C67" s="33">
        <v>1100</v>
      </c>
      <c r="D67" s="33">
        <f>'[1]Freight list'!$F$429</f>
        <v>3334</v>
      </c>
      <c r="E67" s="33">
        <f t="shared" si="6"/>
        <v>89987</v>
      </c>
      <c r="F67" s="33">
        <f t="shared" si="4"/>
        <v>16197.66</v>
      </c>
      <c r="G67" s="34">
        <f t="shared" si="2"/>
        <v>106184.66</v>
      </c>
      <c r="H67" s="35"/>
      <c r="I67" s="67"/>
    </row>
    <row r="68" spans="1:9" x14ac:dyDescent="0.25">
      <c r="A68" s="12" t="s">
        <v>129</v>
      </c>
      <c r="B68" s="32">
        <f>[1]DAMAN!$B68</f>
        <v>89253</v>
      </c>
      <c r="C68" s="33">
        <v>1100</v>
      </c>
      <c r="D68" s="33">
        <f>'[1]Freight list'!$F$429</f>
        <v>3334</v>
      </c>
      <c r="E68" s="33">
        <f t="shared" si="6"/>
        <v>91487</v>
      </c>
      <c r="F68" s="33">
        <f t="shared" si="4"/>
        <v>16467.66</v>
      </c>
      <c r="G68" s="34">
        <f t="shared" si="2"/>
        <v>107954.66</v>
      </c>
      <c r="H68" s="35"/>
      <c r="I68" s="49"/>
    </row>
    <row r="69" spans="1:9" x14ac:dyDescent="0.25">
      <c r="A69" s="12" t="s">
        <v>130</v>
      </c>
      <c r="B69" s="32">
        <f>[1]DAMAN!$B69</f>
        <v>89253</v>
      </c>
      <c r="C69" s="33">
        <v>1100</v>
      </c>
      <c r="D69" s="33">
        <f>'[1]Freight list'!$F$429</f>
        <v>3334</v>
      </c>
      <c r="E69" s="33">
        <f t="shared" si="6"/>
        <v>91487</v>
      </c>
      <c r="F69" s="33">
        <f t="shared" si="4"/>
        <v>16467.66</v>
      </c>
      <c r="G69" s="34">
        <f t="shared" si="2"/>
        <v>107954.66</v>
      </c>
      <c r="H69" s="35"/>
      <c r="I69" s="49"/>
    </row>
    <row r="70" spans="1:9" x14ac:dyDescent="0.25">
      <c r="A70" s="37" t="s">
        <v>131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132</v>
      </c>
      <c r="B71" s="41" t="s">
        <v>133</v>
      </c>
      <c r="C71" s="41" t="s">
        <v>134</v>
      </c>
      <c r="D71" s="41" t="s">
        <v>135</v>
      </c>
      <c r="E71" s="41" t="s">
        <v>136</v>
      </c>
      <c r="F71" s="41" t="s">
        <v>137</v>
      </c>
      <c r="G71" s="41" t="s">
        <v>138</v>
      </c>
      <c r="H71" s="41" t="s">
        <v>139</v>
      </c>
      <c r="I71" s="41" t="s">
        <v>140</v>
      </c>
    </row>
    <row r="72" spans="1:9" x14ac:dyDescent="0.25">
      <c r="A72" s="37" t="s">
        <v>141</v>
      </c>
      <c r="B72" s="42" t="s">
        <v>142</v>
      </c>
      <c r="C72" s="42" t="s">
        <v>143</v>
      </c>
      <c r="D72" s="42" t="s">
        <v>144</v>
      </c>
      <c r="E72" s="42" t="s">
        <v>145</v>
      </c>
      <c r="F72" s="42" t="s">
        <v>146</v>
      </c>
      <c r="G72" s="42" t="s">
        <v>147</v>
      </c>
      <c r="H72" s="42" t="s">
        <v>148</v>
      </c>
      <c r="I72" s="43" t="s">
        <v>149</v>
      </c>
    </row>
    <row r="73" spans="1:9" x14ac:dyDescent="0.25">
      <c r="A73" s="12" t="s">
        <v>150</v>
      </c>
      <c r="B73" s="41" t="s">
        <v>133</v>
      </c>
      <c r="C73" s="41" t="s">
        <v>134</v>
      </c>
      <c r="D73" s="41" t="s">
        <v>135</v>
      </c>
      <c r="E73" s="41" t="s">
        <v>136</v>
      </c>
      <c r="F73" s="41" t="s">
        <v>137</v>
      </c>
      <c r="G73" s="41" t="s">
        <v>138</v>
      </c>
      <c r="H73" s="41" t="s">
        <v>139</v>
      </c>
      <c r="I73" s="41" t="s">
        <v>140</v>
      </c>
    </row>
    <row r="74" spans="1:9" x14ac:dyDescent="0.25">
      <c r="A74" s="12" t="s">
        <v>151</v>
      </c>
      <c r="B74" s="41" t="s">
        <v>152</v>
      </c>
      <c r="C74" s="41" t="s">
        <v>153</v>
      </c>
      <c r="D74" s="41" t="s">
        <v>154</v>
      </c>
      <c r="E74" s="41" t="s">
        <v>155</v>
      </c>
      <c r="F74" s="41" t="s">
        <v>156</v>
      </c>
      <c r="G74" s="41" t="s">
        <v>157</v>
      </c>
      <c r="H74" s="41" t="s">
        <v>145</v>
      </c>
      <c r="I74" s="1" t="s">
        <v>158</v>
      </c>
    </row>
    <row r="75" spans="1:9" x14ac:dyDescent="0.25">
      <c r="A75" s="44" t="s">
        <v>159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160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161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162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163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164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165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166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167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168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169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7" sqref="H17"/>
    </sheetView>
  </sheetViews>
  <sheetFormatPr defaultRowHeight="15" x14ac:dyDescent="0.25"/>
  <cols>
    <col min="1" max="1" width="30" customWidth="1"/>
    <col min="2" max="2" width="14.28515625" customWidth="1"/>
    <col min="3" max="3" width="10.28515625" customWidth="1"/>
    <col min="4" max="4" width="12.28515625" customWidth="1"/>
    <col min="5" max="5" width="11.7109375" bestFit="1" customWidth="1"/>
    <col min="6" max="6" width="13.28515625" customWidth="1"/>
    <col min="7" max="7" width="13.7109375" customWidth="1"/>
    <col min="8" max="8" width="20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220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77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01.10.25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78</v>
      </c>
      <c r="B8" s="23" t="s">
        <v>79</v>
      </c>
      <c r="C8" s="23" t="s">
        <v>80</v>
      </c>
      <c r="D8" s="23" t="s">
        <v>81</v>
      </c>
      <c r="E8" s="23" t="s">
        <v>82</v>
      </c>
      <c r="F8" s="24" t="s">
        <v>83</v>
      </c>
      <c r="G8" s="25" t="s">
        <v>84</v>
      </c>
      <c r="H8" s="26"/>
      <c r="I8" s="13"/>
    </row>
    <row r="9" spans="1:9" x14ac:dyDescent="0.25">
      <c r="A9" s="27" t="s">
        <v>12</v>
      </c>
      <c r="B9" s="28"/>
      <c r="C9" s="1" t="s">
        <v>85</v>
      </c>
      <c r="D9" s="1" t="s">
        <v>86</v>
      </c>
      <c r="E9" s="1" t="s">
        <v>79</v>
      </c>
      <c r="F9" s="29">
        <v>0.18</v>
      </c>
      <c r="G9" s="30" t="s">
        <v>87</v>
      </c>
      <c r="H9" s="31"/>
      <c r="I9" s="62"/>
    </row>
    <row r="10" spans="1:9" x14ac:dyDescent="0.25">
      <c r="A10" s="12" t="s">
        <v>88</v>
      </c>
      <c r="B10" s="32">
        <f>[1]DAMAN!$B10</f>
        <v>92194</v>
      </c>
      <c r="C10" s="33">
        <v>1100</v>
      </c>
      <c r="D10" s="33">
        <f>'[1]Freight list'!$F$425</f>
        <v>3334</v>
      </c>
      <c r="E10" s="33">
        <f t="shared" ref="E10:E33" si="0">+B10-C10+D10</f>
        <v>94428</v>
      </c>
      <c r="F10" s="33">
        <f t="shared" ref="F10:F33" si="1">+E10*0.18</f>
        <v>16997.04</v>
      </c>
      <c r="G10" s="34">
        <f>E10+F10</f>
        <v>111425.04000000001</v>
      </c>
      <c r="H10" s="35"/>
      <c r="I10" s="62"/>
    </row>
    <row r="11" spans="1:9" x14ac:dyDescent="0.25">
      <c r="A11" s="12" t="s">
        <v>15</v>
      </c>
      <c r="B11" s="32">
        <f>[1]DAMAN!$B11</f>
        <v>94194</v>
      </c>
      <c r="C11" s="33">
        <v>1100</v>
      </c>
      <c r="D11" s="33">
        <f>'[1]Freight list'!$F$425</f>
        <v>3334</v>
      </c>
      <c r="E11" s="33">
        <f t="shared" si="0"/>
        <v>96428</v>
      </c>
      <c r="F11" s="33">
        <f t="shared" si="1"/>
        <v>17357.04</v>
      </c>
      <c r="G11" s="34">
        <f t="shared" ref="G11:G69" si="2">E11+F11</f>
        <v>113785.04000000001</v>
      </c>
      <c r="H11" s="35"/>
      <c r="I11" s="62"/>
    </row>
    <row r="12" spans="1:9" x14ac:dyDescent="0.25">
      <c r="A12" s="12" t="s">
        <v>89</v>
      </c>
      <c r="B12" s="32">
        <f>+'[1]HD EX-WORKS'!Q58</f>
        <v>94944</v>
      </c>
      <c r="C12" s="33">
        <v>1100</v>
      </c>
      <c r="D12" s="33">
        <f>'[1]Freight list'!$F$425</f>
        <v>3334</v>
      </c>
      <c r="E12" s="33">
        <f>+B12-C12+D12</f>
        <v>97178</v>
      </c>
      <c r="F12" s="33">
        <f>+E12*0.18</f>
        <v>17492.04</v>
      </c>
      <c r="G12" s="34">
        <f>E12+F12</f>
        <v>114670.04000000001</v>
      </c>
      <c r="H12" s="35"/>
      <c r="I12" s="62"/>
    </row>
    <row r="13" spans="1:9" x14ac:dyDescent="0.25">
      <c r="A13" s="12" t="s">
        <v>90</v>
      </c>
      <c r="B13" s="32">
        <f>[1]DAMAN!$B13</f>
        <v>94944</v>
      </c>
      <c r="C13" s="33">
        <v>1100</v>
      </c>
      <c r="D13" s="33">
        <f>'[1]Freight list'!$F$425</f>
        <v>3334</v>
      </c>
      <c r="E13" s="33">
        <f t="shared" si="0"/>
        <v>97178</v>
      </c>
      <c r="F13" s="33">
        <f t="shared" si="1"/>
        <v>17492.04</v>
      </c>
      <c r="G13" s="34">
        <f t="shared" si="2"/>
        <v>114670.04000000001</v>
      </c>
      <c r="H13" s="35"/>
      <c r="I13" s="62"/>
    </row>
    <row r="14" spans="1:9" x14ac:dyDescent="0.25">
      <c r="A14" s="12" t="s">
        <v>19</v>
      </c>
      <c r="B14" s="32">
        <f>+'[1]HD EX-WORKS'!U58</f>
        <v>97444</v>
      </c>
      <c r="C14" s="33">
        <v>1100</v>
      </c>
      <c r="D14" s="33">
        <f>'[1]Freight list'!$F$425</f>
        <v>3334</v>
      </c>
      <c r="E14" s="33">
        <f>+B14-C14+D14</f>
        <v>99678</v>
      </c>
      <c r="F14" s="33">
        <f>+E14*0.18</f>
        <v>17942.04</v>
      </c>
      <c r="G14" s="34">
        <f>E14+F14</f>
        <v>117620.04000000001</v>
      </c>
      <c r="H14" s="35"/>
      <c r="I14" s="62"/>
    </row>
    <row r="15" spans="1:9" x14ac:dyDescent="0.25">
      <c r="A15" s="12" t="s">
        <v>20</v>
      </c>
      <c r="B15" s="32">
        <f>+'[1]HD EX-WORKS'!V58</f>
        <v>97444</v>
      </c>
      <c r="C15" s="33">
        <v>1100</v>
      </c>
      <c r="D15" s="33">
        <f>'[1]Freight list'!$F$425</f>
        <v>3334</v>
      </c>
      <c r="E15" s="33">
        <f>+B15-C15+D15</f>
        <v>99678</v>
      </c>
      <c r="F15" s="33">
        <f>+E15*0.18</f>
        <v>17942.04</v>
      </c>
      <c r="G15" s="34">
        <f>E15+F15</f>
        <v>117620.04000000001</v>
      </c>
      <c r="H15" s="35"/>
      <c r="I15" s="62"/>
    </row>
    <row r="16" spans="1:9" x14ac:dyDescent="0.25">
      <c r="A16" s="12" t="s">
        <v>91</v>
      </c>
      <c r="B16" s="32">
        <f>[1]DAMAN!$B16</f>
        <v>94236</v>
      </c>
      <c r="C16" s="33">
        <v>1100</v>
      </c>
      <c r="D16" s="33">
        <f>'[1]Freight list'!$F$425</f>
        <v>3334</v>
      </c>
      <c r="E16" s="33">
        <f t="shared" si="0"/>
        <v>96470</v>
      </c>
      <c r="F16" s="33">
        <f t="shared" si="1"/>
        <v>17364.599999999999</v>
      </c>
      <c r="G16" s="34">
        <f t="shared" si="2"/>
        <v>113834.6</v>
      </c>
      <c r="H16" s="35"/>
      <c r="I16" s="72"/>
    </row>
    <row r="17" spans="1:9" x14ac:dyDescent="0.25">
      <c r="A17" s="12" t="s">
        <v>92</v>
      </c>
      <c r="B17" s="32">
        <f>[1]DAMAN!$B17</f>
        <v>95824</v>
      </c>
      <c r="C17" s="33">
        <v>1100</v>
      </c>
      <c r="D17" s="33">
        <f>'[1]Freight list'!$F$425</f>
        <v>3334</v>
      </c>
      <c r="E17" s="33">
        <f t="shared" si="0"/>
        <v>98058</v>
      </c>
      <c r="F17" s="33">
        <f t="shared" si="1"/>
        <v>17650.439999999999</v>
      </c>
      <c r="G17" s="34">
        <f t="shared" si="2"/>
        <v>115708.44</v>
      </c>
      <c r="H17" s="35"/>
      <c r="I17" s="62"/>
    </row>
    <row r="18" spans="1:9" x14ac:dyDescent="0.25">
      <c r="A18" s="12" t="s">
        <v>93</v>
      </c>
      <c r="B18" s="32">
        <f>[1]DAMAN!$B18</f>
        <v>94574</v>
      </c>
      <c r="C18" s="33">
        <v>1100</v>
      </c>
      <c r="D18" s="33">
        <f>'[1]Freight list'!$F$425</f>
        <v>3334</v>
      </c>
      <c r="E18" s="33">
        <f t="shared" si="0"/>
        <v>96808</v>
      </c>
      <c r="F18" s="33">
        <f t="shared" si="1"/>
        <v>17425.439999999999</v>
      </c>
      <c r="G18" s="34">
        <f t="shared" si="2"/>
        <v>114233.44</v>
      </c>
      <c r="H18" s="35"/>
      <c r="I18" s="62"/>
    </row>
    <row r="19" spans="1:9" x14ac:dyDescent="0.25">
      <c r="A19" s="12" t="s">
        <v>94</v>
      </c>
      <c r="B19" s="32">
        <f>[1]DAMAN!$B19</f>
        <v>94074</v>
      </c>
      <c r="C19" s="33">
        <v>1100</v>
      </c>
      <c r="D19" s="33">
        <f>'[1]Freight list'!$F$425</f>
        <v>3334</v>
      </c>
      <c r="E19" s="33">
        <f t="shared" si="0"/>
        <v>96308</v>
      </c>
      <c r="F19" s="33">
        <f t="shared" si="1"/>
        <v>17335.439999999999</v>
      </c>
      <c r="G19" s="34">
        <f t="shared" si="2"/>
        <v>113643.44</v>
      </c>
      <c r="H19" s="35"/>
      <c r="I19" s="62"/>
    </row>
    <row r="20" spans="1:9" x14ac:dyDescent="0.25">
      <c r="A20" s="12" t="s">
        <v>95</v>
      </c>
      <c r="B20" s="32">
        <f>[1]DAMAN!$B20</f>
        <v>95890</v>
      </c>
      <c r="C20" s="33">
        <v>1100</v>
      </c>
      <c r="D20" s="33">
        <f>'[1]Freight list'!$F$425</f>
        <v>3334</v>
      </c>
      <c r="E20" s="33">
        <f t="shared" si="0"/>
        <v>98124</v>
      </c>
      <c r="F20" s="33">
        <f t="shared" si="1"/>
        <v>17662.32</v>
      </c>
      <c r="G20" s="34">
        <f t="shared" si="2"/>
        <v>115786.32</v>
      </c>
      <c r="H20" s="35"/>
      <c r="I20" s="62"/>
    </row>
    <row r="21" spans="1:9" x14ac:dyDescent="0.25">
      <c r="A21" s="12" t="s">
        <v>25</v>
      </c>
      <c r="B21" s="32">
        <f>[1]DAMAN!$B21</f>
        <v>94434</v>
      </c>
      <c r="C21" s="33">
        <v>1100</v>
      </c>
      <c r="D21" s="33">
        <f>'[1]Freight list'!$F$425</f>
        <v>3334</v>
      </c>
      <c r="E21" s="33">
        <f t="shared" si="0"/>
        <v>96668</v>
      </c>
      <c r="F21" s="33">
        <f t="shared" si="1"/>
        <v>17400.239999999998</v>
      </c>
      <c r="G21" s="34">
        <f t="shared" si="2"/>
        <v>114068.23999999999</v>
      </c>
      <c r="H21" s="35"/>
      <c r="I21" s="62"/>
    </row>
    <row r="22" spans="1:9" x14ac:dyDescent="0.25">
      <c r="A22" s="12" t="s">
        <v>96</v>
      </c>
      <c r="B22" s="32">
        <f>[1]DAMAN!$B22</f>
        <v>92400</v>
      </c>
      <c r="C22" s="33">
        <v>1100</v>
      </c>
      <c r="D22" s="33">
        <f>'[1]Freight list'!$F$425</f>
        <v>3334</v>
      </c>
      <c r="E22" s="33">
        <f t="shared" si="0"/>
        <v>94634</v>
      </c>
      <c r="F22" s="33">
        <f t="shared" si="1"/>
        <v>17034.12</v>
      </c>
      <c r="G22" s="34">
        <f t="shared" si="2"/>
        <v>111668.12</v>
      </c>
      <c r="H22" s="35"/>
      <c r="I22" s="62"/>
    </row>
    <row r="23" spans="1:9" x14ac:dyDescent="0.25">
      <c r="A23" s="12" t="s">
        <v>97</v>
      </c>
      <c r="B23" s="32">
        <f>[1]DAMAN!$B23</f>
        <v>95400</v>
      </c>
      <c r="C23" s="33">
        <v>1100</v>
      </c>
      <c r="D23" s="33">
        <f>'[1]Freight list'!$F$425</f>
        <v>3334</v>
      </c>
      <c r="E23" s="33">
        <f t="shared" si="0"/>
        <v>97634</v>
      </c>
      <c r="F23" s="33">
        <f t="shared" si="1"/>
        <v>17574.12</v>
      </c>
      <c r="G23" s="34">
        <f t="shared" si="2"/>
        <v>115208.12</v>
      </c>
      <c r="H23" s="35"/>
      <c r="I23" s="62"/>
    </row>
    <row r="24" spans="1:9" x14ac:dyDescent="0.25">
      <c r="A24" s="12" t="s">
        <v>98</v>
      </c>
      <c r="B24" s="32">
        <f>[1]DAMAN!$B24</f>
        <v>95400</v>
      </c>
      <c r="C24" s="33">
        <v>1100</v>
      </c>
      <c r="D24" s="33">
        <f>'[1]Freight list'!$F$425</f>
        <v>3334</v>
      </c>
      <c r="E24" s="33">
        <f t="shared" si="0"/>
        <v>97634</v>
      </c>
      <c r="F24" s="33">
        <f t="shared" si="1"/>
        <v>17574.12</v>
      </c>
      <c r="G24" s="34">
        <f t="shared" si="2"/>
        <v>115208.12</v>
      </c>
      <c r="H24" s="35"/>
      <c r="I24" s="62"/>
    </row>
    <row r="25" spans="1:9" x14ac:dyDescent="0.25">
      <c r="A25" s="12" t="s">
        <v>99</v>
      </c>
      <c r="B25" s="32">
        <f>[1]DAMAN!$B25</f>
        <v>93948</v>
      </c>
      <c r="C25" s="33">
        <v>1100</v>
      </c>
      <c r="D25" s="33">
        <f>'[1]Freight list'!$F$425</f>
        <v>3334</v>
      </c>
      <c r="E25" s="33">
        <f t="shared" si="0"/>
        <v>96182</v>
      </c>
      <c r="F25" s="33">
        <f t="shared" si="1"/>
        <v>17312.759999999998</v>
      </c>
      <c r="G25" s="34">
        <f t="shared" si="2"/>
        <v>113494.76</v>
      </c>
      <c r="H25" s="35"/>
      <c r="I25" s="72"/>
    </row>
    <row r="26" spans="1:9" x14ac:dyDescent="0.25">
      <c r="A26" s="12" t="s">
        <v>29</v>
      </c>
      <c r="B26" s="32">
        <f>[1]DAMAN!$B26</f>
        <v>93340</v>
      </c>
      <c r="C26" s="33">
        <v>1100</v>
      </c>
      <c r="D26" s="33">
        <f>'[1]Freight list'!$F$425</f>
        <v>3334</v>
      </c>
      <c r="E26" s="33">
        <f t="shared" si="0"/>
        <v>95574</v>
      </c>
      <c r="F26" s="33">
        <f t="shared" si="1"/>
        <v>17203.32</v>
      </c>
      <c r="G26" s="34">
        <f t="shared" si="2"/>
        <v>112777.32</v>
      </c>
      <c r="H26" s="35"/>
      <c r="I26" s="62"/>
    </row>
    <row r="27" spans="1:9" x14ac:dyDescent="0.25">
      <c r="A27" s="12" t="s">
        <v>31</v>
      </c>
      <c r="B27" s="32">
        <f>[1]DAMAN!$B27</f>
        <v>94650</v>
      </c>
      <c r="C27" s="33">
        <v>1100</v>
      </c>
      <c r="D27" s="33">
        <f>'[1]Freight list'!$F$425</f>
        <v>3334</v>
      </c>
      <c r="E27" s="33">
        <f t="shared" si="0"/>
        <v>96884</v>
      </c>
      <c r="F27" s="33">
        <f t="shared" si="1"/>
        <v>17439.12</v>
      </c>
      <c r="G27" s="34">
        <f t="shared" si="2"/>
        <v>114323.12</v>
      </c>
      <c r="H27" s="35"/>
      <c r="I27" s="67"/>
    </row>
    <row r="28" spans="1:9" x14ac:dyDescent="0.25">
      <c r="A28" s="12" t="s">
        <v>100</v>
      </c>
      <c r="B28" s="32">
        <f>[1]DAMAN!$B28</f>
        <v>91948</v>
      </c>
      <c r="C28" s="33">
        <v>1100</v>
      </c>
      <c r="D28" s="33">
        <f>'[1]Freight list'!$F$425</f>
        <v>3334</v>
      </c>
      <c r="E28" s="33">
        <f t="shared" si="0"/>
        <v>94182</v>
      </c>
      <c r="F28" s="33">
        <f t="shared" si="1"/>
        <v>16952.759999999998</v>
      </c>
      <c r="G28" s="34">
        <f t="shared" si="2"/>
        <v>111134.76</v>
      </c>
      <c r="H28" s="35"/>
      <c r="I28" s="67"/>
    </row>
    <row r="29" spans="1:9" x14ac:dyDescent="0.25">
      <c r="A29" s="12" t="s">
        <v>27</v>
      </c>
      <c r="B29" s="32">
        <f>[1]DAMAN!$B29</f>
        <v>91400</v>
      </c>
      <c r="C29" s="33">
        <v>1100</v>
      </c>
      <c r="D29" s="33">
        <f>'[1]Freight list'!$F$425</f>
        <v>3334</v>
      </c>
      <c r="E29" s="33">
        <f t="shared" si="0"/>
        <v>93634</v>
      </c>
      <c r="F29" s="33">
        <f t="shared" si="1"/>
        <v>16854.12</v>
      </c>
      <c r="G29" s="34">
        <f t="shared" si="2"/>
        <v>110488.12</v>
      </c>
      <c r="H29" s="35"/>
      <c r="I29" s="67"/>
    </row>
    <row r="30" spans="1:9" x14ac:dyDescent="0.25">
      <c r="A30" s="12" t="s">
        <v>101</v>
      </c>
      <c r="B30" s="32">
        <f>[1]DAMAN!$B30</f>
        <v>89400</v>
      </c>
      <c r="C30" s="33">
        <v>1100</v>
      </c>
      <c r="D30" s="33">
        <f>'[1]Freight list'!$F$425</f>
        <v>3334</v>
      </c>
      <c r="E30" s="33">
        <f t="shared" si="0"/>
        <v>91634</v>
      </c>
      <c r="F30" s="33">
        <f t="shared" si="1"/>
        <v>16494.12</v>
      </c>
      <c r="G30" s="34">
        <f t="shared" si="2"/>
        <v>108128.12</v>
      </c>
      <c r="H30" s="35"/>
      <c r="I30" s="67"/>
    </row>
    <row r="31" spans="1:9" x14ac:dyDescent="0.25">
      <c r="A31" s="12" t="s">
        <v>102</v>
      </c>
      <c r="B31" s="32">
        <f>[1]DAMAN!$B31</f>
        <v>86736</v>
      </c>
      <c r="C31" s="33">
        <v>1100</v>
      </c>
      <c r="D31" s="33">
        <f>'[1]Freight list'!$F$425</f>
        <v>3334</v>
      </c>
      <c r="E31" s="33">
        <f t="shared" si="0"/>
        <v>88970</v>
      </c>
      <c r="F31" s="33">
        <f t="shared" si="1"/>
        <v>16014.599999999999</v>
      </c>
      <c r="G31" s="34">
        <f t="shared" si="2"/>
        <v>104984.6</v>
      </c>
      <c r="H31" s="35"/>
      <c r="I31" s="67"/>
    </row>
    <row r="32" spans="1:9" x14ac:dyDescent="0.25">
      <c r="A32" s="12" t="s">
        <v>103</v>
      </c>
      <c r="B32" s="32">
        <f>[1]DAMAN!$B32</f>
        <v>89434</v>
      </c>
      <c r="C32" s="33">
        <v>1100</v>
      </c>
      <c r="D32" s="33">
        <f>'[1]Freight list'!$F$425</f>
        <v>3334</v>
      </c>
      <c r="E32" s="33">
        <f t="shared" si="0"/>
        <v>91668</v>
      </c>
      <c r="F32" s="33">
        <f t="shared" si="1"/>
        <v>16500.239999999998</v>
      </c>
      <c r="G32" s="34">
        <f t="shared" si="2"/>
        <v>108168.23999999999</v>
      </c>
      <c r="H32" s="35"/>
      <c r="I32" s="67"/>
    </row>
    <row r="33" spans="1:9" x14ac:dyDescent="0.25">
      <c r="A33" s="12" t="s">
        <v>104</v>
      </c>
      <c r="B33" s="32">
        <f>[1]DAMAN!$B33</f>
        <v>89074</v>
      </c>
      <c r="C33" s="33">
        <v>1100</v>
      </c>
      <c r="D33" s="33">
        <f>'[1]Freight list'!$F$425</f>
        <v>3334</v>
      </c>
      <c r="E33" s="33">
        <f t="shared" si="0"/>
        <v>91308</v>
      </c>
      <c r="F33" s="33">
        <f t="shared" si="1"/>
        <v>16435.439999999999</v>
      </c>
      <c r="G33" s="34">
        <f t="shared" si="2"/>
        <v>107743.44</v>
      </c>
      <c r="H33" s="35"/>
      <c r="I33" s="67"/>
    </row>
    <row r="34" spans="1:9" x14ac:dyDescent="0.25">
      <c r="A34" s="37" t="s">
        <v>33</v>
      </c>
      <c r="B34" s="32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90878</v>
      </c>
      <c r="C35" s="33">
        <v>1100</v>
      </c>
      <c r="D35" s="33">
        <f>'[1]Freight list'!$F$425</f>
        <v>3334</v>
      </c>
      <c r="E35" s="33">
        <f t="shared" ref="E35:E44" si="3">+B35-C35+D35</f>
        <v>93112</v>
      </c>
      <c r="F35" s="33">
        <f t="shared" ref="F35:F69" si="4">+E35*0.18</f>
        <v>16760.16</v>
      </c>
      <c r="G35" s="34">
        <f t="shared" si="2"/>
        <v>109872.16</v>
      </c>
      <c r="H35" s="35"/>
      <c r="I35" s="67"/>
    </row>
    <row r="36" spans="1:9" x14ac:dyDescent="0.25">
      <c r="A36" s="12" t="s">
        <v>105</v>
      </c>
      <c r="B36" s="32">
        <f>[1]DAMAN!$B36</f>
        <v>89188</v>
      </c>
      <c r="C36" s="33">
        <v>1100</v>
      </c>
      <c r="D36" s="33">
        <f>'[1]Freight list'!$F$425</f>
        <v>3334</v>
      </c>
      <c r="E36" s="33">
        <f t="shared" si="3"/>
        <v>91422</v>
      </c>
      <c r="F36" s="33">
        <f t="shared" si="4"/>
        <v>16455.96</v>
      </c>
      <c r="G36" s="34">
        <f t="shared" si="2"/>
        <v>107877.95999999999</v>
      </c>
      <c r="H36" s="35"/>
      <c r="I36" s="67"/>
    </row>
    <row r="37" spans="1:9" x14ac:dyDescent="0.25">
      <c r="A37" s="12" t="s">
        <v>106</v>
      </c>
      <c r="B37" s="32">
        <f>[1]DAMAN!$B37</f>
        <v>88668</v>
      </c>
      <c r="C37" s="33">
        <v>1100</v>
      </c>
      <c r="D37" s="33">
        <f>'[1]Freight list'!$F$425</f>
        <v>3334</v>
      </c>
      <c r="E37" s="33">
        <f t="shared" si="3"/>
        <v>90902</v>
      </c>
      <c r="F37" s="33">
        <f t="shared" si="4"/>
        <v>16362.359999999999</v>
      </c>
      <c r="G37" s="34">
        <f t="shared" si="2"/>
        <v>107264.36</v>
      </c>
      <c r="H37" s="35"/>
      <c r="I37" s="67"/>
    </row>
    <row r="38" spans="1:9" x14ac:dyDescent="0.25">
      <c r="A38" s="12" t="s">
        <v>107</v>
      </c>
      <c r="B38" s="32">
        <f>[1]DAMAN!$B38</f>
        <v>91368</v>
      </c>
      <c r="C38" s="33">
        <v>1100</v>
      </c>
      <c r="D38" s="33">
        <f>'[1]Freight list'!$F$425</f>
        <v>3334</v>
      </c>
      <c r="E38" s="33">
        <f t="shared" si="3"/>
        <v>93602</v>
      </c>
      <c r="F38" s="33">
        <f t="shared" si="4"/>
        <v>16848.36</v>
      </c>
      <c r="G38" s="34">
        <f t="shared" si="2"/>
        <v>110450.36</v>
      </c>
      <c r="H38" s="35"/>
      <c r="I38" s="67"/>
    </row>
    <row r="39" spans="1:9" x14ac:dyDescent="0.25">
      <c r="A39" s="12" t="s">
        <v>37</v>
      </c>
      <c r="B39" s="32">
        <f>[1]DAMAN!$B39</f>
        <v>89688</v>
      </c>
      <c r="C39" s="33">
        <v>1100</v>
      </c>
      <c r="D39" s="33">
        <f>'[1]Freight list'!$F$425</f>
        <v>3334</v>
      </c>
      <c r="E39" s="33">
        <f t="shared" si="3"/>
        <v>91922</v>
      </c>
      <c r="F39" s="33">
        <f t="shared" si="4"/>
        <v>16545.96</v>
      </c>
      <c r="G39" s="34">
        <f t="shared" si="2"/>
        <v>108467.95999999999</v>
      </c>
      <c r="H39" s="35"/>
      <c r="I39" s="67"/>
    </row>
    <row r="40" spans="1:9" x14ac:dyDescent="0.25">
      <c r="A40" s="12" t="s">
        <v>108</v>
      </c>
      <c r="B40" s="32">
        <f>+'[1]PP EX-WORKS'!Y47</f>
        <v>84668</v>
      </c>
      <c r="C40" s="33">
        <v>1100</v>
      </c>
      <c r="D40" s="33">
        <f>'[1]Freight list'!$F$425</f>
        <v>3334</v>
      </c>
      <c r="E40" s="33">
        <f t="shared" si="3"/>
        <v>86902</v>
      </c>
      <c r="F40" s="33">
        <f t="shared" si="4"/>
        <v>15642.359999999999</v>
      </c>
      <c r="G40" s="34">
        <f t="shared" si="2"/>
        <v>102544.36</v>
      </c>
      <c r="H40" s="35"/>
      <c r="I40" s="67"/>
    </row>
    <row r="41" spans="1:9" x14ac:dyDescent="0.25">
      <c r="A41" s="12" t="s">
        <v>109</v>
      </c>
      <c r="B41" s="32">
        <f>[1]DAMAN!$B41</f>
        <v>88168</v>
      </c>
      <c r="C41" s="33">
        <v>1100</v>
      </c>
      <c r="D41" s="33">
        <f>'[1]Freight list'!$F$425</f>
        <v>3334</v>
      </c>
      <c r="E41" s="33">
        <f t="shared" si="3"/>
        <v>90402</v>
      </c>
      <c r="F41" s="33">
        <f t="shared" si="4"/>
        <v>16272.359999999999</v>
      </c>
      <c r="G41" s="34">
        <f t="shared" si="2"/>
        <v>106674.36</v>
      </c>
      <c r="H41" s="35"/>
      <c r="I41" s="67"/>
    </row>
    <row r="42" spans="1:9" x14ac:dyDescent="0.25">
      <c r="A42" s="12" t="s">
        <v>110</v>
      </c>
      <c r="B42" s="32">
        <f>[1]DAMAN!$B42</f>
        <v>88188</v>
      </c>
      <c r="C42" s="33">
        <v>1100</v>
      </c>
      <c r="D42" s="33">
        <f>'[1]Freight list'!$F$425</f>
        <v>3334</v>
      </c>
      <c r="E42" s="33">
        <f t="shared" si="3"/>
        <v>90422</v>
      </c>
      <c r="F42" s="33">
        <f t="shared" si="4"/>
        <v>16275.96</v>
      </c>
      <c r="G42" s="34">
        <f t="shared" si="2"/>
        <v>106697.95999999999</v>
      </c>
      <c r="H42" s="35"/>
      <c r="I42" s="67"/>
    </row>
    <row r="43" spans="1:9" x14ac:dyDescent="0.25">
      <c r="A43" s="12" t="s">
        <v>111</v>
      </c>
      <c r="B43" s="32">
        <f>[1]DAMAN!$B43</f>
        <v>92478</v>
      </c>
      <c r="C43" s="33">
        <v>1100</v>
      </c>
      <c r="D43" s="33">
        <f>'[1]Freight list'!$F$425</f>
        <v>3334</v>
      </c>
      <c r="E43" s="33">
        <f t="shared" si="3"/>
        <v>94712</v>
      </c>
      <c r="F43" s="33">
        <f t="shared" si="4"/>
        <v>17048.16</v>
      </c>
      <c r="G43" s="34">
        <f t="shared" si="2"/>
        <v>111760.16</v>
      </c>
      <c r="H43" s="35"/>
      <c r="I43" s="67"/>
    </row>
    <row r="44" spans="1:9" x14ac:dyDescent="0.25">
      <c r="A44" s="12" t="s">
        <v>112</v>
      </c>
      <c r="B44" s="32">
        <f>[1]DAMAN!$B44</f>
        <v>84668</v>
      </c>
      <c r="C44" s="33">
        <v>1100</v>
      </c>
      <c r="D44" s="33">
        <f>'[1]Freight list'!$F$425</f>
        <v>3334</v>
      </c>
      <c r="E44" s="33">
        <f t="shared" si="3"/>
        <v>86902</v>
      </c>
      <c r="F44" s="33">
        <f t="shared" si="4"/>
        <v>15642.359999999999</v>
      </c>
      <c r="G44" s="34">
        <f t="shared" si="2"/>
        <v>102544.36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113</v>
      </c>
      <c r="B46" s="32">
        <f>[1]DAMAN!$B46</f>
        <v>97288</v>
      </c>
      <c r="C46" s="33">
        <v>1100</v>
      </c>
      <c r="D46" s="33">
        <f>'[1]Freight list'!$F$425</f>
        <v>3334</v>
      </c>
      <c r="E46" s="33">
        <f t="shared" ref="E46:E59" si="5">+B46-C46+D46</f>
        <v>99522</v>
      </c>
      <c r="F46" s="33">
        <f t="shared" si="4"/>
        <v>17913.96</v>
      </c>
      <c r="G46" s="34">
        <f t="shared" si="2"/>
        <v>117435.95999999999</v>
      </c>
      <c r="H46" s="35"/>
      <c r="I46" s="67"/>
    </row>
    <row r="47" spans="1:9" x14ac:dyDescent="0.25">
      <c r="A47" s="12" t="s">
        <v>114</v>
      </c>
      <c r="B47" s="32">
        <f>+'[1]PP EX-WORKS'!S47</f>
        <v>97228</v>
      </c>
      <c r="C47" s="33">
        <v>1100</v>
      </c>
      <c r="D47" s="33">
        <f>'[1]Freight list'!$F$425</f>
        <v>3334</v>
      </c>
      <c r="E47" s="33">
        <f>+B47-C47+D47</f>
        <v>99462</v>
      </c>
      <c r="F47" s="33">
        <f>+E47*0.18</f>
        <v>17903.16</v>
      </c>
      <c r="G47" s="34">
        <f>E47+F47</f>
        <v>117365.16</v>
      </c>
      <c r="H47" s="35"/>
      <c r="I47" s="67"/>
    </row>
    <row r="48" spans="1:9" x14ac:dyDescent="0.25">
      <c r="A48" s="12" t="s">
        <v>115</v>
      </c>
      <c r="B48" s="32">
        <f>+'[1]PP EX-WORKS'!P47-6000</f>
        <v>87978</v>
      </c>
      <c r="C48" s="33">
        <v>1100</v>
      </c>
      <c r="D48" s="33">
        <f>'[1]Freight list'!$F$425</f>
        <v>3334</v>
      </c>
      <c r="E48" s="33">
        <f t="shared" si="5"/>
        <v>90212</v>
      </c>
      <c r="F48" s="33">
        <f t="shared" si="4"/>
        <v>16238.16</v>
      </c>
      <c r="G48" s="34">
        <f t="shared" si="2"/>
        <v>106450.16</v>
      </c>
      <c r="H48" s="35"/>
      <c r="I48" s="67"/>
    </row>
    <row r="49" spans="1:9" x14ac:dyDescent="0.25">
      <c r="A49" s="12" t="s">
        <v>53</v>
      </c>
      <c r="B49" s="32">
        <f>[1]DAMAN!$B49</f>
        <v>95738</v>
      </c>
      <c r="C49" s="33">
        <v>1100</v>
      </c>
      <c r="D49" s="33">
        <f>'[1]Freight list'!$F$425</f>
        <v>3334</v>
      </c>
      <c r="E49" s="33">
        <f t="shared" si="5"/>
        <v>97972</v>
      </c>
      <c r="F49" s="33">
        <f t="shared" si="4"/>
        <v>17634.96</v>
      </c>
      <c r="G49" s="34">
        <f t="shared" si="2"/>
        <v>115606.95999999999</v>
      </c>
      <c r="H49" s="35"/>
      <c r="I49" s="67"/>
    </row>
    <row r="50" spans="1:9" x14ac:dyDescent="0.25">
      <c r="A50" s="12" t="s">
        <v>116</v>
      </c>
      <c r="B50" s="32">
        <f>[1]DAMAN!$B50</f>
        <v>93978</v>
      </c>
      <c r="C50" s="33">
        <v>1100</v>
      </c>
      <c r="D50" s="33">
        <f>'[1]Freight list'!$F$425</f>
        <v>3334</v>
      </c>
      <c r="E50" s="33">
        <f t="shared" si="5"/>
        <v>96212</v>
      </c>
      <c r="F50" s="33">
        <f t="shared" si="4"/>
        <v>17318.16</v>
      </c>
      <c r="G50" s="34">
        <f t="shared" si="2"/>
        <v>113530.16</v>
      </c>
      <c r="H50" s="35"/>
      <c r="I50" s="67"/>
    </row>
    <row r="51" spans="1:9" x14ac:dyDescent="0.25">
      <c r="A51" s="12" t="s">
        <v>44</v>
      </c>
      <c r="B51" s="32">
        <f>+'[1]PP EX-WORKS'!W47</f>
        <v>94468</v>
      </c>
      <c r="C51" s="33">
        <v>1100</v>
      </c>
      <c r="D51" s="33">
        <f>'[1]Freight list'!$F$425</f>
        <v>3334</v>
      </c>
      <c r="E51" s="33">
        <f>+B51-C51+D51</f>
        <v>96702</v>
      </c>
      <c r="F51" s="33">
        <f>+E51*0.18</f>
        <v>17406.36</v>
      </c>
      <c r="G51" s="34">
        <f>E51+F51</f>
        <v>114108.36</v>
      </c>
      <c r="H51" s="35"/>
      <c r="I51" s="67"/>
    </row>
    <row r="52" spans="1:9" x14ac:dyDescent="0.25">
      <c r="A52" s="12" t="s">
        <v>45</v>
      </c>
      <c r="B52" s="32">
        <f>+'[1]PP EX-WORKS'!V47</f>
        <v>96318</v>
      </c>
      <c r="C52" s="33">
        <v>1100</v>
      </c>
      <c r="D52" s="33">
        <f>'[1]Freight list'!$F$425</f>
        <v>3334</v>
      </c>
      <c r="E52" s="33">
        <f>+B52-C52+D52</f>
        <v>98552</v>
      </c>
      <c r="F52" s="33">
        <f>+E52*0.18</f>
        <v>17739.36</v>
      </c>
      <c r="G52" s="34">
        <f>E52+F52</f>
        <v>116291.36</v>
      </c>
      <c r="H52" s="35"/>
      <c r="I52" s="67"/>
    </row>
    <row r="53" spans="1:9" x14ac:dyDescent="0.25">
      <c r="A53" s="12" t="s">
        <v>46</v>
      </c>
      <c r="B53" s="32">
        <f>+'[1]PP EX-WORKS'!T47</f>
        <v>95448</v>
      </c>
      <c r="C53" s="33">
        <v>1100</v>
      </c>
      <c r="D53" s="33">
        <f>'[1]Freight list'!$F$425</f>
        <v>3334</v>
      </c>
      <c r="E53" s="33">
        <f>+B53-C53+D53</f>
        <v>97682</v>
      </c>
      <c r="F53" s="33">
        <f>+E53*0.18</f>
        <v>17582.759999999998</v>
      </c>
      <c r="G53" s="34">
        <f>E53+F53</f>
        <v>115264.76</v>
      </c>
      <c r="H53" s="35"/>
      <c r="I53" s="67"/>
    </row>
    <row r="54" spans="1:9" x14ac:dyDescent="0.25">
      <c r="A54" s="12" t="s">
        <v>47</v>
      </c>
      <c r="B54" s="32">
        <f>+'[1]PP EX-WORKS'!U47</f>
        <v>95448</v>
      </c>
      <c r="C54" s="33">
        <v>1100</v>
      </c>
      <c r="D54" s="33">
        <f>'[1]Freight list'!$F$425</f>
        <v>3334</v>
      </c>
      <c r="E54" s="33">
        <f>+B54-C54+D54</f>
        <v>97682</v>
      </c>
      <c r="F54" s="33">
        <f>+E54*0.18</f>
        <v>17582.759999999998</v>
      </c>
      <c r="G54" s="34">
        <f>E54+F54</f>
        <v>115264.76</v>
      </c>
      <c r="H54" s="35"/>
      <c r="I54" s="67"/>
    </row>
    <row r="55" spans="1:9" x14ac:dyDescent="0.25">
      <c r="A55" s="12" t="s">
        <v>117</v>
      </c>
      <c r="B55" s="32">
        <f>[1]DAMAN!$B55</f>
        <v>93978</v>
      </c>
      <c r="C55" s="33">
        <v>1100</v>
      </c>
      <c r="D55" s="33">
        <f>'[1]Freight list'!$F$425</f>
        <v>3334</v>
      </c>
      <c r="E55" s="33">
        <f>+B55-C55+D55</f>
        <v>96212</v>
      </c>
      <c r="F55" s="33">
        <f>+E55*0.18</f>
        <v>17318.16</v>
      </c>
      <c r="G55" s="34">
        <f>E55+F55</f>
        <v>113530.16</v>
      </c>
      <c r="H55" s="35"/>
      <c r="I55" s="67"/>
    </row>
    <row r="56" spans="1:9" x14ac:dyDescent="0.25">
      <c r="A56" s="12" t="s">
        <v>174</v>
      </c>
      <c r="B56" s="32">
        <f>[1]DAMAN!$B56</f>
        <v>93478</v>
      </c>
      <c r="C56" s="33">
        <v>1100</v>
      </c>
      <c r="D56" s="33">
        <f>'[1]Freight list'!$F$425</f>
        <v>3334</v>
      </c>
      <c r="E56" s="33">
        <f t="shared" si="5"/>
        <v>95712</v>
      </c>
      <c r="F56" s="33">
        <f t="shared" si="4"/>
        <v>17228.16</v>
      </c>
      <c r="G56" s="34">
        <f t="shared" si="2"/>
        <v>112940.16</v>
      </c>
      <c r="H56" s="35"/>
      <c r="I56" s="67"/>
    </row>
    <row r="57" spans="1:9" x14ac:dyDescent="0.25">
      <c r="A57" s="12" t="s">
        <v>119</v>
      </c>
      <c r="B57" s="32">
        <f>[1]DAMAN!$B57</f>
        <v>96801</v>
      </c>
      <c r="C57" s="33">
        <v>1100</v>
      </c>
      <c r="D57" s="33">
        <f>'[1]Freight list'!$F$425</f>
        <v>3334</v>
      </c>
      <c r="E57" s="33">
        <f t="shared" si="5"/>
        <v>99035</v>
      </c>
      <c r="F57" s="33">
        <f t="shared" si="4"/>
        <v>17826.3</v>
      </c>
      <c r="G57" s="34">
        <f t="shared" si="2"/>
        <v>116861.3</v>
      </c>
      <c r="H57" s="35"/>
      <c r="I57" s="67"/>
    </row>
    <row r="58" spans="1:9" x14ac:dyDescent="0.25">
      <c r="A58" s="12" t="s">
        <v>120</v>
      </c>
      <c r="B58" s="32">
        <f>[1]DAMAN!$B58</f>
        <v>99801</v>
      </c>
      <c r="C58" s="33">
        <v>1100</v>
      </c>
      <c r="D58" s="33">
        <f>'[1]Freight list'!$F$425</f>
        <v>3334</v>
      </c>
      <c r="E58" s="33">
        <f t="shared" si="5"/>
        <v>102035</v>
      </c>
      <c r="F58" s="33">
        <f t="shared" si="4"/>
        <v>18366.3</v>
      </c>
      <c r="G58" s="34">
        <f t="shared" si="2"/>
        <v>120401.3</v>
      </c>
      <c r="H58" s="35"/>
      <c r="I58" s="67"/>
    </row>
    <row r="59" spans="1:9" x14ac:dyDescent="0.25">
      <c r="A59" s="40" t="s">
        <v>121</v>
      </c>
      <c r="B59" s="32">
        <f>[1]DAMAN!$B59</f>
        <v>98828</v>
      </c>
      <c r="C59" s="33">
        <v>1100</v>
      </c>
      <c r="D59" s="33">
        <f>'[1]Freight list'!$F$425</f>
        <v>3334</v>
      </c>
      <c r="E59" s="33">
        <f t="shared" si="5"/>
        <v>101062</v>
      </c>
      <c r="F59" s="33">
        <f t="shared" si="4"/>
        <v>18191.16</v>
      </c>
      <c r="G59" s="34">
        <f t="shared" si="2"/>
        <v>119253.16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122</v>
      </c>
      <c r="B61" s="32">
        <f>[1]DAMAN!$B61</f>
        <v>94253</v>
      </c>
      <c r="C61" s="33">
        <v>1100</v>
      </c>
      <c r="D61" s="33">
        <f>'[1]Freight list'!$F$425</f>
        <v>3334</v>
      </c>
      <c r="E61" s="33">
        <f t="shared" ref="E61:E69" si="6">+B61-C61+D61</f>
        <v>96487</v>
      </c>
      <c r="F61" s="33">
        <f t="shared" si="4"/>
        <v>17367.66</v>
      </c>
      <c r="G61" s="34">
        <f t="shared" si="2"/>
        <v>113854.66</v>
      </c>
      <c r="H61" s="35"/>
      <c r="I61" s="67"/>
    </row>
    <row r="62" spans="1:9" x14ac:dyDescent="0.25">
      <c r="A62" s="12" t="s">
        <v>123</v>
      </c>
      <c r="B62" s="32">
        <f>[1]DAMAN!$B62</f>
        <v>93253</v>
      </c>
      <c r="C62" s="33">
        <v>1100</v>
      </c>
      <c r="D62" s="33">
        <f>'[1]Freight list'!$F$425</f>
        <v>3334</v>
      </c>
      <c r="E62" s="33">
        <f t="shared" si="6"/>
        <v>95487</v>
      </c>
      <c r="F62" s="33">
        <f t="shared" si="4"/>
        <v>17187.66</v>
      </c>
      <c r="G62" s="34">
        <f t="shared" si="2"/>
        <v>112674.66</v>
      </c>
      <c r="H62" s="35"/>
      <c r="I62" s="67"/>
    </row>
    <row r="63" spans="1:9" x14ac:dyDescent="0.25">
      <c r="A63" s="12" t="s">
        <v>124</v>
      </c>
      <c r="B63" s="32">
        <f>[1]DAMAN!$B63</f>
        <v>93253</v>
      </c>
      <c r="C63" s="33">
        <v>1100</v>
      </c>
      <c r="D63" s="33">
        <f>'[1]Freight list'!$F$425</f>
        <v>3334</v>
      </c>
      <c r="E63" s="33">
        <f t="shared" si="6"/>
        <v>95487</v>
      </c>
      <c r="F63" s="33">
        <f t="shared" si="4"/>
        <v>17187.66</v>
      </c>
      <c r="G63" s="34">
        <f t="shared" si="2"/>
        <v>112674.66</v>
      </c>
      <c r="H63" s="35"/>
      <c r="I63" s="67"/>
    </row>
    <row r="64" spans="1:9" x14ac:dyDescent="0.25">
      <c r="A64" s="12" t="s">
        <v>125</v>
      </c>
      <c r="B64" s="32">
        <f>[1]DAMAN!$B64</f>
        <v>100333</v>
      </c>
      <c r="C64" s="33">
        <v>1100</v>
      </c>
      <c r="D64" s="33">
        <f>'[1]Freight list'!$F$425</f>
        <v>3334</v>
      </c>
      <c r="E64" s="33">
        <f t="shared" si="6"/>
        <v>102567</v>
      </c>
      <c r="F64" s="33">
        <f t="shared" si="4"/>
        <v>18462.059999999998</v>
      </c>
      <c r="G64" s="34">
        <f t="shared" si="2"/>
        <v>121029.06</v>
      </c>
      <c r="H64" s="35"/>
      <c r="I64" s="67"/>
    </row>
    <row r="65" spans="1:9" x14ac:dyDescent="0.25">
      <c r="A65" s="12" t="s">
        <v>126</v>
      </c>
      <c r="B65" s="32">
        <f>[1]DAMAN!$B65</f>
        <v>102333</v>
      </c>
      <c r="C65" s="33">
        <v>1100</v>
      </c>
      <c r="D65" s="33">
        <f>'[1]Freight list'!$F$425</f>
        <v>3334</v>
      </c>
      <c r="E65" s="33">
        <f t="shared" si="6"/>
        <v>104567</v>
      </c>
      <c r="F65" s="33">
        <f t="shared" si="4"/>
        <v>18822.059999999998</v>
      </c>
      <c r="G65" s="34">
        <f t="shared" si="2"/>
        <v>123389.06</v>
      </c>
      <c r="H65" s="35"/>
      <c r="I65" s="67"/>
    </row>
    <row r="66" spans="1:9" x14ac:dyDescent="0.25">
      <c r="A66" s="12" t="s">
        <v>127</v>
      </c>
      <c r="B66" s="32">
        <f>[1]DAMAN!$B66</f>
        <v>104033</v>
      </c>
      <c r="C66" s="33">
        <v>1100</v>
      </c>
      <c r="D66" s="33">
        <f>'[1]Freight list'!$F$425</f>
        <v>3334</v>
      </c>
      <c r="E66" s="33">
        <f t="shared" si="6"/>
        <v>106267</v>
      </c>
      <c r="F66" s="33">
        <f t="shared" si="4"/>
        <v>19128.059999999998</v>
      </c>
      <c r="G66" s="34">
        <f t="shared" si="2"/>
        <v>125395.06</v>
      </c>
      <c r="H66" s="35"/>
      <c r="I66" s="67"/>
    </row>
    <row r="67" spans="1:9" x14ac:dyDescent="0.25">
      <c r="A67" s="12" t="s">
        <v>128</v>
      </c>
      <c r="B67" s="32">
        <f>[1]DAMAN!$B67</f>
        <v>87753</v>
      </c>
      <c r="C67" s="33">
        <v>1100</v>
      </c>
      <c r="D67" s="33">
        <f>'[1]Freight list'!$F$425</f>
        <v>3334</v>
      </c>
      <c r="E67" s="33">
        <f t="shared" si="6"/>
        <v>89987</v>
      </c>
      <c r="F67" s="33">
        <f t="shared" si="4"/>
        <v>16197.66</v>
      </c>
      <c r="G67" s="34">
        <f t="shared" si="2"/>
        <v>106184.66</v>
      </c>
      <c r="H67" s="35"/>
      <c r="I67" s="67"/>
    </row>
    <row r="68" spans="1:9" x14ac:dyDescent="0.25">
      <c r="A68" s="12" t="s">
        <v>129</v>
      </c>
      <c r="B68" s="32">
        <f>[1]DAMAN!$B68</f>
        <v>89253</v>
      </c>
      <c r="C68" s="33">
        <v>1100</v>
      </c>
      <c r="D68" s="33">
        <f>'[1]Freight list'!$F$425</f>
        <v>3334</v>
      </c>
      <c r="E68" s="33">
        <f t="shared" si="6"/>
        <v>91487</v>
      </c>
      <c r="F68" s="33">
        <f t="shared" si="4"/>
        <v>16467.66</v>
      </c>
      <c r="G68" s="34">
        <f t="shared" si="2"/>
        <v>107954.66</v>
      </c>
      <c r="H68" s="35"/>
      <c r="I68" s="49"/>
    </row>
    <row r="69" spans="1:9" x14ac:dyDescent="0.25">
      <c r="A69" s="12" t="s">
        <v>130</v>
      </c>
      <c r="B69" s="32">
        <f>[1]DAMAN!$B69</f>
        <v>89253</v>
      </c>
      <c r="C69" s="33">
        <v>1100</v>
      </c>
      <c r="D69" s="33">
        <f>'[1]Freight list'!$F$425</f>
        <v>3334</v>
      </c>
      <c r="E69" s="33">
        <f t="shared" si="6"/>
        <v>91487</v>
      </c>
      <c r="F69" s="33">
        <f t="shared" si="4"/>
        <v>16467.66</v>
      </c>
      <c r="G69" s="34">
        <f t="shared" si="2"/>
        <v>107954.66</v>
      </c>
      <c r="H69" s="35"/>
      <c r="I69" s="49"/>
    </row>
    <row r="70" spans="1:9" x14ac:dyDescent="0.25">
      <c r="A70" s="37" t="s">
        <v>131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132</v>
      </c>
      <c r="B71" s="41" t="s">
        <v>133</v>
      </c>
      <c r="C71" s="41" t="s">
        <v>134</v>
      </c>
      <c r="D71" s="41" t="s">
        <v>135</v>
      </c>
      <c r="E71" s="41" t="s">
        <v>136</v>
      </c>
      <c r="F71" s="41" t="s">
        <v>137</v>
      </c>
      <c r="G71" s="41" t="s">
        <v>138</v>
      </c>
      <c r="H71" s="41" t="s">
        <v>139</v>
      </c>
      <c r="I71" s="41" t="s">
        <v>140</v>
      </c>
    </row>
    <row r="72" spans="1:9" x14ac:dyDescent="0.25">
      <c r="A72" s="37" t="s">
        <v>141</v>
      </c>
      <c r="B72" s="42" t="s">
        <v>142</v>
      </c>
      <c r="C72" s="42" t="s">
        <v>143</v>
      </c>
      <c r="D72" s="42" t="s">
        <v>144</v>
      </c>
      <c r="E72" s="42" t="s">
        <v>145</v>
      </c>
      <c r="F72" s="42" t="s">
        <v>146</v>
      </c>
      <c r="G72" s="42" t="s">
        <v>147</v>
      </c>
      <c r="H72" s="42" t="s">
        <v>148</v>
      </c>
      <c r="I72" s="43" t="s">
        <v>149</v>
      </c>
    </row>
    <row r="73" spans="1:9" x14ac:dyDescent="0.25">
      <c r="A73" s="12" t="s">
        <v>150</v>
      </c>
      <c r="B73" s="41" t="s">
        <v>133</v>
      </c>
      <c r="C73" s="41" t="s">
        <v>134</v>
      </c>
      <c r="D73" s="41" t="s">
        <v>135</v>
      </c>
      <c r="E73" s="41" t="s">
        <v>136</v>
      </c>
      <c r="F73" s="41" t="s">
        <v>137</v>
      </c>
      <c r="G73" s="41" t="s">
        <v>138</v>
      </c>
      <c r="H73" s="41" t="s">
        <v>139</v>
      </c>
      <c r="I73" s="41" t="s">
        <v>140</v>
      </c>
    </row>
    <row r="74" spans="1:9" x14ac:dyDescent="0.25">
      <c r="A74" s="12" t="s">
        <v>151</v>
      </c>
      <c r="B74" s="41" t="s">
        <v>152</v>
      </c>
      <c r="C74" s="41" t="s">
        <v>153</v>
      </c>
      <c r="D74" s="41" t="s">
        <v>154</v>
      </c>
      <c r="E74" s="41" t="s">
        <v>155</v>
      </c>
      <c r="F74" s="41" t="s">
        <v>156</v>
      </c>
      <c r="G74" s="41" t="s">
        <v>157</v>
      </c>
      <c r="H74" s="41" t="s">
        <v>145</v>
      </c>
      <c r="I74" s="1" t="s">
        <v>158</v>
      </c>
    </row>
    <row r="75" spans="1:9" x14ac:dyDescent="0.25">
      <c r="A75" s="44" t="s">
        <v>159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160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161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162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163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164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165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166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167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168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169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STOCK POINT</vt:lpstr>
      <vt:lpstr>DAMAN</vt:lpstr>
      <vt:lpstr>BHIWANDI</vt:lpstr>
      <vt:lpstr>MAHA(O.V)</vt:lpstr>
      <vt:lpstr>GUJRAT(S)</vt:lpstr>
      <vt:lpstr>MAHA(SOUTH)</vt:lpstr>
      <vt:lpstr>KHANDESH</vt:lpstr>
      <vt:lpstr>SILVASSA</vt:lpstr>
      <vt:lpstr>DADRA</vt:lpstr>
      <vt:lpstr>MAHA(VIDH)</vt:lpstr>
      <vt:lpstr>GUJRAT(E)</vt:lpstr>
      <vt:lpstr>GUJRAT(W)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2025-10-01T05:11:40Z</dcterms:created>
  <dcterms:modified xsi:type="dcterms:W3CDTF">2025-10-01T05:54:04Z</dcterms:modified>
</cp:coreProperties>
</file>