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17955" windowHeight="8235"/>
  </bookViews>
  <sheets>
    <sheet name="STOCK POINT" sheetId="1" r:id="rId1"/>
    <sheet name="DAMAN" sheetId="2" r:id="rId2"/>
    <sheet name="BHIWANDI" sheetId="3" r:id="rId3"/>
    <sheet name="MAHA(O.V)" sheetId="4" r:id="rId4"/>
    <sheet name="GUJRAT(S)" sheetId="5" r:id="rId5"/>
    <sheet name="MAHA(SOUTH)" sheetId="6" r:id="rId6"/>
    <sheet name="KHANDESH" sheetId="7" r:id="rId7"/>
    <sheet name="SILVASSA" sheetId="8" r:id="rId8"/>
    <sheet name="DADRA" sheetId="9" r:id="rId9"/>
    <sheet name="MAHA(VIDH)" sheetId="10" r:id="rId10"/>
    <sheet name="GUJRAT(E)" sheetId="11" r:id="rId11"/>
    <sheet name="GUJRAT(W)" sheetId="12" r:id="rId12"/>
  </sheets>
  <externalReferences>
    <externalReference r:id="rId13"/>
    <externalReference r:id="rId14"/>
  </externalReferences>
  <calcPr calcId="145621"/>
</workbook>
</file>

<file path=xl/calcChain.xml><?xml version="1.0" encoding="utf-8"?>
<calcChain xmlns="http://schemas.openxmlformats.org/spreadsheetml/2006/main">
  <c r="B69" i="12" l="1"/>
  <c r="D69" i="12" s="1"/>
  <c r="B68" i="12"/>
  <c r="D68" i="12" s="1"/>
  <c r="B66" i="12"/>
  <c r="D66" i="12" s="1"/>
  <c r="B65" i="12"/>
  <c r="D65" i="12" s="1"/>
  <c r="D64" i="12"/>
  <c r="B64" i="12"/>
  <c r="B63" i="12"/>
  <c r="D63" i="12" s="1"/>
  <c r="B62" i="12"/>
  <c r="D62" i="12" s="1"/>
  <c r="D61" i="12"/>
  <c r="B61" i="12"/>
  <c r="B59" i="12"/>
  <c r="D59" i="12" s="1"/>
  <c r="B58" i="12"/>
  <c r="D58" i="12" s="1"/>
  <c r="D57" i="12"/>
  <c r="B57" i="12"/>
  <c r="B56" i="12"/>
  <c r="D56" i="12" s="1"/>
  <c r="B55" i="12"/>
  <c r="D55" i="12" s="1"/>
  <c r="D54" i="12"/>
  <c r="B54" i="12"/>
  <c r="B53" i="12"/>
  <c r="D53" i="12" s="1"/>
  <c r="B52" i="12"/>
  <c r="D52" i="12" s="1"/>
  <c r="D51" i="12"/>
  <c r="B51" i="12"/>
  <c r="B50" i="12"/>
  <c r="D50" i="12" s="1"/>
  <c r="B49" i="12"/>
  <c r="D49" i="12" s="1"/>
  <c r="D48" i="12"/>
  <c r="B48" i="12"/>
  <c r="B47" i="12"/>
  <c r="D47" i="12" s="1"/>
  <c r="B46" i="12"/>
  <c r="D46" i="12" s="1"/>
  <c r="D44" i="12"/>
  <c r="B44" i="12"/>
  <c r="B43" i="12"/>
  <c r="D43" i="12" s="1"/>
  <c r="B42" i="12"/>
  <c r="D42" i="12" s="1"/>
  <c r="D41" i="12"/>
  <c r="B41" i="12"/>
  <c r="B40" i="12"/>
  <c r="D40" i="12" s="1"/>
  <c r="B39" i="12"/>
  <c r="D39" i="12" s="1"/>
  <c r="D38" i="12"/>
  <c r="B38" i="12"/>
  <c r="B37" i="12"/>
  <c r="D37" i="12" s="1"/>
  <c r="B36" i="12"/>
  <c r="D36" i="12" s="1"/>
  <c r="D35" i="12"/>
  <c r="B35" i="12"/>
  <c r="B33" i="12"/>
  <c r="D33" i="12" s="1"/>
  <c r="B32" i="12"/>
  <c r="D32" i="12" s="1"/>
  <c r="D31" i="12"/>
  <c r="B31" i="12"/>
  <c r="B30" i="12"/>
  <c r="D30" i="12" s="1"/>
  <c r="B29" i="12"/>
  <c r="D29" i="12" s="1"/>
  <c r="D28" i="12"/>
  <c r="B28" i="12"/>
  <c r="B27" i="12"/>
  <c r="D27" i="12" s="1"/>
  <c r="B26" i="12"/>
  <c r="D26" i="12" s="1"/>
  <c r="D25" i="12"/>
  <c r="B25" i="12"/>
  <c r="B24" i="12"/>
  <c r="D24" i="12" s="1"/>
  <c r="B23" i="12"/>
  <c r="D23" i="12" s="1"/>
  <c r="F21" i="12"/>
  <c r="D21" i="12"/>
  <c r="B21" i="12"/>
  <c r="F20" i="12"/>
  <c r="D20" i="12"/>
  <c r="B20" i="12"/>
  <c r="B19" i="12"/>
  <c r="D19" i="12" s="1"/>
  <c r="B18" i="12"/>
  <c r="D18" i="12" s="1"/>
  <c r="D17" i="12"/>
  <c r="B17" i="12"/>
  <c r="B16" i="12"/>
  <c r="D16" i="12" s="1"/>
  <c r="B15" i="12"/>
  <c r="D15" i="12" s="1"/>
  <c r="D14" i="12"/>
  <c r="B14" i="12"/>
  <c r="B13" i="12"/>
  <c r="D13" i="12" s="1"/>
  <c r="B12" i="12"/>
  <c r="D12" i="12" s="1"/>
  <c r="D11" i="12"/>
  <c r="B11" i="12"/>
  <c r="B10" i="12"/>
  <c r="D10" i="12" s="1"/>
  <c r="A7" i="12"/>
  <c r="B69" i="11"/>
  <c r="D69" i="11" s="1"/>
  <c r="B68" i="11"/>
  <c r="D68" i="11" s="1"/>
  <c r="B66" i="11"/>
  <c r="D66" i="11" s="1"/>
  <c r="B65" i="11"/>
  <c r="D65" i="11" s="1"/>
  <c r="D64" i="11"/>
  <c r="B64" i="11"/>
  <c r="B63" i="11"/>
  <c r="D63" i="11" s="1"/>
  <c r="B62" i="11"/>
  <c r="D62" i="11" s="1"/>
  <c r="D61" i="11"/>
  <c r="B61" i="11"/>
  <c r="B59" i="11"/>
  <c r="D59" i="11" s="1"/>
  <c r="B58" i="11"/>
  <c r="D58" i="11" s="1"/>
  <c r="D57" i="11"/>
  <c r="B57" i="11"/>
  <c r="B56" i="11"/>
  <c r="D56" i="11" s="1"/>
  <c r="B55" i="11"/>
  <c r="D55" i="11" s="1"/>
  <c r="D54" i="11"/>
  <c r="B54" i="11"/>
  <c r="B53" i="11"/>
  <c r="D53" i="11" s="1"/>
  <c r="B52" i="11"/>
  <c r="D52" i="11" s="1"/>
  <c r="D51" i="11"/>
  <c r="B51" i="11"/>
  <c r="B50" i="11"/>
  <c r="D50" i="11" s="1"/>
  <c r="B49" i="11"/>
  <c r="D49" i="11" s="1"/>
  <c r="D48" i="11"/>
  <c r="B48" i="11"/>
  <c r="B47" i="11"/>
  <c r="D47" i="11" s="1"/>
  <c r="B46" i="11"/>
  <c r="D46" i="11" s="1"/>
  <c r="D44" i="11"/>
  <c r="B44" i="11"/>
  <c r="B43" i="11"/>
  <c r="D43" i="11" s="1"/>
  <c r="B42" i="11"/>
  <c r="D42" i="11" s="1"/>
  <c r="D41" i="11"/>
  <c r="B41" i="11"/>
  <c r="B40" i="11"/>
  <c r="D40" i="11" s="1"/>
  <c r="B39" i="11"/>
  <c r="D39" i="11" s="1"/>
  <c r="D38" i="11"/>
  <c r="B38" i="11"/>
  <c r="B37" i="11"/>
  <c r="D37" i="11" s="1"/>
  <c r="B36" i="11"/>
  <c r="D36" i="11" s="1"/>
  <c r="D35" i="11"/>
  <c r="B35" i="11"/>
  <c r="B33" i="11"/>
  <c r="D33" i="11" s="1"/>
  <c r="B32" i="11"/>
  <c r="D32" i="11" s="1"/>
  <c r="D31" i="11"/>
  <c r="B31" i="11"/>
  <c r="B30" i="11"/>
  <c r="D30" i="11" s="1"/>
  <c r="B29" i="11"/>
  <c r="D29" i="11" s="1"/>
  <c r="D28" i="11"/>
  <c r="B28" i="11"/>
  <c r="F27" i="11"/>
  <c r="D27" i="11"/>
  <c r="B27" i="11"/>
  <c r="F26" i="11"/>
  <c r="D26" i="11"/>
  <c r="B26" i="11"/>
  <c r="B25" i="11"/>
  <c r="D25" i="11" s="1"/>
  <c r="B24" i="11"/>
  <c r="D24" i="11" s="1"/>
  <c r="F23" i="11"/>
  <c r="B23" i="11"/>
  <c r="D23" i="11" s="1"/>
  <c r="F22" i="11"/>
  <c r="B22" i="11"/>
  <c r="D22" i="11" s="1"/>
  <c r="F21" i="11"/>
  <c r="B21" i="11"/>
  <c r="D21" i="11" s="1"/>
  <c r="F20" i="11"/>
  <c r="B20" i="11"/>
  <c r="D20" i="11" s="1"/>
  <c r="F19" i="11"/>
  <c r="B19" i="11"/>
  <c r="D19" i="11" s="1"/>
  <c r="D18" i="11"/>
  <c r="B18" i="11"/>
  <c r="D17" i="11"/>
  <c r="B17" i="11"/>
  <c r="B16" i="11"/>
  <c r="D16" i="11" s="1"/>
  <c r="D15" i="11"/>
  <c r="B15" i="11"/>
  <c r="D14" i="11"/>
  <c r="B14" i="11"/>
  <c r="B13" i="11"/>
  <c r="D13" i="11" s="1"/>
  <c r="D12" i="11"/>
  <c r="B12" i="11"/>
  <c r="D11" i="11"/>
  <c r="B11" i="11"/>
  <c r="B10" i="11"/>
  <c r="D10" i="11" s="1"/>
  <c r="A7" i="11"/>
  <c r="B68" i="10"/>
  <c r="D68" i="10" s="1"/>
  <c r="B67" i="10"/>
  <c r="D67" i="10" s="1"/>
  <c r="B66" i="10"/>
  <c r="D66" i="10" s="1"/>
  <c r="B65" i="10"/>
  <c r="D65" i="10" s="1"/>
  <c r="B64" i="10"/>
  <c r="D64" i="10" s="1"/>
  <c r="B63" i="10"/>
  <c r="D63" i="10" s="1"/>
  <c r="B62" i="10"/>
  <c r="D62" i="10" s="1"/>
  <c r="B61" i="10"/>
  <c r="D61" i="10" s="1"/>
  <c r="B60" i="10"/>
  <c r="D60" i="10" s="1"/>
  <c r="B58" i="10"/>
  <c r="D58" i="10" s="1"/>
  <c r="B57" i="10"/>
  <c r="D57" i="10" s="1"/>
  <c r="B56" i="10"/>
  <c r="D56" i="10" s="1"/>
  <c r="B55" i="10"/>
  <c r="D55" i="10" s="1"/>
  <c r="B54" i="10"/>
  <c r="D54" i="10" s="1"/>
  <c r="B53" i="10"/>
  <c r="D53" i="10" s="1"/>
  <c r="B52" i="10"/>
  <c r="D52" i="10" s="1"/>
  <c r="B51" i="10"/>
  <c r="D51" i="10" s="1"/>
  <c r="B50" i="10"/>
  <c r="D50" i="10" s="1"/>
  <c r="B49" i="10"/>
  <c r="D49" i="10" s="1"/>
  <c r="B48" i="10"/>
  <c r="D48" i="10" s="1"/>
  <c r="B47" i="10"/>
  <c r="D47" i="10" s="1"/>
  <c r="B46" i="10"/>
  <c r="D46" i="10" s="1"/>
  <c r="B45" i="10"/>
  <c r="D45" i="10" s="1"/>
  <c r="B43" i="10"/>
  <c r="D43" i="10" s="1"/>
  <c r="B42" i="10"/>
  <c r="D42" i="10" s="1"/>
  <c r="B41" i="10"/>
  <c r="D41" i="10" s="1"/>
  <c r="B40" i="10"/>
  <c r="D40" i="10" s="1"/>
  <c r="B39" i="10"/>
  <c r="D39" i="10" s="1"/>
  <c r="B38" i="10"/>
  <c r="D38" i="10" s="1"/>
  <c r="B37" i="10"/>
  <c r="D37" i="10" s="1"/>
  <c r="B36" i="10"/>
  <c r="D36" i="10" s="1"/>
  <c r="B35" i="10"/>
  <c r="D35" i="10" s="1"/>
  <c r="B34" i="10"/>
  <c r="D34" i="10" s="1"/>
  <c r="B32" i="10"/>
  <c r="D32" i="10" s="1"/>
  <c r="B31" i="10"/>
  <c r="D31" i="10" s="1"/>
  <c r="B30" i="10"/>
  <c r="D30" i="10" s="1"/>
  <c r="B29" i="10"/>
  <c r="D29" i="10" s="1"/>
  <c r="B28" i="10"/>
  <c r="D28" i="10" s="1"/>
  <c r="B27" i="10"/>
  <c r="D27" i="10" s="1"/>
  <c r="B26" i="10"/>
  <c r="D26" i="10" s="1"/>
  <c r="B25" i="10"/>
  <c r="D25" i="10" s="1"/>
  <c r="D24" i="10"/>
  <c r="D23" i="10"/>
  <c r="B23" i="10"/>
  <c r="D22" i="10"/>
  <c r="B22" i="10"/>
  <c r="B21" i="10" s="1"/>
  <c r="D21" i="10" s="1"/>
  <c r="F20" i="10"/>
  <c r="B20" i="10"/>
  <c r="D20" i="10" s="1"/>
  <c r="F19" i="10"/>
  <c r="D19" i="10"/>
  <c r="B19" i="10"/>
  <c r="D18" i="10"/>
  <c r="B18" i="10"/>
  <c r="D17" i="10"/>
  <c r="B17" i="10"/>
  <c r="D16" i="10"/>
  <c r="B16" i="10"/>
  <c r="D15" i="10"/>
  <c r="B15" i="10"/>
  <c r="D14" i="10"/>
  <c r="B14" i="10"/>
  <c r="D13" i="10"/>
  <c r="B13" i="10"/>
  <c r="D12" i="10"/>
  <c r="B12" i="10"/>
  <c r="D11" i="10"/>
  <c r="B11" i="10"/>
  <c r="D10" i="10"/>
  <c r="B10" i="10"/>
  <c r="D9" i="10"/>
  <c r="B9" i="10"/>
  <c r="A6" i="10"/>
  <c r="D69" i="9"/>
  <c r="B69" i="9"/>
  <c r="E69" i="9" s="1"/>
  <c r="D68" i="9"/>
  <c r="B68" i="9"/>
  <c r="E68" i="9" s="1"/>
  <c r="D67" i="9"/>
  <c r="B67" i="9"/>
  <c r="E67" i="9" s="1"/>
  <c r="D66" i="9"/>
  <c r="B66" i="9"/>
  <c r="E66" i="9" s="1"/>
  <c r="E65" i="9"/>
  <c r="D65" i="9"/>
  <c r="B65" i="9"/>
  <c r="D64" i="9"/>
  <c r="E64" i="9" s="1"/>
  <c r="B64" i="9"/>
  <c r="D63" i="9"/>
  <c r="B63" i="9"/>
  <c r="E63" i="9" s="1"/>
  <c r="D62" i="9"/>
  <c r="E62" i="9" s="1"/>
  <c r="B62" i="9"/>
  <c r="D61" i="9"/>
  <c r="B61" i="9"/>
  <c r="E61" i="9" s="1"/>
  <c r="G60" i="9"/>
  <c r="D59" i="9"/>
  <c r="B59" i="9"/>
  <c r="E59" i="9" s="1"/>
  <c r="D58" i="9"/>
  <c r="B58" i="9"/>
  <c r="E58" i="9" s="1"/>
  <c r="E57" i="9"/>
  <c r="D57" i="9"/>
  <c r="B57" i="9"/>
  <c r="D56" i="9"/>
  <c r="E56" i="9" s="1"/>
  <c r="B56" i="9"/>
  <c r="D55" i="9"/>
  <c r="B55" i="9"/>
  <c r="E55" i="9" s="1"/>
  <c r="D54" i="9"/>
  <c r="B54" i="9"/>
  <c r="E54" i="9" s="1"/>
  <c r="D53" i="9"/>
  <c r="B53" i="9"/>
  <c r="E53" i="9" s="1"/>
  <c r="D52" i="9"/>
  <c r="B52" i="9"/>
  <c r="E52" i="9" s="1"/>
  <c r="E51" i="9"/>
  <c r="D51" i="9"/>
  <c r="B51" i="9"/>
  <c r="D50" i="9"/>
  <c r="E50" i="9" s="1"/>
  <c r="B50" i="9"/>
  <c r="D49" i="9"/>
  <c r="B49" i="9"/>
  <c r="E49" i="9" s="1"/>
  <c r="D48" i="9"/>
  <c r="B48" i="9"/>
  <c r="E48" i="9" s="1"/>
  <c r="D47" i="9"/>
  <c r="B47" i="9"/>
  <c r="E47" i="9" s="1"/>
  <c r="D46" i="9"/>
  <c r="B46" i="9"/>
  <c r="E46" i="9" s="1"/>
  <c r="G45" i="9"/>
  <c r="D44" i="9"/>
  <c r="B44" i="9"/>
  <c r="E44" i="9" s="1"/>
  <c r="E43" i="9"/>
  <c r="D43" i="9"/>
  <c r="B43" i="9"/>
  <c r="D42" i="9"/>
  <c r="E42" i="9" s="1"/>
  <c r="B42" i="9"/>
  <c r="D41" i="9"/>
  <c r="B41" i="9"/>
  <c r="E41" i="9" s="1"/>
  <c r="D40" i="9"/>
  <c r="B40" i="9"/>
  <c r="E40" i="9" s="1"/>
  <c r="D39" i="9"/>
  <c r="B39" i="9"/>
  <c r="E39" i="9" s="1"/>
  <c r="D38" i="9"/>
  <c r="B38" i="9"/>
  <c r="E38" i="9" s="1"/>
  <c r="E37" i="9"/>
  <c r="D37" i="9"/>
  <c r="B37" i="9"/>
  <c r="D36" i="9"/>
  <c r="E36" i="9" s="1"/>
  <c r="B36" i="9"/>
  <c r="D35" i="9"/>
  <c r="B35" i="9"/>
  <c r="E35" i="9" s="1"/>
  <c r="G34" i="9"/>
  <c r="D33" i="9"/>
  <c r="B33" i="9"/>
  <c r="E33" i="9" s="1"/>
  <c r="D32" i="9"/>
  <c r="B32" i="9"/>
  <c r="E32" i="9" s="1"/>
  <c r="D31" i="9"/>
  <c r="B31" i="9"/>
  <c r="E31" i="9" s="1"/>
  <c r="D30" i="9"/>
  <c r="B30" i="9"/>
  <c r="E30" i="9" s="1"/>
  <c r="E29" i="9"/>
  <c r="D29" i="9"/>
  <c r="B29" i="9"/>
  <c r="D28" i="9"/>
  <c r="E28" i="9" s="1"/>
  <c r="B28" i="9"/>
  <c r="D27" i="9"/>
  <c r="B27" i="9"/>
  <c r="E27" i="9" s="1"/>
  <c r="D26" i="9"/>
  <c r="B26" i="9"/>
  <c r="E26" i="9" s="1"/>
  <c r="D25" i="9"/>
  <c r="B25" i="9"/>
  <c r="E25" i="9" s="1"/>
  <c r="D24" i="9"/>
  <c r="B24" i="9"/>
  <c r="E24" i="9" s="1"/>
  <c r="E23" i="9"/>
  <c r="D23" i="9"/>
  <c r="B23" i="9"/>
  <c r="D22" i="9"/>
  <c r="E22" i="9" s="1"/>
  <c r="B22" i="9"/>
  <c r="D21" i="9"/>
  <c r="B21" i="9"/>
  <c r="E21" i="9" s="1"/>
  <c r="D20" i="9"/>
  <c r="B20" i="9"/>
  <c r="E20" i="9" s="1"/>
  <c r="D19" i="9"/>
  <c r="B19" i="9"/>
  <c r="E19" i="9" s="1"/>
  <c r="D18" i="9"/>
  <c r="B18" i="9"/>
  <c r="E18" i="9" s="1"/>
  <c r="E17" i="9"/>
  <c r="D17" i="9"/>
  <c r="B17" i="9"/>
  <c r="D16" i="9"/>
  <c r="E16" i="9" s="1"/>
  <c r="B16" i="9"/>
  <c r="D15" i="9"/>
  <c r="B15" i="9"/>
  <c r="E15" i="9" s="1"/>
  <c r="D14" i="9"/>
  <c r="B14" i="9"/>
  <c r="E14" i="9" s="1"/>
  <c r="D13" i="9"/>
  <c r="B13" i="9"/>
  <c r="E13" i="9" s="1"/>
  <c r="D12" i="9"/>
  <c r="B12" i="9"/>
  <c r="E12" i="9" s="1"/>
  <c r="E11" i="9"/>
  <c r="D11" i="9"/>
  <c r="B11" i="9"/>
  <c r="D10" i="9"/>
  <c r="E10" i="9" s="1"/>
  <c r="B10" i="9"/>
  <c r="A7" i="9"/>
  <c r="D69" i="8"/>
  <c r="B69" i="8"/>
  <c r="E69" i="8" s="1"/>
  <c r="D68" i="8"/>
  <c r="B68" i="8"/>
  <c r="E68" i="8" s="1"/>
  <c r="D67" i="8"/>
  <c r="B67" i="8"/>
  <c r="E67" i="8" s="1"/>
  <c r="D66" i="8"/>
  <c r="B66" i="8"/>
  <c r="E66" i="8" s="1"/>
  <c r="E65" i="8"/>
  <c r="D65" i="8"/>
  <c r="B65" i="8"/>
  <c r="D64" i="8"/>
  <c r="E64" i="8" s="1"/>
  <c r="B64" i="8"/>
  <c r="D63" i="8"/>
  <c r="B63" i="8"/>
  <c r="E63" i="8" s="1"/>
  <c r="D62" i="8"/>
  <c r="B62" i="8"/>
  <c r="E62" i="8" s="1"/>
  <c r="D61" i="8"/>
  <c r="B61" i="8"/>
  <c r="E61" i="8" s="1"/>
  <c r="G60" i="8"/>
  <c r="D59" i="8"/>
  <c r="B59" i="8"/>
  <c r="E59" i="8" s="1"/>
  <c r="D58" i="8"/>
  <c r="B58" i="8"/>
  <c r="E58" i="8" s="1"/>
  <c r="E57" i="8"/>
  <c r="D57" i="8"/>
  <c r="B57" i="8"/>
  <c r="D56" i="8"/>
  <c r="E56" i="8" s="1"/>
  <c r="B56" i="8"/>
  <c r="D55" i="8"/>
  <c r="B55" i="8"/>
  <c r="E55" i="8" s="1"/>
  <c r="D54" i="8"/>
  <c r="B54" i="8"/>
  <c r="E54" i="8" s="1"/>
  <c r="D53" i="8"/>
  <c r="B53" i="8"/>
  <c r="E53" i="8" s="1"/>
  <c r="D52" i="8"/>
  <c r="B52" i="8"/>
  <c r="E52" i="8" s="1"/>
  <c r="E51" i="8"/>
  <c r="D51" i="8"/>
  <c r="B51" i="8"/>
  <c r="D50" i="8"/>
  <c r="E50" i="8" s="1"/>
  <c r="B50" i="8"/>
  <c r="D49" i="8"/>
  <c r="B49" i="8"/>
  <c r="E49" i="8" s="1"/>
  <c r="D48" i="8"/>
  <c r="B48" i="8"/>
  <c r="E48" i="8" s="1"/>
  <c r="D47" i="8"/>
  <c r="B47" i="8"/>
  <c r="E47" i="8" s="1"/>
  <c r="D46" i="8"/>
  <c r="B46" i="8"/>
  <c r="E46" i="8" s="1"/>
  <c r="G45" i="8"/>
  <c r="D44" i="8"/>
  <c r="B44" i="8"/>
  <c r="E44" i="8" s="1"/>
  <c r="E43" i="8"/>
  <c r="D43" i="8"/>
  <c r="B43" i="8"/>
  <c r="D42" i="8"/>
  <c r="E42" i="8" s="1"/>
  <c r="B42" i="8"/>
  <c r="D41" i="8"/>
  <c r="B41" i="8"/>
  <c r="E41" i="8" s="1"/>
  <c r="D40" i="8"/>
  <c r="B40" i="8"/>
  <c r="E40" i="8" s="1"/>
  <c r="D39" i="8"/>
  <c r="B39" i="8"/>
  <c r="E39" i="8" s="1"/>
  <c r="D38" i="8"/>
  <c r="B38" i="8"/>
  <c r="E38" i="8" s="1"/>
  <c r="E37" i="8"/>
  <c r="D37" i="8"/>
  <c r="B37" i="8"/>
  <c r="D36" i="8"/>
  <c r="E36" i="8" s="1"/>
  <c r="B36" i="8"/>
  <c r="D35" i="8"/>
  <c r="B35" i="8"/>
  <c r="E35" i="8" s="1"/>
  <c r="G34" i="8"/>
  <c r="D33" i="8"/>
  <c r="B33" i="8"/>
  <c r="E33" i="8" s="1"/>
  <c r="D32" i="8"/>
  <c r="B32" i="8"/>
  <c r="E32" i="8" s="1"/>
  <c r="D31" i="8"/>
  <c r="B31" i="8"/>
  <c r="E31" i="8" s="1"/>
  <c r="D30" i="8"/>
  <c r="B30" i="8"/>
  <c r="E30" i="8" s="1"/>
  <c r="E29" i="8"/>
  <c r="D29" i="8"/>
  <c r="B29" i="8"/>
  <c r="D28" i="8"/>
  <c r="E28" i="8" s="1"/>
  <c r="B28" i="8"/>
  <c r="D27" i="8"/>
  <c r="B27" i="8"/>
  <c r="E27" i="8" s="1"/>
  <c r="D26" i="8"/>
  <c r="B26" i="8"/>
  <c r="E26" i="8" s="1"/>
  <c r="D25" i="8"/>
  <c r="B25" i="8"/>
  <c r="E25" i="8" s="1"/>
  <c r="D24" i="8"/>
  <c r="B24" i="8"/>
  <c r="E24" i="8" s="1"/>
  <c r="E23" i="8"/>
  <c r="D23" i="8"/>
  <c r="B23" i="8"/>
  <c r="D22" i="8"/>
  <c r="E22" i="8" s="1"/>
  <c r="B22" i="8"/>
  <c r="D21" i="8"/>
  <c r="B21" i="8"/>
  <c r="E21" i="8" s="1"/>
  <c r="D20" i="8"/>
  <c r="B20" i="8"/>
  <c r="E20" i="8" s="1"/>
  <c r="D19" i="8"/>
  <c r="B19" i="8"/>
  <c r="E19" i="8" s="1"/>
  <c r="D18" i="8"/>
  <c r="B18" i="8"/>
  <c r="E18" i="8" s="1"/>
  <c r="E17" i="8"/>
  <c r="D17" i="8"/>
  <c r="B17" i="8"/>
  <c r="D16" i="8"/>
  <c r="E16" i="8" s="1"/>
  <c r="B16" i="8"/>
  <c r="D15" i="8"/>
  <c r="B15" i="8"/>
  <c r="E15" i="8" s="1"/>
  <c r="D14" i="8"/>
  <c r="B14" i="8"/>
  <c r="E14" i="8" s="1"/>
  <c r="D13" i="8"/>
  <c r="B13" i="8"/>
  <c r="E13" i="8" s="1"/>
  <c r="D12" i="8"/>
  <c r="B12" i="8"/>
  <c r="E12" i="8" s="1"/>
  <c r="E11" i="8"/>
  <c r="D11" i="8"/>
  <c r="B11" i="8"/>
  <c r="D10" i="8"/>
  <c r="E10" i="8" s="1"/>
  <c r="B10" i="8"/>
  <c r="A7" i="8"/>
  <c r="B68" i="7"/>
  <c r="D68" i="7" s="1"/>
  <c r="B67" i="7"/>
  <c r="D67" i="7" s="1"/>
  <c r="B65" i="7"/>
  <c r="D65" i="7" s="1"/>
  <c r="B64" i="7"/>
  <c r="D64" i="7" s="1"/>
  <c r="D63" i="7"/>
  <c r="B63" i="7"/>
  <c r="B62" i="7"/>
  <c r="D62" i="7" s="1"/>
  <c r="B61" i="7"/>
  <c r="D61" i="7" s="1"/>
  <c r="D60" i="7"/>
  <c r="B60" i="7"/>
  <c r="B58" i="7"/>
  <c r="D58" i="7" s="1"/>
  <c r="B57" i="7"/>
  <c r="D57" i="7" s="1"/>
  <c r="D56" i="7"/>
  <c r="B56" i="7"/>
  <c r="B55" i="7"/>
  <c r="D55" i="7" s="1"/>
  <c r="B54" i="7"/>
  <c r="D54" i="7" s="1"/>
  <c r="D53" i="7"/>
  <c r="B53" i="7"/>
  <c r="B52" i="7"/>
  <c r="D52" i="7" s="1"/>
  <c r="B51" i="7"/>
  <c r="D51" i="7" s="1"/>
  <c r="D50" i="7"/>
  <c r="B50" i="7"/>
  <c r="B49" i="7"/>
  <c r="D49" i="7" s="1"/>
  <c r="B48" i="7"/>
  <c r="D48" i="7" s="1"/>
  <c r="D47" i="7"/>
  <c r="B47" i="7"/>
  <c r="B46" i="7"/>
  <c r="D46" i="7" s="1"/>
  <c r="B45" i="7"/>
  <c r="D45" i="7" s="1"/>
  <c r="D43" i="7"/>
  <c r="B43" i="7"/>
  <c r="B42" i="7"/>
  <c r="D42" i="7" s="1"/>
  <c r="B41" i="7"/>
  <c r="D41" i="7" s="1"/>
  <c r="D40" i="7"/>
  <c r="B40" i="7"/>
  <c r="B39" i="7"/>
  <c r="D39" i="7" s="1"/>
  <c r="B38" i="7"/>
  <c r="D38" i="7" s="1"/>
  <c r="D37" i="7"/>
  <c r="B37" i="7"/>
  <c r="B36" i="7"/>
  <c r="D36" i="7" s="1"/>
  <c r="B35" i="7"/>
  <c r="D35" i="7" s="1"/>
  <c r="D34" i="7"/>
  <c r="B34" i="7"/>
  <c r="B32" i="7"/>
  <c r="D32" i="7" s="1"/>
  <c r="B31" i="7"/>
  <c r="D31" i="7" s="1"/>
  <c r="D30" i="7"/>
  <c r="B30" i="7"/>
  <c r="B29" i="7"/>
  <c r="D29" i="7" s="1"/>
  <c r="B28" i="7"/>
  <c r="D28" i="7" s="1"/>
  <c r="D27" i="7"/>
  <c r="B27" i="7"/>
  <c r="B26" i="7"/>
  <c r="D26" i="7" s="1"/>
  <c r="B25" i="7"/>
  <c r="D25" i="7" s="1"/>
  <c r="D24" i="7"/>
  <c r="B24" i="7"/>
  <c r="F23" i="7"/>
  <c r="D23" i="7"/>
  <c r="B23" i="7"/>
  <c r="F22" i="7"/>
  <c r="D22" i="7"/>
  <c r="B22" i="7"/>
  <c r="F21" i="7"/>
  <c r="D21" i="7"/>
  <c r="B21" i="7"/>
  <c r="D20" i="7"/>
  <c r="B20" i="7"/>
  <c r="F19" i="7"/>
  <c r="B19" i="7"/>
  <c r="D19" i="7" s="1"/>
  <c r="B18" i="7"/>
  <c r="D18" i="7" s="1"/>
  <c r="D17" i="7"/>
  <c r="B17" i="7"/>
  <c r="B16" i="7"/>
  <c r="D16" i="7" s="1"/>
  <c r="B15" i="7"/>
  <c r="D15" i="7" s="1"/>
  <c r="D14" i="7"/>
  <c r="B14" i="7"/>
  <c r="B13" i="7"/>
  <c r="D13" i="7" s="1"/>
  <c r="B12" i="7"/>
  <c r="D12" i="7" s="1"/>
  <c r="D11" i="7"/>
  <c r="B11" i="7"/>
  <c r="B10" i="7"/>
  <c r="D10" i="7" s="1"/>
  <c r="B9" i="7"/>
  <c r="D9" i="7" s="1"/>
  <c r="A6" i="7"/>
  <c r="B68" i="6"/>
  <c r="D68" i="6" s="1"/>
  <c r="D67" i="6"/>
  <c r="B67" i="6"/>
  <c r="D66" i="6"/>
  <c r="B66" i="6"/>
  <c r="B65" i="6"/>
  <c r="D65" i="6" s="1"/>
  <c r="D64" i="6"/>
  <c r="B64" i="6"/>
  <c r="D63" i="6"/>
  <c r="B63" i="6"/>
  <c r="B62" i="6"/>
  <c r="D62" i="6" s="1"/>
  <c r="D61" i="6"/>
  <c r="B61" i="6"/>
  <c r="D60" i="6"/>
  <c r="B60" i="6"/>
  <c r="B58" i="6"/>
  <c r="D58" i="6" s="1"/>
  <c r="D57" i="6"/>
  <c r="B57" i="6"/>
  <c r="D56" i="6"/>
  <c r="B56" i="6"/>
  <c r="B55" i="6"/>
  <c r="D55" i="6" s="1"/>
  <c r="D54" i="6"/>
  <c r="B54" i="6"/>
  <c r="D53" i="6"/>
  <c r="B53" i="6"/>
  <c r="B52" i="6"/>
  <c r="D52" i="6" s="1"/>
  <c r="D51" i="6"/>
  <c r="B51" i="6"/>
  <c r="D50" i="6"/>
  <c r="B50" i="6"/>
  <c r="B49" i="6"/>
  <c r="D49" i="6" s="1"/>
  <c r="D48" i="6"/>
  <c r="B48" i="6"/>
  <c r="D47" i="6"/>
  <c r="B47" i="6"/>
  <c r="B46" i="6"/>
  <c r="D46" i="6" s="1"/>
  <c r="D45" i="6"/>
  <c r="B45" i="6"/>
  <c r="D43" i="6"/>
  <c r="B43" i="6"/>
  <c r="B42" i="6"/>
  <c r="D42" i="6" s="1"/>
  <c r="D41" i="6"/>
  <c r="B41" i="6"/>
  <c r="D40" i="6"/>
  <c r="B40" i="6"/>
  <c r="B39" i="6"/>
  <c r="D39" i="6" s="1"/>
  <c r="B38" i="6"/>
  <c r="D38" i="6" s="1"/>
  <c r="D37" i="6"/>
  <c r="B37" i="6"/>
  <c r="B36" i="6"/>
  <c r="D36" i="6" s="1"/>
  <c r="B35" i="6"/>
  <c r="D35" i="6" s="1"/>
  <c r="D34" i="6"/>
  <c r="B34" i="6"/>
  <c r="B32" i="6"/>
  <c r="D32" i="6" s="1"/>
  <c r="B31" i="6"/>
  <c r="D31" i="6" s="1"/>
  <c r="D30" i="6"/>
  <c r="B30" i="6"/>
  <c r="B29" i="6"/>
  <c r="D29" i="6" s="1"/>
  <c r="B28" i="6"/>
  <c r="D28" i="6" s="1"/>
  <c r="D27" i="6"/>
  <c r="B27" i="6"/>
  <c r="B26" i="6"/>
  <c r="D26" i="6" s="1"/>
  <c r="F25" i="6"/>
  <c r="B25" i="6"/>
  <c r="D25" i="6" s="1"/>
  <c r="F24" i="6"/>
  <c r="B24" i="6"/>
  <c r="D24" i="6" s="1"/>
  <c r="D23" i="6"/>
  <c r="B23" i="6"/>
  <c r="D22" i="6"/>
  <c r="B22" i="6"/>
  <c r="F21" i="6"/>
  <c r="B21" i="6"/>
  <c r="D21" i="6" s="1"/>
  <c r="F20" i="6"/>
  <c r="D20" i="6"/>
  <c r="B20" i="6"/>
  <c r="F19" i="6"/>
  <c r="B19" i="6"/>
  <c r="D19" i="6" s="1"/>
  <c r="D18" i="6"/>
  <c r="B18" i="6"/>
  <c r="B17" i="6"/>
  <c r="D17" i="6" s="1"/>
  <c r="B16" i="6"/>
  <c r="D16" i="6" s="1"/>
  <c r="D15" i="6"/>
  <c r="B15" i="6"/>
  <c r="B14" i="6"/>
  <c r="D14" i="6" s="1"/>
  <c r="B13" i="6"/>
  <c r="D13" i="6" s="1"/>
  <c r="D12" i="6"/>
  <c r="B12" i="6"/>
  <c r="B11" i="6"/>
  <c r="D11" i="6" s="1"/>
  <c r="B10" i="6"/>
  <c r="D10" i="6" s="1"/>
  <c r="D9" i="6"/>
  <c r="B9" i="6"/>
  <c r="A6" i="6"/>
  <c r="B69" i="5"/>
  <c r="D69" i="5" s="1"/>
  <c r="D68" i="5"/>
  <c r="B68" i="5"/>
  <c r="B67" i="5"/>
  <c r="D67" i="5" s="1"/>
  <c r="B66" i="5"/>
  <c r="D66" i="5" s="1"/>
  <c r="D65" i="5"/>
  <c r="B65" i="5"/>
  <c r="B64" i="5"/>
  <c r="D64" i="5" s="1"/>
  <c r="B63" i="5"/>
  <c r="D63" i="5" s="1"/>
  <c r="D62" i="5"/>
  <c r="B62" i="5"/>
  <c r="B61" i="5"/>
  <c r="D61" i="5" s="1"/>
  <c r="B59" i="5"/>
  <c r="D59" i="5" s="1"/>
  <c r="D58" i="5"/>
  <c r="B58" i="5"/>
  <c r="B57" i="5"/>
  <c r="D57" i="5" s="1"/>
  <c r="B56" i="5"/>
  <c r="D56" i="5" s="1"/>
  <c r="D55" i="5"/>
  <c r="B55" i="5"/>
  <c r="B54" i="5"/>
  <c r="D54" i="5" s="1"/>
  <c r="B53" i="5"/>
  <c r="D53" i="5" s="1"/>
  <c r="D52" i="5"/>
  <c r="B52" i="5"/>
  <c r="B51" i="5"/>
  <c r="D51" i="5" s="1"/>
  <c r="B50" i="5"/>
  <c r="D50" i="5" s="1"/>
  <c r="D49" i="5"/>
  <c r="B49" i="5"/>
  <c r="B48" i="5"/>
  <c r="D48" i="5" s="1"/>
  <c r="B47" i="5"/>
  <c r="D47" i="5" s="1"/>
  <c r="D46" i="5"/>
  <c r="B46" i="5"/>
  <c r="B44" i="5"/>
  <c r="D44" i="5" s="1"/>
  <c r="B43" i="5"/>
  <c r="D43" i="5" s="1"/>
  <c r="D42" i="5"/>
  <c r="B42" i="5"/>
  <c r="B41" i="5"/>
  <c r="D41" i="5" s="1"/>
  <c r="B40" i="5"/>
  <c r="D40" i="5" s="1"/>
  <c r="D39" i="5"/>
  <c r="B39" i="5"/>
  <c r="B38" i="5"/>
  <c r="D38" i="5" s="1"/>
  <c r="B37" i="5"/>
  <c r="D37" i="5" s="1"/>
  <c r="D36" i="5"/>
  <c r="B36" i="5"/>
  <c r="B35" i="5"/>
  <c r="D35" i="5" s="1"/>
  <c r="B33" i="5"/>
  <c r="D33" i="5" s="1"/>
  <c r="D32" i="5"/>
  <c r="B32" i="5"/>
  <c r="B31" i="5"/>
  <c r="D31" i="5" s="1"/>
  <c r="B30" i="5"/>
  <c r="D30" i="5" s="1"/>
  <c r="D29" i="5"/>
  <c r="B29" i="5"/>
  <c r="B28" i="5"/>
  <c r="D28" i="5" s="1"/>
  <c r="B27" i="5"/>
  <c r="D27" i="5" s="1"/>
  <c r="D26" i="5"/>
  <c r="B26" i="5"/>
  <c r="B25" i="5"/>
  <c r="D25" i="5" s="1"/>
  <c r="F24" i="5"/>
  <c r="B24" i="5"/>
  <c r="D24" i="5" s="1"/>
  <c r="F23" i="5"/>
  <c r="B23" i="5"/>
  <c r="D23" i="5" s="1"/>
  <c r="F22" i="5"/>
  <c r="B22" i="5"/>
  <c r="D22" i="5" s="1"/>
  <c r="F21" i="5"/>
  <c r="B21" i="5"/>
  <c r="D21" i="5" s="1"/>
  <c r="F20" i="5"/>
  <c r="B20" i="5"/>
  <c r="D20" i="5" s="1"/>
  <c r="D19" i="5"/>
  <c r="B19" i="5"/>
  <c r="D18" i="5"/>
  <c r="B18" i="5"/>
  <c r="B17" i="5"/>
  <c r="D17" i="5" s="1"/>
  <c r="D16" i="5"/>
  <c r="B16" i="5"/>
  <c r="D15" i="5"/>
  <c r="B15" i="5"/>
  <c r="B14" i="5"/>
  <c r="D14" i="5" s="1"/>
  <c r="D13" i="5"/>
  <c r="B13" i="5"/>
  <c r="D12" i="5"/>
  <c r="B12" i="5"/>
  <c r="B11" i="5"/>
  <c r="D11" i="5" s="1"/>
  <c r="D10" i="5"/>
  <c r="B10" i="5"/>
  <c r="A7" i="5"/>
  <c r="B68" i="4"/>
  <c r="D68" i="4" s="1"/>
  <c r="B67" i="4"/>
  <c r="D67" i="4" s="1"/>
  <c r="D66" i="4"/>
  <c r="B66" i="4"/>
  <c r="B65" i="4"/>
  <c r="D65" i="4" s="1"/>
  <c r="B64" i="4"/>
  <c r="D64" i="4" s="1"/>
  <c r="D63" i="4"/>
  <c r="B63" i="4"/>
  <c r="B62" i="4"/>
  <c r="D62" i="4" s="1"/>
  <c r="B61" i="4"/>
  <c r="D61" i="4" s="1"/>
  <c r="D60" i="4"/>
  <c r="B60" i="4"/>
  <c r="B58" i="4"/>
  <c r="D58" i="4" s="1"/>
  <c r="B57" i="4"/>
  <c r="D57" i="4" s="1"/>
  <c r="D56" i="4"/>
  <c r="B56" i="4"/>
  <c r="B55" i="4"/>
  <c r="D55" i="4" s="1"/>
  <c r="B54" i="4"/>
  <c r="D54" i="4" s="1"/>
  <c r="D53" i="4"/>
  <c r="B53" i="4"/>
  <c r="B52" i="4"/>
  <c r="D52" i="4" s="1"/>
  <c r="B51" i="4"/>
  <c r="D51" i="4" s="1"/>
  <c r="D50" i="4"/>
  <c r="B50" i="4"/>
  <c r="B49" i="4"/>
  <c r="D49" i="4" s="1"/>
  <c r="B48" i="4"/>
  <c r="D48" i="4" s="1"/>
  <c r="D47" i="4"/>
  <c r="B47" i="4"/>
  <c r="B46" i="4"/>
  <c r="D46" i="4" s="1"/>
  <c r="B45" i="4"/>
  <c r="D45" i="4" s="1"/>
  <c r="D43" i="4"/>
  <c r="B43" i="4"/>
  <c r="B42" i="4"/>
  <c r="D42" i="4" s="1"/>
  <c r="B41" i="4"/>
  <c r="D41" i="4" s="1"/>
  <c r="D40" i="4"/>
  <c r="B40" i="4"/>
  <c r="F39" i="4"/>
  <c r="D39" i="4"/>
  <c r="B39" i="4"/>
  <c r="B38" i="4"/>
  <c r="D38" i="4" s="1"/>
  <c r="F37" i="4"/>
  <c r="B37" i="4"/>
  <c r="D37" i="4" s="1"/>
  <c r="F36" i="4"/>
  <c r="B36" i="4"/>
  <c r="D36" i="4" s="1"/>
  <c r="B35" i="4"/>
  <c r="D35" i="4" s="1"/>
  <c r="F34" i="4"/>
  <c r="B34" i="4"/>
  <c r="D34" i="4" s="1"/>
  <c r="F33" i="4"/>
  <c r="F32" i="4"/>
  <c r="B32" i="4"/>
  <c r="D32" i="4" s="1"/>
  <c r="F31" i="4"/>
  <c r="B31" i="4"/>
  <c r="D31" i="4" s="1"/>
  <c r="F30" i="4"/>
  <c r="B30" i="4"/>
  <c r="D30" i="4" s="1"/>
  <c r="F29" i="4"/>
  <c r="B29" i="4"/>
  <c r="D29" i="4" s="1"/>
  <c r="F28" i="4"/>
  <c r="B28" i="4"/>
  <c r="D28" i="4" s="1"/>
  <c r="F27" i="4"/>
  <c r="B27" i="4"/>
  <c r="D27" i="4" s="1"/>
  <c r="F26" i="4"/>
  <c r="B26" i="4"/>
  <c r="D26" i="4" s="1"/>
  <c r="F25" i="4"/>
  <c r="B25" i="4"/>
  <c r="D25" i="4" s="1"/>
  <c r="F24" i="4"/>
  <c r="B24" i="4"/>
  <c r="D24" i="4" s="1"/>
  <c r="B23" i="4"/>
  <c r="D23" i="4" s="1"/>
  <c r="D22" i="4"/>
  <c r="B22" i="4"/>
  <c r="F21" i="4"/>
  <c r="D21" i="4"/>
  <c r="B21" i="4"/>
  <c r="F20" i="4"/>
  <c r="D20" i="4"/>
  <c r="B20" i="4"/>
  <c r="F19" i="4"/>
  <c r="D19" i="4"/>
  <c r="B19" i="4"/>
  <c r="B18" i="4"/>
  <c r="D18" i="4" s="1"/>
  <c r="B17" i="4"/>
  <c r="D17" i="4" s="1"/>
  <c r="D16" i="4"/>
  <c r="B16" i="4"/>
  <c r="B15" i="4"/>
  <c r="D15" i="4" s="1"/>
  <c r="B14" i="4"/>
  <c r="D14" i="4" s="1"/>
  <c r="D13" i="4"/>
  <c r="B13" i="4"/>
  <c r="B12" i="4"/>
  <c r="D12" i="4" s="1"/>
  <c r="B11" i="4"/>
  <c r="D11" i="4" s="1"/>
  <c r="D10" i="4"/>
  <c r="B10" i="4"/>
  <c r="B9" i="4"/>
  <c r="D9" i="4" s="1"/>
  <c r="A6" i="4"/>
  <c r="E68" i="3"/>
  <c r="D68" i="3"/>
  <c r="B68" i="3"/>
  <c r="D67" i="3"/>
  <c r="B67" i="3"/>
  <c r="E67" i="3" s="1"/>
  <c r="D66" i="3"/>
  <c r="B66" i="3"/>
  <c r="E66" i="3" s="1"/>
  <c r="D65" i="3"/>
  <c r="B65" i="3"/>
  <c r="E65" i="3" s="1"/>
  <c r="G64" i="3"/>
  <c r="F64" i="3"/>
  <c r="E64" i="3"/>
  <c r="D64" i="3"/>
  <c r="B64" i="3"/>
  <c r="F63" i="3"/>
  <c r="E63" i="3"/>
  <c r="G63" i="3" s="1"/>
  <c r="D63" i="3"/>
  <c r="B63" i="3"/>
  <c r="E62" i="3"/>
  <c r="D62" i="3"/>
  <c r="B62" i="3"/>
  <c r="D61" i="3"/>
  <c r="B61" i="3"/>
  <c r="E61" i="3" s="1"/>
  <c r="D60" i="3"/>
  <c r="B60" i="3"/>
  <c r="E60" i="3" s="1"/>
  <c r="G59" i="3"/>
  <c r="D58" i="3"/>
  <c r="B58" i="3"/>
  <c r="E58" i="3" s="1"/>
  <c r="D57" i="3"/>
  <c r="B57" i="3"/>
  <c r="E57" i="3" s="1"/>
  <c r="G56" i="3"/>
  <c r="F56" i="3"/>
  <c r="E56" i="3"/>
  <c r="D56" i="3"/>
  <c r="B56" i="3"/>
  <c r="F55" i="3"/>
  <c r="E55" i="3"/>
  <c r="G55" i="3" s="1"/>
  <c r="D55" i="3"/>
  <c r="B55" i="3"/>
  <c r="E54" i="3"/>
  <c r="D54" i="3"/>
  <c r="B54" i="3"/>
  <c r="D53" i="3"/>
  <c r="B53" i="3"/>
  <c r="E53" i="3" s="1"/>
  <c r="D52" i="3"/>
  <c r="B52" i="3"/>
  <c r="E52" i="3" s="1"/>
  <c r="D51" i="3"/>
  <c r="B51" i="3"/>
  <c r="E51" i="3" s="1"/>
  <c r="G50" i="3"/>
  <c r="F50" i="3"/>
  <c r="E50" i="3"/>
  <c r="D50" i="3"/>
  <c r="B50" i="3"/>
  <c r="F49" i="3"/>
  <c r="E49" i="3"/>
  <c r="G49" i="3" s="1"/>
  <c r="D49" i="3"/>
  <c r="B49" i="3"/>
  <c r="E48" i="3"/>
  <c r="D48" i="3"/>
  <c r="B48" i="3"/>
  <c r="D47" i="3"/>
  <c r="B47" i="3"/>
  <c r="E47" i="3" s="1"/>
  <c r="D46" i="3"/>
  <c r="B46" i="3"/>
  <c r="E46" i="3" s="1"/>
  <c r="D45" i="3"/>
  <c r="B45" i="3"/>
  <c r="E45" i="3" s="1"/>
  <c r="G44" i="3"/>
  <c r="D43" i="3"/>
  <c r="B43" i="3"/>
  <c r="E43" i="3" s="1"/>
  <c r="G42" i="3"/>
  <c r="F42" i="3"/>
  <c r="E42" i="3"/>
  <c r="D42" i="3"/>
  <c r="B42" i="3"/>
  <c r="F41" i="3"/>
  <c r="E41" i="3"/>
  <c r="G41" i="3" s="1"/>
  <c r="D41" i="3"/>
  <c r="B41" i="3"/>
  <c r="E40" i="3"/>
  <c r="D40" i="3"/>
  <c r="B40" i="3"/>
  <c r="D39" i="3"/>
  <c r="B39" i="3"/>
  <c r="E39" i="3" s="1"/>
  <c r="D38" i="3"/>
  <c r="B38" i="3"/>
  <c r="E38" i="3" s="1"/>
  <c r="D37" i="3"/>
  <c r="B37" i="3"/>
  <c r="E37" i="3" s="1"/>
  <c r="G36" i="3"/>
  <c r="F36" i="3"/>
  <c r="E36" i="3"/>
  <c r="D36" i="3"/>
  <c r="B36" i="3"/>
  <c r="F35" i="3"/>
  <c r="E35" i="3"/>
  <c r="G35" i="3" s="1"/>
  <c r="D35" i="3"/>
  <c r="B35" i="3"/>
  <c r="E34" i="3"/>
  <c r="D34" i="3"/>
  <c r="B34" i="3"/>
  <c r="G33" i="3"/>
  <c r="E32" i="3"/>
  <c r="D32" i="3"/>
  <c r="B32" i="3"/>
  <c r="D31" i="3"/>
  <c r="B31" i="3"/>
  <c r="E31" i="3" s="1"/>
  <c r="D30" i="3"/>
  <c r="B30" i="3"/>
  <c r="E30" i="3" s="1"/>
  <c r="D29" i="3"/>
  <c r="B29" i="3"/>
  <c r="E29" i="3" s="1"/>
  <c r="G28" i="3"/>
  <c r="F28" i="3"/>
  <c r="E28" i="3"/>
  <c r="D28" i="3"/>
  <c r="B28" i="3"/>
  <c r="F27" i="3"/>
  <c r="E27" i="3"/>
  <c r="G27" i="3" s="1"/>
  <c r="D27" i="3"/>
  <c r="B27" i="3"/>
  <c r="E26" i="3"/>
  <c r="D26" i="3"/>
  <c r="B26" i="3"/>
  <c r="D25" i="3"/>
  <c r="B25" i="3"/>
  <c r="E25" i="3" s="1"/>
  <c r="D24" i="3"/>
  <c r="B24" i="3"/>
  <c r="E24" i="3" s="1"/>
  <c r="D23" i="3"/>
  <c r="B23" i="3"/>
  <c r="E23" i="3" s="1"/>
  <c r="G22" i="3"/>
  <c r="F22" i="3"/>
  <c r="E22" i="3"/>
  <c r="D22" i="3"/>
  <c r="B22" i="3"/>
  <c r="F21" i="3"/>
  <c r="E21" i="3"/>
  <c r="G21" i="3" s="1"/>
  <c r="D21" i="3"/>
  <c r="B21" i="3"/>
  <c r="E20" i="3"/>
  <c r="D20" i="3"/>
  <c r="B20" i="3"/>
  <c r="D19" i="3"/>
  <c r="B19" i="3"/>
  <c r="E19" i="3" s="1"/>
  <c r="D18" i="3"/>
  <c r="B18" i="3"/>
  <c r="E18" i="3" s="1"/>
  <c r="D17" i="3"/>
  <c r="B17" i="3"/>
  <c r="E17" i="3" s="1"/>
  <c r="G16" i="3"/>
  <c r="F16" i="3"/>
  <c r="E16" i="3"/>
  <c r="D16" i="3"/>
  <c r="B16" i="3"/>
  <c r="F15" i="3"/>
  <c r="E15" i="3"/>
  <c r="G15" i="3" s="1"/>
  <c r="D15" i="3"/>
  <c r="B15" i="3"/>
  <c r="E14" i="3"/>
  <c r="D14" i="3"/>
  <c r="B14" i="3"/>
  <c r="D13" i="3"/>
  <c r="B13" i="3"/>
  <c r="E13" i="3" s="1"/>
  <c r="D12" i="3"/>
  <c r="B12" i="3"/>
  <c r="E12" i="3" s="1"/>
  <c r="D11" i="3"/>
  <c r="B11" i="3"/>
  <c r="E11" i="3" s="1"/>
  <c r="G10" i="3"/>
  <c r="F10" i="3"/>
  <c r="E10" i="3"/>
  <c r="D10" i="3"/>
  <c r="B10" i="3"/>
  <c r="F9" i="3"/>
  <c r="E9" i="3"/>
  <c r="G9" i="3" s="1"/>
  <c r="D9" i="3"/>
  <c r="B9" i="3"/>
  <c r="A6" i="3"/>
  <c r="D69" i="2"/>
  <c r="E69" i="2" s="1"/>
  <c r="B69" i="2"/>
  <c r="D68" i="2"/>
  <c r="B68" i="2"/>
  <c r="E68" i="2" s="1"/>
  <c r="D67" i="2"/>
  <c r="B67" i="2"/>
  <c r="E67" i="2" s="1"/>
  <c r="E66" i="2"/>
  <c r="D66" i="2"/>
  <c r="B66" i="2"/>
  <c r="D65" i="2"/>
  <c r="B65" i="2"/>
  <c r="E65" i="2" s="1"/>
  <c r="D64" i="2"/>
  <c r="B64" i="2"/>
  <c r="E64" i="2" s="1"/>
  <c r="E63" i="2"/>
  <c r="D63" i="2"/>
  <c r="B63" i="2"/>
  <c r="D62" i="2"/>
  <c r="B62" i="2"/>
  <c r="E62" i="2" s="1"/>
  <c r="D61" i="2"/>
  <c r="B61" i="2"/>
  <c r="E61" i="2" s="1"/>
  <c r="G60" i="2"/>
  <c r="D59" i="2"/>
  <c r="B59" i="2"/>
  <c r="E59" i="2" s="1"/>
  <c r="E58" i="2"/>
  <c r="D58" i="2"/>
  <c r="B58" i="2"/>
  <c r="D57" i="2"/>
  <c r="B57" i="2"/>
  <c r="E57" i="2" s="1"/>
  <c r="D56" i="2"/>
  <c r="B56" i="2"/>
  <c r="E56" i="2" s="1"/>
  <c r="E55" i="2"/>
  <c r="D55" i="2"/>
  <c r="B55" i="2"/>
  <c r="D54" i="2"/>
  <c r="B54" i="2"/>
  <c r="E54" i="2" s="1"/>
  <c r="D53" i="2"/>
  <c r="B53" i="2"/>
  <c r="E53" i="2" s="1"/>
  <c r="E52" i="2"/>
  <c r="D52" i="2"/>
  <c r="B52" i="2"/>
  <c r="D51" i="2"/>
  <c r="B51" i="2"/>
  <c r="E51" i="2" s="1"/>
  <c r="D50" i="2"/>
  <c r="B50" i="2"/>
  <c r="E50" i="2" s="1"/>
  <c r="E49" i="2"/>
  <c r="D49" i="2"/>
  <c r="B49" i="2"/>
  <c r="D48" i="2"/>
  <c r="B48" i="2"/>
  <c r="E48" i="2" s="1"/>
  <c r="D47" i="2"/>
  <c r="B47" i="2"/>
  <c r="E47" i="2" s="1"/>
  <c r="E46" i="2"/>
  <c r="D46" i="2"/>
  <c r="B46" i="2"/>
  <c r="G45" i="2"/>
  <c r="E44" i="2"/>
  <c r="D44" i="2"/>
  <c r="B44" i="2"/>
  <c r="D43" i="2"/>
  <c r="B43" i="2"/>
  <c r="E43" i="2" s="1"/>
  <c r="D42" i="2"/>
  <c r="B42" i="2"/>
  <c r="E42" i="2" s="1"/>
  <c r="E41" i="2"/>
  <c r="D41" i="2"/>
  <c r="B41" i="2"/>
  <c r="D40" i="2"/>
  <c r="B40" i="2"/>
  <c r="E40" i="2" s="1"/>
  <c r="D39" i="2"/>
  <c r="B39" i="2"/>
  <c r="E39" i="2" s="1"/>
  <c r="E38" i="2"/>
  <c r="D38" i="2"/>
  <c r="B38" i="2"/>
  <c r="D37" i="2"/>
  <c r="B37" i="2"/>
  <c r="E37" i="2" s="1"/>
  <c r="D36" i="2"/>
  <c r="B36" i="2"/>
  <c r="E36" i="2" s="1"/>
  <c r="E35" i="2"/>
  <c r="D35" i="2"/>
  <c r="B35" i="2"/>
  <c r="G34" i="2"/>
  <c r="E33" i="2"/>
  <c r="D33" i="2"/>
  <c r="B33" i="2"/>
  <c r="D32" i="2"/>
  <c r="B32" i="2"/>
  <c r="E32" i="2" s="1"/>
  <c r="D31" i="2"/>
  <c r="B31" i="2"/>
  <c r="E31" i="2" s="1"/>
  <c r="E30" i="2"/>
  <c r="D30" i="2"/>
  <c r="B30" i="2"/>
  <c r="D29" i="2"/>
  <c r="B29" i="2"/>
  <c r="E29" i="2" s="1"/>
  <c r="D28" i="2"/>
  <c r="B28" i="2"/>
  <c r="E28" i="2" s="1"/>
  <c r="E27" i="2"/>
  <c r="D27" i="2"/>
  <c r="B27" i="2"/>
  <c r="D26" i="2"/>
  <c r="B26" i="2"/>
  <c r="E26" i="2" s="1"/>
  <c r="D25" i="2"/>
  <c r="B25" i="2"/>
  <c r="E25" i="2" s="1"/>
  <c r="E24" i="2"/>
  <c r="D24" i="2"/>
  <c r="B24" i="2"/>
  <c r="D23" i="2"/>
  <c r="B23" i="2"/>
  <c r="E23" i="2" s="1"/>
  <c r="D22" i="2"/>
  <c r="B22" i="2"/>
  <c r="E22" i="2" s="1"/>
  <c r="E21" i="2"/>
  <c r="D21" i="2"/>
  <c r="B21" i="2"/>
  <c r="D20" i="2"/>
  <c r="B20" i="2"/>
  <c r="E20" i="2" s="1"/>
  <c r="D19" i="2"/>
  <c r="B19" i="2"/>
  <c r="E19" i="2" s="1"/>
  <c r="E18" i="2"/>
  <c r="D18" i="2"/>
  <c r="B18" i="2"/>
  <c r="D17" i="2"/>
  <c r="B17" i="2"/>
  <c r="E17" i="2" s="1"/>
  <c r="D16" i="2"/>
  <c r="B16" i="2"/>
  <c r="E16" i="2" s="1"/>
  <c r="E15" i="2"/>
  <c r="D15" i="2"/>
  <c r="B15" i="2"/>
  <c r="D14" i="2"/>
  <c r="B14" i="2"/>
  <c r="E14" i="2" s="1"/>
  <c r="D13" i="2"/>
  <c r="B13" i="2"/>
  <c r="E13" i="2" s="1"/>
  <c r="E12" i="2"/>
  <c r="D12" i="2"/>
  <c r="B12" i="2"/>
  <c r="D11" i="2"/>
  <c r="E11" i="2" s="1"/>
  <c r="B11" i="2"/>
  <c r="D10" i="2"/>
  <c r="B10" i="2"/>
  <c r="E10" i="2" s="1"/>
  <c r="A7" i="2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B22" i="12" l="1"/>
  <c r="D22" i="12" s="1"/>
  <c r="B67" i="12"/>
  <c r="D67" i="12" s="1"/>
  <c r="B67" i="11"/>
  <c r="D67" i="11" s="1"/>
  <c r="G18" i="9"/>
  <c r="F18" i="9"/>
  <c r="G21" i="9"/>
  <c r="F21" i="9"/>
  <c r="G23" i="9"/>
  <c r="F32" i="9"/>
  <c r="G32" i="9"/>
  <c r="F38" i="9"/>
  <c r="G38" i="9" s="1"/>
  <c r="F41" i="9"/>
  <c r="G41" i="9" s="1"/>
  <c r="G47" i="9"/>
  <c r="F47" i="9"/>
  <c r="G58" i="9"/>
  <c r="F58" i="9"/>
  <c r="G64" i="9"/>
  <c r="F64" i="9"/>
  <c r="G67" i="9"/>
  <c r="F67" i="9"/>
  <c r="G10" i="9"/>
  <c r="F10" i="9"/>
  <c r="G13" i="9"/>
  <c r="F13" i="9"/>
  <c r="G24" i="9"/>
  <c r="F24" i="9"/>
  <c r="G27" i="9"/>
  <c r="F27" i="9"/>
  <c r="G29" i="9"/>
  <c r="F44" i="9"/>
  <c r="G44" i="9" s="1"/>
  <c r="F50" i="9"/>
  <c r="G50" i="9" s="1"/>
  <c r="F53" i="9"/>
  <c r="G53" i="9" s="1"/>
  <c r="F16" i="9"/>
  <c r="G16" i="9" s="1"/>
  <c r="F19" i="9"/>
  <c r="G19" i="9" s="1"/>
  <c r="F30" i="9"/>
  <c r="G30" i="9" s="1"/>
  <c r="F33" i="9"/>
  <c r="G33" i="9" s="1"/>
  <c r="F36" i="9"/>
  <c r="G36" i="9" s="1"/>
  <c r="F39" i="9"/>
  <c r="G39" i="9" s="1"/>
  <c r="F48" i="9"/>
  <c r="G48" i="9"/>
  <c r="F56" i="9"/>
  <c r="G56" i="9" s="1"/>
  <c r="F59" i="9"/>
  <c r="G59" i="9" s="1"/>
  <c r="F62" i="9"/>
  <c r="G62" i="9"/>
  <c r="F68" i="9"/>
  <c r="G68" i="9"/>
  <c r="F14" i="9"/>
  <c r="G14" i="9"/>
  <c r="F22" i="9"/>
  <c r="G22" i="9" s="1"/>
  <c r="F25" i="9"/>
  <c r="G25" i="9" s="1"/>
  <c r="F42" i="9"/>
  <c r="G42" i="9" s="1"/>
  <c r="F54" i="9"/>
  <c r="G54" i="9"/>
  <c r="F63" i="9"/>
  <c r="G63" i="9" s="1"/>
  <c r="G11" i="9"/>
  <c r="F20" i="9"/>
  <c r="G20" i="9"/>
  <c r="F28" i="9"/>
  <c r="G28" i="9" s="1"/>
  <c r="F31" i="9"/>
  <c r="G31" i="9" s="1"/>
  <c r="F40" i="9"/>
  <c r="G40" i="9"/>
  <c r="F46" i="9"/>
  <c r="G46" i="9" s="1"/>
  <c r="F49" i="9"/>
  <c r="G49" i="9" s="1"/>
  <c r="G66" i="9"/>
  <c r="F66" i="9"/>
  <c r="G69" i="9"/>
  <c r="F69" i="9"/>
  <c r="G12" i="9"/>
  <c r="F12" i="9"/>
  <c r="G15" i="9"/>
  <c r="F15" i="9"/>
  <c r="F26" i="9"/>
  <c r="G26" i="9"/>
  <c r="F35" i="9"/>
  <c r="G35" i="9" s="1"/>
  <c r="G52" i="9"/>
  <c r="F52" i="9"/>
  <c r="G55" i="9"/>
  <c r="F55" i="9"/>
  <c r="F61" i="9"/>
  <c r="G61" i="9" s="1"/>
  <c r="F11" i="9"/>
  <c r="F17" i="9"/>
  <c r="G17" i="9" s="1"/>
  <c r="F23" i="9"/>
  <c r="F29" i="9"/>
  <c r="F37" i="9"/>
  <c r="G37" i="9" s="1"/>
  <c r="F43" i="9"/>
  <c r="G43" i="9" s="1"/>
  <c r="F51" i="9"/>
  <c r="G51" i="9" s="1"/>
  <c r="F57" i="9"/>
  <c r="G57" i="9" s="1"/>
  <c r="F65" i="9"/>
  <c r="G65" i="9" s="1"/>
  <c r="F18" i="8"/>
  <c r="G18" i="8" s="1"/>
  <c r="G21" i="8"/>
  <c r="F21" i="8"/>
  <c r="G23" i="8"/>
  <c r="F32" i="8"/>
  <c r="G32" i="8"/>
  <c r="F38" i="8"/>
  <c r="G38" i="8" s="1"/>
  <c r="F41" i="8"/>
  <c r="G41" i="8" s="1"/>
  <c r="F47" i="8"/>
  <c r="G47" i="8" s="1"/>
  <c r="G58" i="8"/>
  <c r="F58" i="8"/>
  <c r="G64" i="8"/>
  <c r="F64" i="8"/>
  <c r="F67" i="8"/>
  <c r="G67" i="8" s="1"/>
  <c r="G10" i="8"/>
  <c r="F10" i="8"/>
  <c r="G13" i="8"/>
  <c r="F13" i="8"/>
  <c r="F24" i="8"/>
  <c r="G24" i="8" s="1"/>
  <c r="G27" i="8"/>
  <c r="F27" i="8"/>
  <c r="G29" i="8"/>
  <c r="F44" i="8"/>
  <c r="G44" i="8" s="1"/>
  <c r="F50" i="8"/>
  <c r="G50" i="8" s="1"/>
  <c r="F53" i="8"/>
  <c r="G53" i="8" s="1"/>
  <c r="F62" i="8"/>
  <c r="G62" i="8"/>
  <c r="F16" i="8"/>
  <c r="G16" i="8" s="1"/>
  <c r="F19" i="8"/>
  <c r="G19" i="8" s="1"/>
  <c r="F30" i="8"/>
  <c r="G30" i="8" s="1"/>
  <c r="F33" i="8"/>
  <c r="G33" i="8" s="1"/>
  <c r="F36" i="8"/>
  <c r="G36" i="8" s="1"/>
  <c r="F39" i="8"/>
  <c r="G39" i="8" s="1"/>
  <c r="F48" i="8"/>
  <c r="G48" i="8"/>
  <c r="F56" i="8"/>
  <c r="G56" i="8" s="1"/>
  <c r="F59" i="8"/>
  <c r="G59" i="8" s="1"/>
  <c r="F68" i="8"/>
  <c r="G68" i="8"/>
  <c r="F14" i="8"/>
  <c r="G14" i="8"/>
  <c r="F22" i="8"/>
  <c r="G22" i="8" s="1"/>
  <c r="F25" i="8"/>
  <c r="G25" i="8" s="1"/>
  <c r="F42" i="8"/>
  <c r="G42" i="8" s="1"/>
  <c r="F54" i="8"/>
  <c r="G54" i="8"/>
  <c r="F63" i="8"/>
  <c r="G63" i="8" s="1"/>
  <c r="G65" i="8"/>
  <c r="F20" i="8"/>
  <c r="G20" i="8"/>
  <c r="F28" i="8"/>
  <c r="G28" i="8" s="1"/>
  <c r="F31" i="8"/>
  <c r="G31" i="8" s="1"/>
  <c r="F40" i="8"/>
  <c r="G40" i="8"/>
  <c r="F46" i="8"/>
  <c r="G46" i="8" s="1"/>
  <c r="F49" i="8"/>
  <c r="G49" i="8" s="1"/>
  <c r="F66" i="8"/>
  <c r="G66" i="8" s="1"/>
  <c r="F69" i="8"/>
  <c r="G69" i="8" s="1"/>
  <c r="G12" i="8"/>
  <c r="F12" i="8"/>
  <c r="F15" i="8"/>
  <c r="G15" i="8" s="1"/>
  <c r="F26" i="8"/>
  <c r="G26" i="8"/>
  <c r="F35" i="8"/>
  <c r="G35" i="8" s="1"/>
  <c r="G52" i="8"/>
  <c r="F52" i="8"/>
  <c r="G55" i="8"/>
  <c r="F55" i="8"/>
  <c r="F61" i="8"/>
  <c r="G61" i="8" s="1"/>
  <c r="F11" i="8"/>
  <c r="G11" i="8" s="1"/>
  <c r="F17" i="8"/>
  <c r="G17" i="8" s="1"/>
  <c r="F23" i="8"/>
  <c r="F29" i="8"/>
  <c r="F37" i="8"/>
  <c r="G37" i="8" s="1"/>
  <c r="F43" i="8"/>
  <c r="G43" i="8" s="1"/>
  <c r="F51" i="8"/>
  <c r="G51" i="8" s="1"/>
  <c r="F57" i="8"/>
  <c r="G57" i="8" s="1"/>
  <c r="F65" i="8"/>
  <c r="B66" i="7"/>
  <c r="D66" i="7" s="1"/>
  <c r="G45" i="3"/>
  <c r="F45" i="3"/>
  <c r="F51" i="3"/>
  <c r="G51" i="3" s="1"/>
  <c r="F57" i="3"/>
  <c r="G57" i="3" s="1"/>
  <c r="G12" i="3"/>
  <c r="F12" i="3"/>
  <c r="F18" i="3"/>
  <c r="G18" i="3" s="1"/>
  <c r="G20" i="3"/>
  <c r="G24" i="3"/>
  <c r="F24" i="3"/>
  <c r="F30" i="3"/>
  <c r="G30" i="3" s="1"/>
  <c r="F39" i="3"/>
  <c r="G39" i="3" s="1"/>
  <c r="F61" i="3"/>
  <c r="G61" i="3"/>
  <c r="F67" i="3"/>
  <c r="G67" i="3"/>
  <c r="G46" i="3"/>
  <c r="F46" i="3"/>
  <c r="F52" i="3"/>
  <c r="G52" i="3" s="1"/>
  <c r="G54" i="3"/>
  <c r="G58" i="3"/>
  <c r="F58" i="3"/>
  <c r="F13" i="3"/>
  <c r="G13" i="3"/>
  <c r="F19" i="3"/>
  <c r="G19" i="3"/>
  <c r="F25" i="3"/>
  <c r="G25" i="3" s="1"/>
  <c r="F31" i="3"/>
  <c r="G31" i="3"/>
  <c r="F37" i="3"/>
  <c r="G37" i="3" s="1"/>
  <c r="G43" i="3"/>
  <c r="F43" i="3"/>
  <c r="F65" i="3"/>
  <c r="G65" i="3" s="1"/>
  <c r="F47" i="3"/>
  <c r="G47" i="3"/>
  <c r="F53" i="3"/>
  <c r="G53" i="3" s="1"/>
  <c r="F11" i="3"/>
  <c r="G11" i="3" s="1"/>
  <c r="F17" i="3"/>
  <c r="G17" i="3" s="1"/>
  <c r="G23" i="3"/>
  <c r="F23" i="3"/>
  <c r="F29" i="3"/>
  <c r="G29" i="3" s="1"/>
  <c r="G38" i="3"/>
  <c r="F38" i="3"/>
  <c r="F60" i="3"/>
  <c r="G60" i="3" s="1"/>
  <c r="G66" i="3"/>
  <c r="F66" i="3"/>
  <c r="F14" i="3"/>
  <c r="G14" i="3" s="1"/>
  <c r="F20" i="3"/>
  <c r="F26" i="3"/>
  <c r="G26" i="3" s="1"/>
  <c r="F32" i="3"/>
  <c r="G32" i="3" s="1"/>
  <c r="F34" i="3"/>
  <c r="G34" i="3" s="1"/>
  <c r="F40" i="3"/>
  <c r="G40" i="3" s="1"/>
  <c r="F48" i="3"/>
  <c r="G48" i="3" s="1"/>
  <c r="F54" i="3"/>
  <c r="F62" i="3"/>
  <c r="G62" i="3" s="1"/>
  <c r="F68" i="3"/>
  <c r="G68" i="3" s="1"/>
  <c r="F17" i="2"/>
  <c r="G17" i="2" s="1"/>
  <c r="F22" i="2"/>
  <c r="G22" i="2" s="1"/>
  <c r="F43" i="2"/>
  <c r="G43" i="2" s="1"/>
  <c r="F51" i="2"/>
  <c r="G51" i="2" s="1"/>
  <c r="F56" i="2"/>
  <c r="G56" i="2" s="1"/>
  <c r="F62" i="2"/>
  <c r="G62" i="2"/>
  <c r="F67" i="2"/>
  <c r="G67" i="2" s="1"/>
  <c r="F20" i="2"/>
  <c r="G20" i="2" s="1"/>
  <c r="F25" i="2"/>
  <c r="G25" i="2" s="1"/>
  <c r="G27" i="2"/>
  <c r="F54" i="2"/>
  <c r="G54" i="2" s="1"/>
  <c r="F59" i="2"/>
  <c r="G59" i="2" s="1"/>
  <c r="F65" i="2"/>
  <c r="G65" i="2" s="1"/>
  <c r="G10" i="2"/>
  <c r="F10" i="2"/>
  <c r="G12" i="2"/>
  <c r="F23" i="2"/>
  <c r="G23" i="2" s="1"/>
  <c r="F28" i="2"/>
  <c r="G28" i="2" s="1"/>
  <c r="F36" i="2"/>
  <c r="G36" i="2" s="1"/>
  <c r="G46" i="2"/>
  <c r="G57" i="2"/>
  <c r="F57" i="2"/>
  <c r="F68" i="2"/>
  <c r="G68" i="2"/>
  <c r="F13" i="2"/>
  <c r="G13" i="2" s="1"/>
  <c r="F26" i="2"/>
  <c r="G26" i="2"/>
  <c r="F31" i="2"/>
  <c r="G31" i="2" s="1"/>
  <c r="G33" i="2"/>
  <c r="G39" i="2"/>
  <c r="F39" i="2"/>
  <c r="F47" i="2"/>
  <c r="G47" i="2" s="1"/>
  <c r="G16" i="2"/>
  <c r="F16" i="2"/>
  <c r="F29" i="2"/>
  <c r="G29" i="2" s="1"/>
  <c r="F37" i="2"/>
  <c r="G37" i="2" s="1"/>
  <c r="F42" i="2"/>
  <c r="G42" i="2" s="1"/>
  <c r="F50" i="2"/>
  <c r="G50" i="2" s="1"/>
  <c r="G52" i="2"/>
  <c r="F61" i="2"/>
  <c r="G61" i="2" s="1"/>
  <c r="G63" i="2"/>
  <c r="F11" i="2"/>
  <c r="G11" i="2" s="1"/>
  <c r="F14" i="2"/>
  <c r="G14" i="2" s="1"/>
  <c r="F19" i="2"/>
  <c r="G19" i="2" s="1"/>
  <c r="F32" i="2"/>
  <c r="G32" i="2"/>
  <c r="F40" i="2"/>
  <c r="G40" i="2"/>
  <c r="F48" i="2"/>
  <c r="G48" i="2"/>
  <c r="F53" i="2"/>
  <c r="G53" i="2" s="1"/>
  <c r="F64" i="2"/>
  <c r="G64" i="2" s="1"/>
  <c r="F69" i="2"/>
  <c r="G69" i="2" s="1"/>
  <c r="F12" i="2"/>
  <c r="F18" i="2"/>
  <c r="G18" i="2" s="1"/>
  <c r="F24" i="2"/>
  <c r="G24" i="2" s="1"/>
  <c r="F30" i="2"/>
  <c r="G30" i="2" s="1"/>
  <c r="F38" i="2"/>
  <c r="G38" i="2" s="1"/>
  <c r="F44" i="2"/>
  <c r="G44" i="2" s="1"/>
  <c r="F46" i="2"/>
  <c r="F52" i="2"/>
  <c r="F58" i="2"/>
  <c r="G58" i="2" s="1"/>
  <c r="F66" i="2"/>
  <c r="G66" i="2" s="1"/>
  <c r="F15" i="2"/>
  <c r="G15" i="2" s="1"/>
  <c r="F21" i="2"/>
  <c r="G21" i="2" s="1"/>
  <c r="F27" i="2"/>
  <c r="F33" i="2"/>
  <c r="F35" i="2"/>
  <c r="G35" i="2" s="1"/>
  <c r="F41" i="2"/>
  <c r="G41" i="2" s="1"/>
  <c r="F49" i="2"/>
  <c r="G49" i="2" s="1"/>
  <c r="F55" i="2"/>
  <c r="G55" i="2" s="1"/>
  <c r="F63" i="2"/>
</calcChain>
</file>

<file path=xl/sharedStrings.xml><?xml version="1.0" encoding="utf-8"?>
<sst xmlns="http://schemas.openxmlformats.org/spreadsheetml/2006/main" count="1549" uniqueCount="235">
  <si>
    <t>GANPATI PETROCHEMICALS</t>
  </si>
  <si>
    <t>Consigment Stockist of : HALDIA PETROCHEMICALS LTD.</t>
  </si>
  <si>
    <t>152,Sanjay Bldg. No. 6,Mittal Ind.Estate,Andheri Kurla Road,Marol,Andheri(East),MUMBAI-400 059.</t>
  </si>
  <si>
    <t>Tel. 28509801 / 49705324 / E- MAIL admin.ganpati@gmail.com</t>
  </si>
  <si>
    <t>Daman W.H.Add. :- House No. 4/A-7/2, Survey No. 747 &amp; 748, Village Kalaria,Kunta Road,Nani Daman,</t>
  </si>
  <si>
    <t>Daman - 396 210.  Mobile - 09377319643  &amp;  07016459508</t>
  </si>
  <si>
    <t xml:space="preserve">     Bhiwandi W.H.Add.:- Gala No. 925 &amp; 926, Dadoba Compound, Opp. Vishal Dying, Near Bhoir Easte,</t>
  </si>
  <si>
    <t xml:space="preserve"> Val Village, Anjur Road, Anjur Phata, Bhiwandi, Dist. Thane, Mobile - 9324038864 &amp; 9860242728</t>
  </si>
  <si>
    <t>HDPE, LLDPE &amp; PP PRICE W.E.F. DT. 01.11.25</t>
  </si>
  <si>
    <t xml:space="preserve"> </t>
  </si>
  <si>
    <t xml:space="preserve">DAMAN </t>
  </si>
  <si>
    <t>BHIWANDI</t>
  </si>
  <si>
    <t>HDPE</t>
  </si>
  <si>
    <t>CREDIT PRICE</t>
  </si>
  <si>
    <t xml:space="preserve">IM         M 6007L </t>
  </si>
  <si>
    <t>M 6007LU</t>
  </si>
  <si>
    <t xml:space="preserve">  M 5005 L</t>
  </si>
  <si>
    <t xml:space="preserve">  M 5002 L</t>
  </si>
  <si>
    <t xml:space="preserve">  M5018 L </t>
  </si>
  <si>
    <t>M5600S</t>
  </si>
  <si>
    <t>M5601S</t>
  </si>
  <si>
    <t xml:space="preserve">HD BM    B 6401 </t>
  </si>
  <si>
    <t>HD BM/FILM        E 5201S</t>
  </si>
  <si>
    <t>HD BM/FILM        E 5201</t>
  </si>
  <si>
    <t>MBM                   B 5500</t>
  </si>
  <si>
    <t>HM FILM     F 5600/5400</t>
  </si>
  <si>
    <t xml:space="preserve">RAF /  HD T 9 </t>
  </si>
  <si>
    <t>HD T9C</t>
  </si>
  <si>
    <t xml:space="preserve"> HD T10 / T10S</t>
  </si>
  <si>
    <t>PIPE    P 5100 (P.E.-80)</t>
  </si>
  <si>
    <t>P5200 ( P.E. - 63 )</t>
  </si>
  <si>
    <t>PIPE    P 5300 (P.E.-100)</t>
  </si>
  <si>
    <t>PIPE P5200UV</t>
  </si>
  <si>
    <t>PP</t>
  </si>
  <si>
    <t>FILM                      F 110</t>
  </si>
  <si>
    <t>HPIM          M 110</t>
  </si>
  <si>
    <t>HPIM          M 103</t>
  </si>
  <si>
    <t>RAFFIA                 R 103</t>
  </si>
  <si>
    <t>HPIM  M108 / M125 / E125</t>
  </si>
  <si>
    <t>HPIM  M106</t>
  </si>
  <si>
    <t xml:space="preserve">HP PP   F135 </t>
  </si>
  <si>
    <t>PP F103</t>
  </si>
  <si>
    <t>PP CP/RCP</t>
  </si>
  <si>
    <t>PP CP   M 312 / M310S</t>
  </si>
  <si>
    <t>PP CP    M320</t>
  </si>
  <si>
    <t>PP CP    M330</t>
  </si>
  <si>
    <t>PP CP    M340</t>
  </si>
  <si>
    <t>PP CP    M365</t>
  </si>
  <si>
    <t>PP CP    M308S</t>
  </si>
  <si>
    <t xml:space="preserve">PP CP            M 304 </t>
  </si>
  <si>
    <t>PP CP    M 307 / M 315 /M 325</t>
  </si>
  <si>
    <t>PP  RCP               B 200</t>
  </si>
  <si>
    <t>TF                 T 103 / T 105N</t>
  </si>
  <si>
    <t>PP CP     M 310</t>
  </si>
  <si>
    <t>PP  RCP               M212S</t>
  </si>
  <si>
    <t>B202S</t>
  </si>
  <si>
    <t>LLDPE</t>
  </si>
  <si>
    <t>FILM                    71601D</t>
  </si>
  <si>
    <t>FILM      71601W / 71602 S/W</t>
  </si>
  <si>
    <t>ROTO      73005 T / 73204 T</t>
  </si>
  <si>
    <t>ROTO      73005 TU / 73204 TU</t>
  </si>
  <si>
    <t>FILM             71501 S</t>
  </si>
  <si>
    <t>EC          72307 E</t>
  </si>
  <si>
    <t>LLT-12</t>
  </si>
  <si>
    <t>GST would be applicable on adjustment of Cash Discount(for cash sale only) from Basic price. Presently the rate of GST is 18%.</t>
  </si>
  <si>
    <t xml:space="preserve">    Prohibited under Plastic Waste Management (PWM) Rules 2016, as amended from time to time”</t>
  </si>
  <si>
    <t>Transportation Charges from our Warehouse in Customers Account.</t>
  </si>
  <si>
    <t>Cash disc. For Ex-stock sales will be Rs. 1100/- per MT on HDPE, LLDPE, PP &amp; PPCP</t>
  </si>
  <si>
    <t>Non Prime (Z) Grade Rs. 800/MT less than the Prime Grade</t>
  </si>
  <si>
    <t xml:space="preserve"> PRICE MAY CHANGE WITHOUT ANY PRIOR NOTICE. PRICE PREVAILING AT THE TIME OF DISPATCH WILL APPLY.</t>
  </si>
  <si>
    <t>REGARDS</t>
  </si>
  <si>
    <t>MANOJ MENON - 8422804040</t>
  </si>
  <si>
    <t>EMAIL:manojmenon.ganpati@gmail.com</t>
  </si>
  <si>
    <t>GIRISH SHAH - 9320949656</t>
  </si>
  <si>
    <t>EMAIL:admin.ganpati@gmail.com</t>
  </si>
  <si>
    <r>
      <t xml:space="preserve">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</si>
  <si>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>Tel. 28509801 / 49705324  E- MAIL admin.ganpati@gmail.com</t>
  </si>
  <si>
    <t xml:space="preserve">HDPE / PP / LLDPE PRICES EX-HALDIA PETROCHEMICALS LTD. PLANT FOR  DAMAN </t>
  </si>
  <si>
    <t>Daman W.H. Add :-  House no. 4/A-7/2, Survey No. 747 &amp; 748, Village Kalaria,Kunta Road, Nani Daman, Daman - 396210, Mob.  9377319643</t>
  </si>
  <si>
    <t>GRADE</t>
  </si>
  <si>
    <t>BASIC</t>
  </si>
  <si>
    <t>LESS.</t>
  </si>
  <si>
    <t>ADD</t>
  </si>
  <si>
    <t>NET</t>
  </si>
  <si>
    <t>ADD  IGST</t>
  </si>
  <si>
    <t>CASH  AMT</t>
  </si>
  <si>
    <t>C.D.</t>
  </si>
  <si>
    <t>TRANSP</t>
  </si>
  <si>
    <t>PMT</t>
  </si>
  <si>
    <t xml:space="preserve">M 6007L  </t>
  </si>
  <si>
    <t>M 5005L</t>
  </si>
  <si>
    <t>M 5002L</t>
  </si>
  <si>
    <t>IM M 5018L/M 5025L/M5818</t>
  </si>
  <si>
    <t>HD BM  E 5201</t>
  </si>
  <si>
    <t>HD BM   E5201S</t>
  </si>
  <si>
    <t xml:space="preserve">HD BM   B 6401 </t>
  </si>
  <si>
    <t>MBM                    B 5500</t>
  </si>
  <si>
    <t>HD T9  POWDER</t>
  </si>
  <si>
    <t xml:space="preserve">RAF/MFIL HD T9 </t>
  </si>
  <si>
    <t>RAF  HD T10 / HD T10S</t>
  </si>
  <si>
    <t xml:space="preserve">PIPE P5200UV </t>
  </si>
  <si>
    <t>PIPE P5200(P.E-63)</t>
  </si>
  <si>
    <t>HD OG(E)</t>
  </si>
  <si>
    <t>HD OG(M)</t>
  </si>
  <si>
    <t>HD OG(F)</t>
  </si>
  <si>
    <t>HD OG(B)</t>
  </si>
  <si>
    <t>HPIM                     M 103</t>
  </si>
  <si>
    <t>HPIM                     M 110</t>
  </si>
  <si>
    <t>TF        T 103  /  T 105N</t>
  </si>
  <si>
    <t>PP 3MI  &amp;  10MI POWDER</t>
  </si>
  <si>
    <t>PP              M 108 / M125 / E125</t>
  </si>
  <si>
    <t>PP              M106</t>
  </si>
  <si>
    <t xml:space="preserve">PP              F135 </t>
  </si>
  <si>
    <t>PP OG/
BR - 4/10/25/40/65</t>
  </si>
  <si>
    <t>PPCP  M 311T</t>
  </si>
  <si>
    <t>PPCP  M 308S</t>
  </si>
  <si>
    <t>6 - 12 MFI Co-po powder</t>
  </si>
  <si>
    <t>PP CP    M 312</t>
  </si>
  <si>
    <t xml:space="preserve">PP CP     M 304 </t>
  </si>
  <si>
    <t>PP CP   M 307 / M 315 /M 325</t>
  </si>
  <si>
    <t>PP  RCP   B 200</t>
  </si>
  <si>
    <t xml:space="preserve">PP RCP              B202S           </t>
  </si>
  <si>
    <t xml:space="preserve">PP RCP              M212S     </t>
  </si>
  <si>
    <t>FILM           71601D</t>
  </si>
  <si>
    <t xml:space="preserve">FILM 71501S,71601W </t>
  </si>
  <si>
    <t>FILM      71602 S / W</t>
  </si>
  <si>
    <t>ROTO  73005 T/73204 T</t>
  </si>
  <si>
    <t>ROTO  73005 TU</t>
  </si>
  <si>
    <t xml:space="preserve">EC  72307 E </t>
  </si>
  <si>
    <t>LL 71501S POWDER</t>
  </si>
  <si>
    <t>LL OG(E)</t>
  </si>
  <si>
    <t>LL OG(M)</t>
  </si>
  <si>
    <t xml:space="preserve">POST SALES QUANTITY DISCOUNT AS APPLICABLE </t>
  </si>
  <si>
    <t>QTY. MT FOR HD / LL</t>
  </si>
  <si>
    <t>&gt;= 5</t>
  </si>
  <si>
    <t>&gt;= 10</t>
  </si>
  <si>
    <t>&gt;=30</t>
  </si>
  <si>
    <t>&gt;=60</t>
  </si>
  <si>
    <t>&gt;= 100</t>
  </si>
  <si>
    <t>&gt;= 200</t>
  </si>
  <si>
    <t>&gt;= 300</t>
  </si>
  <si>
    <t>&gt;= 400</t>
  </si>
  <si>
    <t>HDPE/LLDPE</t>
  </si>
  <si>
    <t>450/-</t>
  </si>
  <si>
    <t>550/-</t>
  </si>
  <si>
    <t>650/-</t>
  </si>
  <si>
    <t>750/-</t>
  </si>
  <si>
    <t>850/-</t>
  </si>
  <si>
    <t>950/-</t>
  </si>
  <si>
    <t>1050/-</t>
  </si>
  <si>
    <t>1150/-</t>
  </si>
  <si>
    <t>QTY. MT FOR  PP</t>
  </si>
  <si>
    <t xml:space="preserve">PP                    </t>
  </si>
  <si>
    <t>200/-</t>
  </si>
  <si>
    <t>300/-</t>
  </si>
  <si>
    <t>400/-</t>
  </si>
  <si>
    <t>500/-</t>
  </si>
  <si>
    <t>600/-</t>
  </si>
  <si>
    <t>700/-</t>
  </si>
  <si>
    <t>800/-</t>
  </si>
  <si>
    <r>
      <t>·</t>
    </r>
    <r>
      <rPr>
        <b/>
        <sz val="10"/>
        <color indexed="10"/>
        <rFont val="Times New Roman"/>
        <family val="1"/>
      </rPr>
      <t xml:space="preserve">       FOR CREDIT PURCHASE INTREST FREE CREDIT WILL BE 10 DAYS FROM THE DATE OF INVOICE. AN EPI </t>
    </r>
  </si>
  <si>
    <t xml:space="preserve">         RS. 75 / MT PER DAY FOR EX-PLANT</t>
  </si>
  <si>
    <r>
      <t>·</t>
    </r>
    <r>
      <rPr>
        <sz val="10"/>
        <rFont val="Times New Roman"/>
        <family val="1"/>
      </rPr>
      <t>          NON PRIME (Z) GRADE RS.800/MT LESS THAN THE BASIC PRIME GRADE.</t>
    </r>
  </si>
  <si>
    <r>
      <t>·</t>
    </r>
    <r>
      <rPr>
        <sz val="10"/>
        <rFont val="Times New Roman"/>
        <family val="1"/>
      </rPr>
      <t>          CHEQUE RETURN PENALTY RS.1000/-PER INSTRUMENT.</t>
    </r>
  </si>
  <si>
    <r>
      <t>·</t>
    </r>
    <r>
      <rPr>
        <sz val="10"/>
        <rFont val="Times New Roman"/>
        <family val="1"/>
      </rPr>
      <t>          UNLOADING &amp; VARAI CHARGES TO BE BORNE BY THE CUSTOMER.</t>
    </r>
  </si>
  <si>
    <r>
      <t>·</t>
    </r>
    <r>
      <rPr>
        <sz val="10"/>
        <rFont val="Times New Roman"/>
        <family val="1"/>
      </rPr>
      <t>          QUANTITY DISCOUNT WOULD  BE APPLICABLE ON COMBINATION OF HDPE AND LLDPE GRADES.</t>
    </r>
  </si>
  <si>
    <r>
      <rPr>
        <sz val="10"/>
        <rFont val="Symbol"/>
        <family val="1"/>
        <charset val="2"/>
      </rPr>
      <t>·</t>
    </r>
    <r>
      <rPr>
        <sz val="10"/>
        <rFont val="Arial"/>
        <family val="2"/>
      </rPr>
      <t>       PRICE MAY CHANGE WITHOUT ANY PRIOR NOTICE. PRICE PREVAILING AT THE TIME OF DISPATCH WILL APPLY.</t>
    </r>
  </si>
  <si>
    <r>
      <t xml:space="preserve">         </t>
    </r>
    <r>
      <rPr>
        <sz val="10"/>
        <rFont val="Symbol"/>
        <family val="1"/>
        <charset val="2"/>
      </rPr>
      <t>·</t>
    </r>
    <r>
      <rPr>
        <b/>
        <sz val="10"/>
        <rFont val="Arial"/>
        <family val="2"/>
      </rPr>
      <t xml:space="preserve">       TDS  if applicable to be deducted u/s 194Q. TDS dedcuted should be deposited in HPL's PAN no. –AAGCB2001F</t>
    </r>
  </si>
  <si>
    <r>
      <t xml:space="preserve">        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     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</si>
  <si>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              Prohibited under Plastic Waste Management (PWM) Rules 2016, as amended from time to time”</t>
  </si>
  <si>
    <t>Tel. 28509801 / 49705324  / E- MAIL admin.ganpati@gmail.com</t>
  </si>
  <si>
    <t>HDPE / PP / LLDPE PRICES EX-HALDIA PETROCHEMICALS LTD. PLANT FOR  BHIWANDI</t>
  </si>
  <si>
    <t xml:space="preserve">M 6007L </t>
  </si>
  <si>
    <t>PP CP     M 304</t>
  </si>
  <si>
    <t>PP CP   M 307 / M 315 / M 325</t>
  </si>
  <si>
    <t>HDPE / PP / LLDPE PRICES EX-HALDIA PETROCHEMICALS LTD. PLANT FOR  MAHA(O.V)</t>
  </si>
  <si>
    <t>TOTAL</t>
  </si>
  <si>
    <t>AMT RS.</t>
  </si>
  <si>
    <t xml:space="preserve">         TRANS.CHARGES PMT.</t>
  </si>
  <si>
    <t>LOCATIONS</t>
  </si>
  <si>
    <t>FREIGHT</t>
  </si>
  <si>
    <t xml:space="preserve">            **T.D.</t>
  </si>
  <si>
    <t>RS/MT.</t>
  </si>
  <si>
    <t>AHMEDNAGAR-5</t>
  </si>
  <si>
    <t>THANE            -  5</t>
  </si>
  <si>
    <t>GRT.MUMBAI   -5</t>
  </si>
  <si>
    <t>IGATPURI        - 5</t>
  </si>
  <si>
    <t>KALYAN         -   5</t>
  </si>
  <si>
    <t>VASAI</t>
  </si>
  <si>
    <t>KHOPOLI         - 5</t>
  </si>
  <si>
    <t>LONAVALA    -   6</t>
  </si>
  <si>
    <t>MURBAD         - 5</t>
  </si>
  <si>
    <t>PUNE              -  5</t>
  </si>
  <si>
    <t>NAGHOTHANE-5</t>
  </si>
  <si>
    <t>NASIK             -  5</t>
  </si>
  <si>
    <t>SINNAR-5</t>
  </si>
  <si>
    <t>PANVEL</t>
  </si>
  <si>
    <t>PALGHAR</t>
  </si>
  <si>
    <t>ULHASNAGAR</t>
  </si>
  <si>
    <t>PP CP   M 307 / M 315 / M325</t>
  </si>
  <si>
    <t>HDPE / PP / LLDPE PRICES EX-HALDIA PETROCHEMICALS LTD. PLANT FOR  GUJRAT(S)</t>
  </si>
  <si>
    <t>VAPI       -   5</t>
  </si>
  <si>
    <t>SURAT  -   5</t>
  </si>
  <si>
    <t>UMERGAON - 5</t>
  </si>
  <si>
    <t>VALSAD   - 5</t>
  </si>
  <si>
    <t>NAVSARI</t>
  </si>
  <si>
    <t>*T.D.=TRANSIT DAYS</t>
  </si>
  <si>
    <t>POST SALES QUANTITY DISCOUNT AS APPLICABLE</t>
  </si>
  <si>
    <t>HDPE / PP / LLDPE PRICES EX-HALDIA PETROCHEMICALS LTD. PLANT FOR  MAHA(SOUTH)</t>
  </si>
  <si>
    <t>SANGLI    -  6</t>
  </si>
  <si>
    <t>SATARA  -    5</t>
  </si>
  <si>
    <t>KOLHAPUR-6</t>
  </si>
  <si>
    <t>WAI</t>
  </si>
  <si>
    <t>SOLAPUR  - 6</t>
  </si>
  <si>
    <t>HDPE / PP / LLDPE PRICES EX-HALDIA PETROCHEMICALS LTD. PLANT FOR  KHANDESH</t>
  </si>
  <si>
    <t>AURANGABAD-4</t>
  </si>
  <si>
    <t>DHULE -5</t>
  </si>
  <si>
    <t>JALGAON-4</t>
  </si>
  <si>
    <t>LATUR-5</t>
  </si>
  <si>
    <t>HDPE / PP / LLDPE PRICES EX-HALDIA PETROCHEMICALS LTD. PLANT FOR  SILVASSA</t>
  </si>
  <si>
    <t>HDPE / PP / LLDPE PRICES EX-HALDIA PETROCHEMICALS LTD. PLANT FOR  DADRA</t>
  </si>
  <si>
    <t>HDPE / PP / LLDPE PRICES EX-HALDIA PETROCHEMICALS LTD. PLANT FOR  MAHA(VIDH)</t>
  </si>
  <si>
    <t>NAGPUR-3</t>
  </si>
  <si>
    <t>AKOLA -4</t>
  </si>
  <si>
    <t>HDPE / PP / LLDPE PRICES EX-HALDIA PETROCHEMICALS LTD. PLANT FOR  GUJRAT€</t>
  </si>
  <si>
    <t>ANKLESHWAR</t>
  </si>
  <si>
    <t>AHMD.    -  5</t>
  </si>
  <si>
    <t>HALOL   -   5</t>
  </si>
  <si>
    <t>BARODA  - 5</t>
  </si>
  <si>
    <t>KALOL-M- 5</t>
  </si>
  <si>
    <t>BHARUCH -5</t>
  </si>
  <si>
    <t>ANAND -5</t>
  </si>
  <si>
    <t>HDPE / PP / LLDPE PRICES EX-HALDIA PETROCHEMICALS LTD. PLANT FOR  GUJRAT(W)</t>
  </si>
  <si>
    <t>RAJKOT   - 6</t>
  </si>
  <si>
    <t>BHAVNAGAR-6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</si>
</sst>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_);_(@_)"/>
    <numFmt numFmtId="166" formatCode="0.0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Symbol"/>
      <family val="1"/>
      <charset val="2"/>
    </font>
    <font>
      <b/>
      <sz val="11"/>
      <color indexed="10"/>
      <name val="Arial"/>
      <family val="2"/>
    </font>
    <font>
      <b/>
      <i/>
      <sz val="11"/>
      <color indexed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rgb="FFFF0000"/>
      <name val="Symbol"/>
      <family val="1"/>
      <charset val="2"/>
    </font>
    <font>
      <b/>
      <sz val="10"/>
      <color indexed="10"/>
      <name val="Times New Roman"/>
      <family val="1"/>
    </font>
    <font>
      <sz val="10"/>
      <name val="Symbol"/>
      <family val="1"/>
      <charset val="2"/>
    </font>
    <font>
      <sz val="10"/>
      <name val="Times New Roman"/>
      <family val="1"/>
    </font>
    <font>
      <sz val="10"/>
      <color rgb="FFFF0000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43" fontId="6" fillId="0" borderId="3" xfId="1" applyFont="1" applyBorder="1"/>
    <xf numFmtId="164" fontId="0" fillId="0" borderId="0" xfId="0" applyNumberFormat="1"/>
    <xf numFmtId="43" fontId="6" fillId="0" borderId="3" xfId="1" applyFont="1" applyFill="1" applyBorder="1"/>
    <xf numFmtId="0" fontId="7" fillId="0" borderId="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Fill="1"/>
    <xf numFmtId="0" fontId="5" fillId="0" borderId="0" xfId="0" applyFont="1" applyFill="1"/>
    <xf numFmtId="0" fontId="8" fillId="0" borderId="0" xfId="0" applyFont="1" applyAlignment="1"/>
    <xf numFmtId="0" fontId="5" fillId="0" borderId="0" xfId="0" applyFont="1" applyFill="1" applyBorder="1"/>
    <xf numFmtId="165" fontId="5" fillId="0" borderId="0" xfId="1" applyNumberFormat="1" applyFont="1" applyBorder="1"/>
    <xf numFmtId="0" fontId="12" fillId="0" borderId="0" xfId="0" applyFont="1" applyAlignment="1"/>
    <xf numFmtId="0" fontId="3" fillId="0" borderId="0" xfId="0" applyFont="1"/>
    <xf numFmtId="0" fontId="14" fillId="0" borderId="0" xfId="2" applyFont="1" applyAlignment="1" applyProtection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/>
    <xf numFmtId="9" fontId="5" fillId="0" borderId="3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5" fillId="0" borderId="3" xfId="1" applyFont="1" applyFill="1" applyBorder="1"/>
    <xf numFmtId="43" fontId="5" fillId="0" borderId="3" xfId="1" applyFont="1" applyBorder="1"/>
    <xf numFmtId="43" fontId="5" fillId="0" borderId="7" xfId="1" applyFont="1" applyBorder="1"/>
    <xf numFmtId="43" fontId="5" fillId="0" borderId="6" xfId="1" applyFont="1" applyBorder="1"/>
    <xf numFmtId="164" fontId="5" fillId="0" borderId="0" xfId="0" applyNumberFormat="1" applyFont="1"/>
    <xf numFmtId="0" fontId="4" fillId="0" borderId="3" xfId="0" applyFont="1" applyFill="1" applyBorder="1" applyAlignment="1">
      <alignment horizontal="left"/>
    </xf>
    <xf numFmtId="0" fontId="4" fillId="0" borderId="6" xfId="0" applyFont="1" applyBorder="1" applyAlignment="1"/>
    <xf numFmtId="43" fontId="5" fillId="0" borderId="0" xfId="1" applyFont="1" applyBorder="1"/>
    <xf numFmtId="0" fontId="5" fillId="0" borderId="3" xfId="0" applyFont="1" applyFill="1" applyBorder="1" applyAlignment="1"/>
    <xf numFmtId="43" fontId="5" fillId="0" borderId="3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6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18" fillId="0" borderId="0" xfId="0" applyFont="1" applyAlignment="1">
      <alignment horizontal="left" indent="3"/>
    </xf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Border="1"/>
    <xf numFmtId="0" fontId="4" fillId="0" borderId="0" xfId="0" applyFont="1" applyBorder="1" applyAlignment="1"/>
    <xf numFmtId="43" fontId="5" fillId="0" borderId="8" xfId="1" applyFont="1" applyBorder="1"/>
    <xf numFmtId="0" fontId="20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166" fontId="5" fillId="0" borderId="0" xfId="0" applyNumberFormat="1" applyFont="1" applyBorder="1" applyAlignment="1">
      <alignment horizontal="center"/>
    </xf>
    <xf numFmtId="2" fontId="5" fillId="0" borderId="3" xfId="0" applyNumberFormat="1" applyFont="1" applyBorder="1"/>
    <xf numFmtId="0" fontId="5" fillId="0" borderId="3" xfId="0" applyFont="1" applyFill="1" applyBorder="1"/>
    <xf numFmtId="2" fontId="5" fillId="0" borderId="3" xfId="0" applyNumberFormat="1" applyFont="1" applyFill="1" applyBorder="1"/>
    <xf numFmtId="43" fontId="5" fillId="0" borderId="0" xfId="1" applyFont="1" applyBorder="1" applyAlignment="1">
      <alignment horizontal="left"/>
    </xf>
    <xf numFmtId="43" fontId="5" fillId="0" borderId="9" xfId="1" applyFont="1" applyBorder="1"/>
    <xf numFmtId="43" fontId="5" fillId="0" borderId="1" xfId="1" applyFont="1" applyBorder="1"/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1" fontId="5" fillId="0" borderId="3" xfId="0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20" fillId="0" borderId="0" xfId="0" applyFont="1"/>
    <xf numFmtId="0" fontId="5" fillId="0" borderId="11" xfId="0" applyFont="1" applyBorder="1" applyAlignment="1">
      <alignment horizontal="center"/>
    </xf>
    <xf numFmtId="0" fontId="5" fillId="0" borderId="12" xfId="0" applyFont="1" applyBorder="1"/>
    <xf numFmtId="1" fontId="5" fillId="0" borderId="7" xfId="0" applyNumberFormat="1" applyFont="1" applyBorder="1" applyAlignment="1">
      <alignment horizontal="center"/>
    </xf>
    <xf numFmtId="1" fontId="5" fillId="0" borderId="7" xfId="0" applyNumberFormat="1" applyFont="1" applyFill="1" applyBorder="1" applyAlignment="1">
      <alignment horizontal="center"/>
    </xf>
    <xf numFmtId="1" fontId="5" fillId="0" borderId="6" xfId="0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0" xfId="0" applyFont="1" applyFill="1" applyBorder="1"/>
    <xf numFmtId="0" fontId="5" fillId="0" borderId="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1" fillId="0" borderId="0" xfId="0" applyFont="1" applyFill="1"/>
    <xf numFmtId="1" fontId="5" fillId="0" borderId="10" xfId="0" applyNumberFormat="1" applyFont="1" applyBorder="1" applyAlignment="1">
      <alignment horizontal="center"/>
    </xf>
    <xf numFmtId="1" fontId="5" fillId="0" borderId="3" xfId="0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rish/Downloads/MASTER%20FILE%2001.11.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15%20PE%20Price%20Circular%20w.e.f.%201st%20May%202025%20Domest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 EX-STOCK"/>
      <sheetName val="PP EX-STOCK"/>
      <sheetName val="LL PRICELIST"/>
      <sheetName val="HD EX-WORKS"/>
      <sheetName val="PP EX-WORKS"/>
      <sheetName val="Freight list"/>
      <sheetName val="STOCK POINT"/>
      <sheetName val="DAMAN"/>
      <sheetName val="BHIWANDI"/>
      <sheetName val="MAH(O.V.)"/>
      <sheetName val="GUJARAT(S)"/>
      <sheetName val="MAHA(SOUTH)"/>
      <sheetName val="KHANDESH"/>
      <sheetName val="SILVASSA"/>
      <sheetName val="DADRA"/>
      <sheetName val="MAHA(VIDH)"/>
      <sheetName val="GUJARAT (E)"/>
      <sheetName val="GUJARAT(W)"/>
      <sheetName val="PRIMA"/>
      <sheetName val="JOLLY"/>
      <sheetName val="ASTRAL"/>
      <sheetName val="CREATIVE"/>
      <sheetName val="MANIKA"/>
      <sheetName val="SSF"/>
      <sheetName val="SIGNET"/>
      <sheetName val="NILKAMAL"/>
      <sheetName val="RECKITT"/>
      <sheetName val="PRIYADARSHNI"/>
      <sheetName val="SIGNET (INDORE)"/>
      <sheetName val="SIGNET (DHAR) "/>
      <sheetName val="RAJDEEP"/>
      <sheetName val="AVH"/>
      <sheetName val="OVERSEAS POLYMERS"/>
      <sheetName val="BUNGE INDIA"/>
      <sheetName val="GULF OIL"/>
      <sheetName val="EPL LTD"/>
      <sheetName val="BLVL"/>
      <sheetName val="KANPUR"/>
      <sheetName val="BADDI"/>
      <sheetName val="NPL ASSO"/>
      <sheetName val="PRINCE PIPES"/>
      <sheetName val="GREIF"/>
      <sheetName val="Sheet1"/>
    </sheetNames>
    <sheetDataSet>
      <sheetData sheetId="0">
        <row r="44">
          <cell r="B44">
            <v>96896</v>
          </cell>
          <cell r="C44">
            <v>96846</v>
          </cell>
          <cell r="F44">
            <v>98596</v>
          </cell>
          <cell r="G44">
            <v>97346</v>
          </cell>
          <cell r="H44">
            <v>97949</v>
          </cell>
          <cell r="I44">
            <v>97300</v>
          </cell>
          <cell r="J44">
            <v>94603</v>
          </cell>
          <cell r="K44">
            <v>96603</v>
          </cell>
          <cell r="L44">
            <v>95990</v>
          </cell>
          <cell r="N44">
            <v>98674</v>
          </cell>
          <cell r="O44">
            <v>98674</v>
          </cell>
          <cell r="P44">
            <v>94946</v>
          </cell>
          <cell r="Q44">
            <v>97696</v>
          </cell>
          <cell r="R44">
            <v>96946</v>
          </cell>
          <cell r="S44">
            <v>98540</v>
          </cell>
          <cell r="T44">
            <v>97696</v>
          </cell>
          <cell r="U44">
            <v>100196</v>
          </cell>
          <cell r="V44">
            <v>100196</v>
          </cell>
          <cell r="W44">
            <v>94674</v>
          </cell>
        </row>
        <row r="54">
          <cell r="B54">
            <v>97070</v>
          </cell>
          <cell r="C54">
            <v>96908</v>
          </cell>
          <cell r="F54">
            <v>98658</v>
          </cell>
          <cell r="G54">
            <v>97408</v>
          </cell>
          <cell r="H54">
            <v>97268</v>
          </cell>
          <cell r="I54">
            <v>97434</v>
          </cell>
          <cell r="J54">
            <v>94730</v>
          </cell>
          <cell r="K54">
            <v>96730</v>
          </cell>
          <cell r="L54">
            <v>96124</v>
          </cell>
          <cell r="N54">
            <v>98234</v>
          </cell>
          <cell r="O54">
            <v>98234</v>
          </cell>
          <cell r="P54">
            <v>95028</v>
          </cell>
          <cell r="Q54">
            <v>97778</v>
          </cell>
          <cell r="R54">
            <v>97028</v>
          </cell>
          <cell r="S54">
            <v>98674</v>
          </cell>
          <cell r="T54">
            <v>97778</v>
          </cell>
          <cell r="U54">
            <v>100278</v>
          </cell>
          <cell r="V54">
            <v>100278</v>
          </cell>
          <cell r="W54">
            <v>94234</v>
          </cell>
        </row>
      </sheetData>
      <sheetData sheetId="1">
        <row r="41">
          <cell r="B41">
            <v>90323</v>
          </cell>
          <cell r="C41">
            <v>89843</v>
          </cell>
          <cell r="D41">
            <v>89823</v>
          </cell>
          <cell r="E41">
            <v>90843</v>
          </cell>
          <cell r="F41">
            <v>91343</v>
          </cell>
          <cell r="G41">
            <v>0</v>
          </cell>
          <cell r="H41">
            <v>93023</v>
          </cell>
          <cell r="I41">
            <v>92533</v>
          </cell>
          <cell r="J41">
            <v>94133</v>
          </cell>
          <cell r="K41">
            <v>98104</v>
          </cell>
          <cell r="L41">
            <v>100124</v>
          </cell>
          <cell r="M41">
            <v>101104</v>
          </cell>
          <cell r="N41">
            <v>94633</v>
          </cell>
          <cell r="O41">
            <v>95133</v>
          </cell>
          <cell r="P41">
            <v>95133</v>
          </cell>
          <cell r="Q41">
            <v>96893</v>
          </cell>
          <cell r="S41">
            <v>98383</v>
          </cell>
          <cell r="T41">
            <v>96603</v>
          </cell>
          <cell r="U41">
            <v>96603</v>
          </cell>
          <cell r="V41">
            <v>97473</v>
          </cell>
          <cell r="W41">
            <v>95623</v>
          </cell>
        </row>
        <row r="48">
          <cell r="B48">
            <v>90453</v>
          </cell>
          <cell r="C48">
            <v>89973</v>
          </cell>
          <cell r="D48">
            <v>89953</v>
          </cell>
          <cell r="E48">
            <v>90973</v>
          </cell>
          <cell r="F48">
            <v>91473</v>
          </cell>
          <cell r="G48">
            <v>0</v>
          </cell>
          <cell r="H48">
            <v>93153</v>
          </cell>
          <cell r="I48">
            <v>92663</v>
          </cell>
          <cell r="J48">
            <v>94263</v>
          </cell>
          <cell r="K48">
            <v>98093</v>
          </cell>
          <cell r="L48">
            <v>100113</v>
          </cell>
          <cell r="M48">
            <v>101093</v>
          </cell>
          <cell r="N48">
            <v>94763</v>
          </cell>
          <cell r="O48">
            <v>95263</v>
          </cell>
          <cell r="P48">
            <v>95263</v>
          </cell>
          <cell r="Q48">
            <v>97023</v>
          </cell>
          <cell r="S48">
            <v>98513</v>
          </cell>
          <cell r="T48">
            <v>96733</v>
          </cell>
          <cell r="U48">
            <v>96733</v>
          </cell>
          <cell r="V48">
            <v>97603</v>
          </cell>
          <cell r="W48">
            <v>95753</v>
          </cell>
        </row>
      </sheetData>
      <sheetData sheetId="2">
        <row r="48">
          <cell r="B48">
            <v>92782</v>
          </cell>
          <cell r="C48">
            <v>93782</v>
          </cell>
          <cell r="D48">
            <v>99872</v>
          </cell>
          <cell r="E48">
            <v>101872</v>
          </cell>
          <cell r="F48">
            <v>103572</v>
          </cell>
          <cell r="I48">
            <v>88782</v>
          </cell>
          <cell r="J48">
            <v>88782</v>
          </cell>
          <cell r="K48">
            <v>95953</v>
          </cell>
          <cell r="L48">
            <v>96953</v>
          </cell>
          <cell r="M48">
            <v>103043</v>
          </cell>
          <cell r="N48">
            <v>106743</v>
          </cell>
          <cell r="O48">
            <v>105043</v>
          </cell>
          <cell r="P48">
            <v>106243</v>
          </cell>
        </row>
        <row r="49">
          <cell r="B49">
            <v>94612</v>
          </cell>
          <cell r="C49">
            <v>95612</v>
          </cell>
          <cell r="D49">
            <v>101712</v>
          </cell>
          <cell r="E49">
            <v>103712</v>
          </cell>
          <cell r="F49">
            <v>105195</v>
          </cell>
          <cell r="I49">
            <v>90612</v>
          </cell>
          <cell r="J49">
            <v>90612</v>
          </cell>
        </row>
        <row r="50">
          <cell r="B50">
            <v>96119</v>
          </cell>
          <cell r="C50">
            <v>97119</v>
          </cell>
          <cell r="D50">
            <v>103219</v>
          </cell>
          <cell r="E50">
            <v>105219</v>
          </cell>
          <cell r="F50">
            <v>106899</v>
          </cell>
          <cell r="I50">
            <v>92119</v>
          </cell>
          <cell r="J50">
            <v>92119</v>
          </cell>
        </row>
        <row r="51">
          <cell r="B51">
            <v>93980</v>
          </cell>
          <cell r="C51">
            <v>94980</v>
          </cell>
          <cell r="D51">
            <v>101070</v>
          </cell>
          <cell r="E51">
            <v>103070</v>
          </cell>
          <cell r="F51">
            <v>104740</v>
          </cell>
          <cell r="I51">
            <v>89980</v>
          </cell>
          <cell r="J51">
            <v>89980</v>
          </cell>
        </row>
        <row r="53">
          <cell r="B53">
            <v>93345</v>
          </cell>
          <cell r="C53">
            <v>94345</v>
          </cell>
          <cell r="D53">
            <v>100435</v>
          </cell>
          <cell r="E53">
            <v>102435</v>
          </cell>
          <cell r="F53">
            <v>104125</v>
          </cell>
          <cell r="I53">
            <v>89345</v>
          </cell>
          <cell r="J53">
            <v>89345</v>
          </cell>
        </row>
        <row r="54">
          <cell r="B54">
            <v>92442</v>
          </cell>
          <cell r="C54">
            <v>93442</v>
          </cell>
          <cell r="D54">
            <v>99522</v>
          </cell>
          <cell r="E54">
            <v>101522</v>
          </cell>
          <cell r="F54">
            <v>103222</v>
          </cell>
          <cell r="I54">
            <v>88442</v>
          </cell>
          <cell r="J54">
            <v>88442</v>
          </cell>
        </row>
        <row r="55">
          <cell r="B55">
            <v>93429</v>
          </cell>
          <cell r="C55">
            <v>94429</v>
          </cell>
          <cell r="D55">
            <v>100519</v>
          </cell>
          <cell r="E55">
            <v>102519</v>
          </cell>
          <cell r="F55">
            <v>104209</v>
          </cell>
          <cell r="I55">
            <v>89429</v>
          </cell>
          <cell r="J55">
            <v>89429</v>
          </cell>
        </row>
        <row r="58">
          <cell r="B58">
            <v>93229</v>
          </cell>
          <cell r="C58">
            <v>94229</v>
          </cell>
          <cell r="D58">
            <v>100309</v>
          </cell>
          <cell r="E58">
            <v>102309</v>
          </cell>
          <cell r="F58">
            <v>104009</v>
          </cell>
          <cell r="I58">
            <v>89229</v>
          </cell>
          <cell r="J58">
            <v>89229</v>
          </cell>
          <cell r="K58">
            <v>96087</v>
          </cell>
          <cell r="L58">
            <v>97087</v>
          </cell>
          <cell r="M58">
            <v>103167</v>
          </cell>
          <cell r="N58">
            <v>106867</v>
          </cell>
          <cell r="O58">
            <v>105167</v>
          </cell>
          <cell r="P58">
            <v>106367</v>
          </cell>
        </row>
      </sheetData>
      <sheetData sheetId="3">
        <row r="48">
          <cell r="B48">
            <v>93725</v>
          </cell>
          <cell r="C48">
            <v>93675</v>
          </cell>
          <cell r="F48">
            <v>95425</v>
          </cell>
          <cell r="G48">
            <v>94175</v>
          </cell>
          <cell r="H48">
            <v>94778</v>
          </cell>
          <cell r="I48">
            <v>94129</v>
          </cell>
          <cell r="J48">
            <v>91432</v>
          </cell>
          <cell r="K48">
            <v>93432</v>
          </cell>
          <cell r="L48">
            <v>92819</v>
          </cell>
          <cell r="N48">
            <v>95503</v>
          </cell>
          <cell r="O48">
            <v>95503</v>
          </cell>
          <cell r="P48">
            <v>91775</v>
          </cell>
          <cell r="Q48">
            <v>94525</v>
          </cell>
          <cell r="R48">
            <v>93775</v>
          </cell>
          <cell r="S48">
            <v>95369</v>
          </cell>
          <cell r="T48">
            <v>94525</v>
          </cell>
          <cell r="U48">
            <v>97025</v>
          </cell>
          <cell r="V48">
            <v>97025</v>
          </cell>
          <cell r="W48">
            <v>91503</v>
          </cell>
          <cell r="X48">
            <v>89503</v>
          </cell>
          <cell r="Y48">
            <v>86225</v>
          </cell>
          <cell r="Z48">
            <v>89778</v>
          </cell>
          <cell r="AA48">
            <v>88675</v>
          </cell>
        </row>
        <row r="49">
          <cell r="B49">
            <v>95446</v>
          </cell>
          <cell r="C49">
            <v>94905</v>
          </cell>
          <cell r="E49">
            <v>95582</v>
          </cell>
          <cell r="F49">
            <v>96655</v>
          </cell>
          <cell r="H49">
            <v>96603</v>
          </cell>
          <cell r="I49">
            <v>95863</v>
          </cell>
          <cell r="J49">
            <v>93262</v>
          </cell>
          <cell r="K49">
            <v>95262</v>
          </cell>
          <cell r="L49">
            <v>94563</v>
          </cell>
          <cell r="N49">
            <v>96735</v>
          </cell>
          <cell r="O49">
            <v>96735</v>
          </cell>
          <cell r="P49">
            <v>93055</v>
          </cell>
          <cell r="Q49">
            <v>95805</v>
          </cell>
          <cell r="R49">
            <v>95055</v>
          </cell>
          <cell r="S49">
            <v>97205</v>
          </cell>
          <cell r="T49">
            <v>95805</v>
          </cell>
          <cell r="U49">
            <v>98305</v>
          </cell>
          <cell r="V49">
            <v>98305</v>
          </cell>
          <cell r="W49">
            <v>92735</v>
          </cell>
          <cell r="X49">
            <v>90735</v>
          </cell>
          <cell r="Y49">
            <v>87946</v>
          </cell>
          <cell r="Z49">
            <v>91603</v>
          </cell>
          <cell r="AA49">
            <v>89905</v>
          </cell>
        </row>
        <row r="50">
          <cell r="B50">
            <v>96972</v>
          </cell>
          <cell r="C50">
            <v>96890</v>
          </cell>
          <cell r="F50">
            <v>98640</v>
          </cell>
          <cell r="G50">
            <v>97390</v>
          </cell>
          <cell r="H50">
            <v>97989</v>
          </cell>
          <cell r="I50">
            <v>97466</v>
          </cell>
          <cell r="J50">
            <v>94419</v>
          </cell>
          <cell r="L50">
            <v>96156</v>
          </cell>
          <cell r="N50">
            <v>98832</v>
          </cell>
          <cell r="O50">
            <v>98832</v>
          </cell>
          <cell r="P50">
            <v>94940</v>
          </cell>
          <cell r="Q50">
            <v>97690</v>
          </cell>
          <cell r="R50">
            <v>96940</v>
          </cell>
          <cell r="S50">
            <v>98706</v>
          </cell>
          <cell r="T50">
            <v>97690</v>
          </cell>
          <cell r="U50">
            <v>100190</v>
          </cell>
          <cell r="V50">
            <v>100190</v>
          </cell>
          <cell r="W50">
            <v>94832</v>
          </cell>
          <cell r="X50">
            <v>92832</v>
          </cell>
          <cell r="Y50">
            <v>89472</v>
          </cell>
          <cell r="Z50">
            <v>92989</v>
          </cell>
          <cell r="AA50">
            <v>91890</v>
          </cell>
        </row>
        <row r="51">
          <cell r="B51">
            <v>94815</v>
          </cell>
          <cell r="C51">
            <v>94550</v>
          </cell>
          <cell r="F51">
            <v>96300</v>
          </cell>
          <cell r="G51">
            <v>95050</v>
          </cell>
          <cell r="H51">
            <v>95124</v>
          </cell>
          <cell r="I51">
            <v>94984</v>
          </cell>
          <cell r="J51">
            <v>92554</v>
          </cell>
          <cell r="K51">
            <v>94554</v>
          </cell>
          <cell r="L51">
            <v>93484</v>
          </cell>
          <cell r="N51">
            <v>96678</v>
          </cell>
          <cell r="O51">
            <v>96678</v>
          </cell>
          <cell r="P51">
            <v>92800</v>
          </cell>
          <cell r="Q51">
            <v>95550</v>
          </cell>
          <cell r="R51">
            <v>94800</v>
          </cell>
          <cell r="S51">
            <v>96565</v>
          </cell>
          <cell r="T51">
            <v>95550</v>
          </cell>
          <cell r="U51">
            <v>98050</v>
          </cell>
          <cell r="V51">
            <v>98050</v>
          </cell>
          <cell r="W51">
            <v>92678</v>
          </cell>
          <cell r="X51">
            <v>90678</v>
          </cell>
          <cell r="Y51">
            <v>87315</v>
          </cell>
          <cell r="Z51">
            <v>90124</v>
          </cell>
          <cell r="AA51">
            <v>89550</v>
          </cell>
        </row>
        <row r="53">
          <cell r="B53">
            <v>94341</v>
          </cell>
          <cell r="C53">
            <v>94261</v>
          </cell>
          <cell r="F53">
            <v>96011</v>
          </cell>
          <cell r="G53">
            <v>94761</v>
          </cell>
          <cell r="H53">
            <v>95659</v>
          </cell>
          <cell r="I53">
            <v>94690</v>
          </cell>
          <cell r="J53">
            <v>91991</v>
          </cell>
          <cell r="K53">
            <v>93991</v>
          </cell>
          <cell r="L53">
            <v>93380</v>
          </cell>
          <cell r="N53">
            <v>95361</v>
          </cell>
          <cell r="O53">
            <v>95361</v>
          </cell>
          <cell r="P53">
            <v>92269</v>
          </cell>
          <cell r="Q53">
            <v>95019</v>
          </cell>
          <cell r="R53">
            <v>94269</v>
          </cell>
          <cell r="S53">
            <v>95930</v>
          </cell>
          <cell r="T53">
            <v>95019</v>
          </cell>
          <cell r="U53">
            <v>97519</v>
          </cell>
          <cell r="V53">
            <v>97519</v>
          </cell>
          <cell r="W53">
            <v>91361</v>
          </cell>
          <cell r="X53">
            <v>89361</v>
          </cell>
          <cell r="Y53">
            <v>86841</v>
          </cell>
          <cell r="Z53">
            <v>90659</v>
          </cell>
          <cell r="AA53">
            <v>89261</v>
          </cell>
        </row>
        <row r="54">
          <cell r="B54">
            <v>93741</v>
          </cell>
          <cell r="C54">
            <v>93541</v>
          </cell>
          <cell r="F54">
            <v>95291</v>
          </cell>
          <cell r="G54">
            <v>94041</v>
          </cell>
          <cell r="H54">
            <v>95089</v>
          </cell>
          <cell r="I54">
            <v>93777</v>
          </cell>
          <cell r="J54">
            <v>91094</v>
          </cell>
          <cell r="K54">
            <v>93094</v>
          </cell>
          <cell r="L54">
            <v>92467</v>
          </cell>
          <cell r="N54">
            <v>95233</v>
          </cell>
          <cell r="O54">
            <v>95233</v>
          </cell>
          <cell r="P54">
            <v>91474</v>
          </cell>
          <cell r="Q54">
            <v>94224</v>
          </cell>
          <cell r="R54">
            <v>93474</v>
          </cell>
          <cell r="S54">
            <v>95017</v>
          </cell>
          <cell r="T54">
            <v>94224</v>
          </cell>
          <cell r="U54">
            <v>96724</v>
          </cell>
          <cell r="V54">
            <v>96724</v>
          </cell>
          <cell r="W54">
            <v>91233</v>
          </cell>
          <cell r="X54">
            <v>89233</v>
          </cell>
          <cell r="Y54">
            <v>86241</v>
          </cell>
          <cell r="Z54">
            <v>90089</v>
          </cell>
          <cell r="AA54">
            <v>88541</v>
          </cell>
        </row>
        <row r="55">
          <cell r="B55">
            <v>94351</v>
          </cell>
          <cell r="C55">
            <v>94481</v>
          </cell>
          <cell r="F55">
            <v>96231</v>
          </cell>
          <cell r="G55">
            <v>94981</v>
          </cell>
          <cell r="H55">
            <v>94705</v>
          </cell>
          <cell r="I55">
            <v>94776</v>
          </cell>
          <cell r="J55">
            <v>92084</v>
          </cell>
          <cell r="K55">
            <v>94084</v>
          </cell>
          <cell r="L55">
            <v>93466</v>
          </cell>
          <cell r="N55">
            <v>95769</v>
          </cell>
          <cell r="O55">
            <v>95769</v>
          </cell>
          <cell r="P55">
            <v>92298</v>
          </cell>
          <cell r="Q55">
            <v>95048</v>
          </cell>
          <cell r="R55">
            <v>94298</v>
          </cell>
          <cell r="S55">
            <v>96016</v>
          </cell>
          <cell r="T55">
            <v>95048</v>
          </cell>
          <cell r="U55">
            <v>97548</v>
          </cell>
          <cell r="V55">
            <v>97548</v>
          </cell>
          <cell r="W55">
            <v>91769</v>
          </cell>
          <cell r="X55">
            <v>89769</v>
          </cell>
          <cell r="Y55">
            <v>86851</v>
          </cell>
          <cell r="Z55">
            <v>89705</v>
          </cell>
          <cell r="AA55">
            <v>89481</v>
          </cell>
        </row>
        <row r="58">
          <cell r="B58">
            <v>94212</v>
          </cell>
          <cell r="C58">
            <v>94050</v>
          </cell>
          <cell r="F58">
            <v>95800</v>
          </cell>
          <cell r="G58">
            <v>94550</v>
          </cell>
          <cell r="H58">
            <v>94410</v>
          </cell>
          <cell r="I58">
            <v>94576</v>
          </cell>
          <cell r="J58">
            <v>91872</v>
          </cell>
          <cell r="K58">
            <v>93872</v>
          </cell>
          <cell r="L58">
            <v>93266</v>
          </cell>
          <cell r="N58">
            <v>95376</v>
          </cell>
          <cell r="O58">
            <v>95376</v>
          </cell>
          <cell r="P58">
            <v>92170</v>
          </cell>
          <cell r="Q58">
            <v>94920</v>
          </cell>
          <cell r="R58">
            <v>94170</v>
          </cell>
          <cell r="S58">
            <v>95816</v>
          </cell>
          <cell r="T58">
            <v>94920</v>
          </cell>
          <cell r="U58">
            <v>97420</v>
          </cell>
          <cell r="V58">
            <v>97420</v>
          </cell>
          <cell r="W58">
            <v>91376</v>
          </cell>
          <cell r="X58">
            <v>89376</v>
          </cell>
          <cell r="Y58">
            <v>86712</v>
          </cell>
          <cell r="Z58">
            <v>89410</v>
          </cell>
          <cell r="AA58">
            <v>89050</v>
          </cell>
        </row>
      </sheetData>
      <sheetData sheetId="4">
        <row r="40">
          <cell r="B40">
            <v>87152</v>
          </cell>
          <cell r="C40">
            <v>86672</v>
          </cell>
          <cell r="D40">
            <v>86652</v>
          </cell>
          <cell r="E40">
            <v>87672</v>
          </cell>
          <cell r="F40">
            <v>88172</v>
          </cell>
          <cell r="H40">
            <v>89852</v>
          </cell>
          <cell r="I40">
            <v>89362</v>
          </cell>
          <cell r="J40">
            <v>90962</v>
          </cell>
          <cell r="K40">
            <v>94933</v>
          </cell>
          <cell r="L40">
            <v>96953</v>
          </cell>
          <cell r="M40">
            <v>97933</v>
          </cell>
          <cell r="N40">
            <v>91462</v>
          </cell>
          <cell r="O40">
            <v>91962</v>
          </cell>
          <cell r="P40">
            <v>91962</v>
          </cell>
          <cell r="Q40">
            <v>93722</v>
          </cell>
          <cell r="R40">
            <v>95272</v>
          </cell>
          <cell r="S40">
            <v>95212</v>
          </cell>
          <cell r="T40">
            <v>93432</v>
          </cell>
          <cell r="U40">
            <v>93432</v>
          </cell>
          <cell r="V40">
            <v>94302</v>
          </cell>
          <cell r="W40">
            <v>92452</v>
          </cell>
          <cell r="X40">
            <v>83152</v>
          </cell>
          <cell r="Z40">
            <v>83152</v>
          </cell>
        </row>
        <row r="41">
          <cell r="B41">
            <v>88982</v>
          </cell>
          <cell r="C41">
            <v>88502</v>
          </cell>
          <cell r="D41">
            <v>88482</v>
          </cell>
          <cell r="E41">
            <v>89502</v>
          </cell>
          <cell r="F41">
            <v>90002</v>
          </cell>
          <cell r="H41">
            <v>91682</v>
          </cell>
          <cell r="I41">
            <v>91192</v>
          </cell>
          <cell r="J41">
            <v>92792</v>
          </cell>
          <cell r="K41">
            <v>96765</v>
          </cell>
          <cell r="L41">
            <v>98785</v>
          </cell>
          <cell r="M41">
            <v>99765</v>
          </cell>
          <cell r="N41">
            <v>93236</v>
          </cell>
          <cell r="O41">
            <v>93736</v>
          </cell>
          <cell r="P41">
            <v>93706</v>
          </cell>
          <cell r="Q41">
            <v>95486</v>
          </cell>
          <cell r="R41">
            <v>97036</v>
          </cell>
          <cell r="S41">
            <v>96956</v>
          </cell>
          <cell r="T41">
            <v>95186</v>
          </cell>
          <cell r="U41">
            <v>95236</v>
          </cell>
          <cell r="V41">
            <v>96132</v>
          </cell>
          <cell r="W41">
            <v>94282</v>
          </cell>
          <cell r="X41">
            <v>84982</v>
          </cell>
          <cell r="Z41">
            <v>84982</v>
          </cell>
        </row>
        <row r="42">
          <cell r="B42">
            <v>90487</v>
          </cell>
          <cell r="C42">
            <v>88376</v>
          </cell>
          <cell r="D42">
            <v>89987</v>
          </cell>
          <cell r="E42">
            <v>89376</v>
          </cell>
          <cell r="F42">
            <v>89876</v>
          </cell>
          <cell r="H42">
            <v>93187</v>
          </cell>
          <cell r="I42">
            <v>92697</v>
          </cell>
          <cell r="J42">
            <v>94297</v>
          </cell>
          <cell r="K42">
            <v>98262</v>
          </cell>
          <cell r="L42">
            <v>100287</v>
          </cell>
          <cell r="M42">
            <v>101262</v>
          </cell>
          <cell r="N42">
            <v>94797</v>
          </cell>
          <cell r="O42">
            <v>95297</v>
          </cell>
          <cell r="P42">
            <v>95297</v>
          </cell>
          <cell r="Q42">
            <v>97057</v>
          </cell>
          <cell r="R42">
            <v>98607</v>
          </cell>
          <cell r="S42">
            <v>98547</v>
          </cell>
          <cell r="T42">
            <v>96767</v>
          </cell>
          <cell r="U42">
            <v>96767</v>
          </cell>
          <cell r="V42">
            <v>97637</v>
          </cell>
          <cell r="W42">
            <v>95787</v>
          </cell>
          <cell r="Y42">
            <v>86487</v>
          </cell>
          <cell r="Z42">
            <v>86487</v>
          </cell>
        </row>
        <row r="44">
          <cell r="B44">
            <v>87691</v>
          </cell>
          <cell r="C44">
            <v>87211</v>
          </cell>
          <cell r="D44">
            <v>87191</v>
          </cell>
          <cell r="E44">
            <v>88211</v>
          </cell>
          <cell r="F44">
            <v>88711</v>
          </cell>
          <cell r="H44">
            <v>90391</v>
          </cell>
          <cell r="I44">
            <v>89901</v>
          </cell>
          <cell r="J44">
            <v>91501</v>
          </cell>
          <cell r="K44">
            <v>95474</v>
          </cell>
          <cell r="L44">
            <v>97494</v>
          </cell>
          <cell r="M44">
            <v>98474</v>
          </cell>
          <cell r="N44">
            <v>92001</v>
          </cell>
          <cell r="O44">
            <v>92501</v>
          </cell>
          <cell r="P44">
            <v>92501</v>
          </cell>
          <cell r="Q44">
            <v>94261</v>
          </cell>
          <cell r="R44">
            <v>95811</v>
          </cell>
          <cell r="S44">
            <v>95751</v>
          </cell>
          <cell r="T44">
            <v>93971</v>
          </cell>
          <cell r="U44">
            <v>93971</v>
          </cell>
          <cell r="V44">
            <v>94841</v>
          </cell>
          <cell r="W44">
            <v>92991</v>
          </cell>
          <cell r="X44">
            <v>83691</v>
          </cell>
          <cell r="Y44">
            <v>83691</v>
          </cell>
          <cell r="Z44">
            <v>83691</v>
          </cell>
        </row>
        <row r="45">
          <cell r="B45">
            <v>86805</v>
          </cell>
          <cell r="C45">
            <v>86325</v>
          </cell>
          <cell r="D45">
            <v>86305</v>
          </cell>
          <cell r="E45">
            <v>87325</v>
          </cell>
          <cell r="F45">
            <v>87825</v>
          </cell>
          <cell r="H45">
            <v>89505</v>
          </cell>
          <cell r="I45">
            <v>89015</v>
          </cell>
          <cell r="J45">
            <v>90615</v>
          </cell>
          <cell r="K45">
            <v>94581</v>
          </cell>
          <cell r="L45">
            <v>96572</v>
          </cell>
          <cell r="M45">
            <v>97581</v>
          </cell>
          <cell r="N45">
            <v>91115</v>
          </cell>
          <cell r="O45">
            <v>91615</v>
          </cell>
          <cell r="P45">
            <v>91615</v>
          </cell>
          <cell r="Q45">
            <v>93322</v>
          </cell>
          <cell r="R45">
            <v>94925</v>
          </cell>
          <cell r="S45">
            <v>94865</v>
          </cell>
          <cell r="T45">
            <v>93022</v>
          </cell>
          <cell r="U45">
            <v>93085</v>
          </cell>
          <cell r="V45">
            <v>93955</v>
          </cell>
          <cell r="W45">
            <v>92105</v>
          </cell>
          <cell r="Y45">
            <v>82805</v>
          </cell>
          <cell r="Z45">
            <v>82805</v>
          </cell>
        </row>
        <row r="47">
          <cell r="B47">
            <v>87595</v>
          </cell>
          <cell r="C47">
            <v>87115</v>
          </cell>
          <cell r="D47">
            <v>87095</v>
          </cell>
          <cell r="E47">
            <v>88115</v>
          </cell>
          <cell r="F47">
            <v>88615</v>
          </cell>
          <cell r="H47">
            <v>90295</v>
          </cell>
          <cell r="I47">
            <v>89805</v>
          </cell>
          <cell r="J47">
            <v>91405</v>
          </cell>
          <cell r="K47">
            <v>95235</v>
          </cell>
          <cell r="L47">
            <v>97255</v>
          </cell>
          <cell r="M47">
            <v>98235</v>
          </cell>
          <cell r="N47">
            <v>91905</v>
          </cell>
          <cell r="O47">
            <v>92405</v>
          </cell>
          <cell r="P47">
            <v>92405</v>
          </cell>
          <cell r="Q47">
            <v>94165</v>
          </cell>
          <cell r="R47">
            <v>95715</v>
          </cell>
          <cell r="S47">
            <v>95655</v>
          </cell>
          <cell r="T47">
            <v>93875</v>
          </cell>
          <cell r="U47">
            <v>93875</v>
          </cell>
          <cell r="V47">
            <v>94745</v>
          </cell>
          <cell r="W47">
            <v>92895</v>
          </cell>
          <cell r="X47">
            <v>83595</v>
          </cell>
          <cell r="Y47">
            <v>83595</v>
          </cell>
          <cell r="Z47">
            <v>83595</v>
          </cell>
        </row>
      </sheetData>
      <sheetData sheetId="5">
        <row r="163">
          <cell r="F163">
            <v>3318</v>
          </cell>
        </row>
        <row r="165">
          <cell r="F165">
            <v>3368</v>
          </cell>
        </row>
        <row r="166">
          <cell r="F166">
            <v>3368</v>
          </cell>
        </row>
        <row r="167">
          <cell r="F167">
            <v>3368</v>
          </cell>
        </row>
        <row r="168">
          <cell r="F168">
            <v>3718</v>
          </cell>
        </row>
        <row r="175">
          <cell r="F175">
            <v>3358</v>
          </cell>
        </row>
        <row r="181">
          <cell r="F181">
            <v>3518</v>
          </cell>
        </row>
        <row r="188">
          <cell r="F188">
            <v>3604</v>
          </cell>
        </row>
        <row r="192">
          <cell r="F192">
            <v>3891</v>
          </cell>
        </row>
        <row r="198">
          <cell r="F198">
            <v>3403</v>
          </cell>
        </row>
        <row r="204">
          <cell r="F204">
            <v>3071</v>
          </cell>
        </row>
        <row r="205">
          <cell r="F205">
            <v>2932</v>
          </cell>
        </row>
        <row r="207">
          <cell r="F207">
            <v>3537</v>
          </cell>
        </row>
        <row r="208">
          <cell r="F208">
            <v>2769</v>
          </cell>
        </row>
        <row r="209">
          <cell r="F209">
            <v>2929</v>
          </cell>
        </row>
        <row r="210">
          <cell r="F210">
            <v>2866</v>
          </cell>
        </row>
        <row r="212">
          <cell r="F212">
            <v>3372</v>
          </cell>
        </row>
        <row r="213">
          <cell r="F213">
            <v>3851</v>
          </cell>
        </row>
        <row r="214">
          <cell r="F214">
            <v>3782</v>
          </cell>
        </row>
        <row r="215">
          <cell r="F215">
            <v>3484</v>
          </cell>
        </row>
        <row r="216">
          <cell r="F216">
            <v>3514</v>
          </cell>
        </row>
        <row r="218">
          <cell r="F218">
            <v>3671</v>
          </cell>
        </row>
        <row r="219">
          <cell r="F219">
            <v>3782</v>
          </cell>
        </row>
        <row r="220">
          <cell r="F220">
            <v>3684</v>
          </cell>
        </row>
        <row r="221">
          <cell r="F221">
            <v>3073</v>
          </cell>
        </row>
        <row r="224">
          <cell r="F224">
            <v>3506</v>
          </cell>
        </row>
        <row r="225">
          <cell r="F225">
            <v>3872</v>
          </cell>
        </row>
        <row r="227">
          <cell r="F227">
            <v>3657</v>
          </cell>
        </row>
        <row r="228">
          <cell r="F228">
            <v>3654</v>
          </cell>
        </row>
        <row r="229">
          <cell r="F229">
            <v>3669</v>
          </cell>
        </row>
        <row r="230">
          <cell r="F230">
            <v>3061</v>
          </cell>
        </row>
        <row r="231">
          <cell r="F231">
            <v>3871</v>
          </cell>
        </row>
        <row r="232">
          <cell r="F232">
            <v>3503</v>
          </cell>
        </row>
        <row r="233">
          <cell r="F233">
            <v>3321</v>
          </cell>
        </row>
        <row r="234">
          <cell r="F234">
            <v>3617</v>
          </cell>
        </row>
        <row r="235">
          <cell r="F235">
            <v>3918</v>
          </cell>
        </row>
        <row r="255">
          <cell r="F255">
            <v>2637</v>
          </cell>
        </row>
        <row r="256">
          <cell r="F256">
            <v>2238</v>
          </cell>
        </row>
        <row r="421">
          <cell r="F421">
            <v>3015</v>
          </cell>
        </row>
        <row r="422">
          <cell r="F422">
            <v>3358</v>
          </cell>
        </row>
        <row r="423">
          <cell r="F423">
            <v>3358</v>
          </cell>
        </row>
        <row r="424">
          <cell r="F424">
            <v>3358</v>
          </cell>
        </row>
        <row r="425">
          <cell r="F425">
            <v>3263</v>
          </cell>
        </row>
        <row r="426">
          <cell r="F426">
            <v>3358</v>
          </cell>
        </row>
        <row r="429">
          <cell r="F429">
            <v>3352</v>
          </cell>
        </row>
      </sheetData>
      <sheetData sheetId="6">
        <row r="9">
          <cell r="A9" t="str">
            <v>HDPE, LLDPE &amp; PP PRICE W.E.F. DT. 01.11.25</v>
          </cell>
        </row>
      </sheetData>
      <sheetData sheetId="7">
        <row r="10">
          <cell r="B10">
            <v>92170</v>
          </cell>
        </row>
        <row r="11">
          <cell r="B11">
            <v>94170</v>
          </cell>
        </row>
        <row r="13">
          <cell r="B13">
            <v>94920</v>
          </cell>
        </row>
        <row r="16">
          <cell r="B16">
            <v>94212</v>
          </cell>
        </row>
        <row r="17">
          <cell r="B17">
            <v>95800</v>
          </cell>
        </row>
        <row r="18">
          <cell r="B18">
            <v>94550</v>
          </cell>
        </row>
        <row r="19">
          <cell r="B19">
            <v>94050</v>
          </cell>
        </row>
        <row r="20">
          <cell r="B20">
            <v>95816</v>
          </cell>
        </row>
        <row r="21">
          <cell r="B21">
            <v>94410</v>
          </cell>
        </row>
        <row r="22">
          <cell r="B22">
            <v>92376</v>
          </cell>
        </row>
        <row r="23">
          <cell r="B23">
            <v>95376</v>
          </cell>
        </row>
        <row r="24">
          <cell r="B24">
            <v>95376</v>
          </cell>
        </row>
        <row r="25">
          <cell r="B25">
            <v>93872</v>
          </cell>
        </row>
        <row r="26">
          <cell r="B26">
            <v>93266</v>
          </cell>
        </row>
        <row r="27">
          <cell r="B27">
            <v>94576</v>
          </cell>
        </row>
        <row r="28">
          <cell r="B28">
            <v>91872</v>
          </cell>
        </row>
        <row r="29">
          <cell r="B29">
            <v>91376</v>
          </cell>
        </row>
        <row r="30">
          <cell r="B30">
            <v>89376</v>
          </cell>
        </row>
        <row r="31">
          <cell r="B31">
            <v>86712</v>
          </cell>
        </row>
        <row r="32">
          <cell r="B32">
            <v>89410</v>
          </cell>
        </row>
        <row r="33">
          <cell r="B33">
            <v>89050</v>
          </cell>
        </row>
        <row r="35">
          <cell r="B35">
            <v>89805</v>
          </cell>
        </row>
        <row r="36">
          <cell r="B36">
            <v>88115</v>
          </cell>
        </row>
        <row r="37">
          <cell r="B37">
            <v>87595</v>
          </cell>
        </row>
        <row r="38">
          <cell r="B38">
            <v>90295</v>
          </cell>
        </row>
        <row r="39">
          <cell r="B39">
            <v>88615</v>
          </cell>
        </row>
        <row r="41">
          <cell r="B41">
            <v>87095</v>
          </cell>
        </row>
        <row r="42">
          <cell r="B42">
            <v>87115</v>
          </cell>
        </row>
        <row r="43">
          <cell r="B43">
            <v>91405</v>
          </cell>
        </row>
        <row r="44">
          <cell r="B44">
            <v>83595</v>
          </cell>
        </row>
        <row r="46">
          <cell r="B46">
            <v>95715</v>
          </cell>
        </row>
        <row r="49">
          <cell r="B49">
            <v>94165</v>
          </cell>
        </row>
        <row r="50">
          <cell r="B50">
            <v>92405</v>
          </cell>
        </row>
        <row r="55">
          <cell r="B55">
            <v>92405</v>
          </cell>
        </row>
        <row r="56">
          <cell r="B56">
            <v>91905</v>
          </cell>
        </row>
        <row r="57">
          <cell r="B57">
            <v>95235</v>
          </cell>
        </row>
        <row r="58">
          <cell r="B58">
            <v>98235</v>
          </cell>
        </row>
        <row r="59">
          <cell r="B59">
            <v>97255</v>
          </cell>
        </row>
        <row r="61">
          <cell r="B61">
            <v>94229</v>
          </cell>
        </row>
        <row r="62">
          <cell r="B62">
            <v>93229</v>
          </cell>
        </row>
        <row r="63">
          <cell r="B63">
            <v>93229</v>
          </cell>
        </row>
        <row r="64">
          <cell r="B64">
            <v>100309</v>
          </cell>
        </row>
        <row r="65">
          <cell r="B65">
            <v>102309</v>
          </cell>
        </row>
        <row r="66">
          <cell r="B66">
            <v>104009</v>
          </cell>
        </row>
        <row r="67">
          <cell r="B67">
            <v>87729</v>
          </cell>
        </row>
        <row r="68">
          <cell r="B68">
            <v>89229</v>
          </cell>
        </row>
        <row r="69">
          <cell r="B69">
            <v>89229</v>
          </cell>
        </row>
      </sheetData>
      <sheetData sheetId="8">
        <row r="9">
          <cell r="B9">
            <v>91775</v>
          </cell>
        </row>
        <row r="10">
          <cell r="B10">
            <v>93775</v>
          </cell>
        </row>
        <row r="12">
          <cell r="B12">
            <v>94525</v>
          </cell>
        </row>
        <row r="15">
          <cell r="B15">
            <v>93725</v>
          </cell>
        </row>
        <row r="16">
          <cell r="B16">
            <v>95425</v>
          </cell>
        </row>
        <row r="17">
          <cell r="B17">
            <v>94175</v>
          </cell>
        </row>
        <row r="18">
          <cell r="B18">
            <v>93675</v>
          </cell>
        </row>
        <row r="19">
          <cell r="B19">
            <v>95369</v>
          </cell>
        </row>
        <row r="20">
          <cell r="B20">
            <v>94778</v>
          </cell>
        </row>
        <row r="21">
          <cell r="B21">
            <v>92503</v>
          </cell>
        </row>
        <row r="22">
          <cell r="B22">
            <v>95503</v>
          </cell>
        </row>
        <row r="23">
          <cell r="B23">
            <v>95503</v>
          </cell>
        </row>
        <row r="24">
          <cell r="B24">
            <v>93432</v>
          </cell>
        </row>
        <row r="25">
          <cell r="B25">
            <v>92819</v>
          </cell>
        </row>
        <row r="26">
          <cell r="B26">
            <v>94129</v>
          </cell>
        </row>
        <row r="27">
          <cell r="B27">
            <v>91432</v>
          </cell>
        </row>
        <row r="28">
          <cell r="B28">
            <v>91503</v>
          </cell>
        </row>
        <row r="29">
          <cell r="B29">
            <v>89503</v>
          </cell>
        </row>
        <row r="30">
          <cell r="B30">
            <v>86225</v>
          </cell>
        </row>
        <row r="31">
          <cell r="B31">
            <v>89778</v>
          </cell>
        </row>
        <row r="32">
          <cell r="B32">
            <v>88675</v>
          </cell>
        </row>
        <row r="34">
          <cell r="B34">
            <v>89362</v>
          </cell>
        </row>
        <row r="35">
          <cell r="B35">
            <v>87672</v>
          </cell>
        </row>
        <row r="36">
          <cell r="B36">
            <v>87152</v>
          </cell>
        </row>
        <row r="37">
          <cell r="B37">
            <v>89852</v>
          </cell>
        </row>
        <row r="38">
          <cell r="B38">
            <v>88172</v>
          </cell>
        </row>
        <row r="40">
          <cell r="B40">
            <v>86652</v>
          </cell>
        </row>
        <row r="41">
          <cell r="B41">
            <v>86672</v>
          </cell>
        </row>
        <row r="42">
          <cell r="B42">
            <v>90962</v>
          </cell>
        </row>
        <row r="43">
          <cell r="B43">
            <v>83152</v>
          </cell>
        </row>
        <row r="45">
          <cell r="B45">
            <v>95272</v>
          </cell>
        </row>
        <row r="48">
          <cell r="B48">
            <v>93722</v>
          </cell>
        </row>
        <row r="49">
          <cell r="B49">
            <v>91962</v>
          </cell>
        </row>
        <row r="54">
          <cell r="B54">
            <v>91962</v>
          </cell>
        </row>
        <row r="55">
          <cell r="B55">
            <v>91462</v>
          </cell>
        </row>
        <row r="56">
          <cell r="B56">
            <v>94933</v>
          </cell>
        </row>
        <row r="57">
          <cell r="B57">
            <v>97933</v>
          </cell>
        </row>
        <row r="58">
          <cell r="B58">
            <v>96953</v>
          </cell>
        </row>
        <row r="60">
          <cell r="B60">
            <v>93782</v>
          </cell>
        </row>
        <row r="61">
          <cell r="B61">
            <v>92782</v>
          </cell>
        </row>
        <row r="62">
          <cell r="B62">
            <v>92782</v>
          </cell>
        </row>
        <row r="63">
          <cell r="B63">
            <v>99872</v>
          </cell>
        </row>
        <row r="64">
          <cell r="B64">
            <v>101872</v>
          </cell>
        </row>
        <row r="65">
          <cell r="B65">
            <v>103572</v>
          </cell>
        </row>
        <row r="66">
          <cell r="B66">
            <v>87282</v>
          </cell>
        </row>
        <row r="67">
          <cell r="B67">
            <v>88782</v>
          </cell>
        </row>
        <row r="68">
          <cell r="B68">
            <v>88782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  <sheetName val="Table 6"/>
    </sheetNames>
    <sheetDataSet>
      <sheetData sheetId="0" refreshError="1"/>
      <sheetData sheetId="1" refreshError="1">
        <row r="56">
          <cell r="V56">
            <v>94444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workbookViewId="0">
      <selection activeCell="B20" sqref="B20"/>
    </sheetView>
  </sheetViews>
  <sheetFormatPr defaultRowHeight="15" x14ac:dyDescent="0.25"/>
  <cols>
    <col min="1" max="1" width="10.42578125" customWidth="1"/>
    <col min="2" max="2" width="35.140625" customWidth="1"/>
    <col min="3" max="3" width="17.85546875" customWidth="1"/>
    <col min="4" max="4" width="32.7109375" customWidth="1"/>
    <col min="5" max="5" width="22.28515625" customWidth="1"/>
  </cols>
  <sheetData>
    <row r="1" spans="1:5" ht="18" x14ac:dyDescent="0.25">
      <c r="A1" s="81" t="s">
        <v>0</v>
      </c>
      <c r="B1" s="81"/>
      <c r="C1" s="81"/>
      <c r="D1" s="81"/>
      <c r="E1" s="81"/>
    </row>
    <row r="2" spans="1:5" ht="15.75" x14ac:dyDescent="0.25">
      <c r="A2" s="82" t="s">
        <v>1</v>
      </c>
      <c r="B2" s="82"/>
      <c r="C2" s="82"/>
      <c r="D2" s="82"/>
      <c r="E2" s="82"/>
    </row>
    <row r="3" spans="1:5" x14ac:dyDescent="0.25">
      <c r="A3" s="83" t="s">
        <v>2</v>
      </c>
      <c r="B3" s="83"/>
      <c r="C3" s="83"/>
      <c r="D3" s="83"/>
      <c r="E3" s="83"/>
    </row>
    <row r="4" spans="1:5" x14ac:dyDescent="0.25">
      <c r="A4" s="80" t="s">
        <v>3</v>
      </c>
      <c r="B4" s="80"/>
      <c r="C4" s="80"/>
      <c r="D4" s="80"/>
      <c r="E4" s="80"/>
    </row>
    <row r="5" spans="1:5" x14ac:dyDescent="0.25">
      <c r="A5" s="79" t="s">
        <v>4</v>
      </c>
      <c r="B5" s="79"/>
      <c r="C5" s="79"/>
      <c r="D5" s="79"/>
      <c r="E5" s="79"/>
    </row>
    <row r="6" spans="1:5" x14ac:dyDescent="0.25">
      <c r="A6" s="80" t="s">
        <v>5</v>
      </c>
      <c r="B6" s="80"/>
      <c r="C6" s="80"/>
      <c r="D6" s="80"/>
      <c r="E6" s="80"/>
    </row>
    <row r="7" spans="1:5" x14ac:dyDescent="0.25">
      <c r="A7" s="79" t="s">
        <v>6</v>
      </c>
      <c r="B7" s="79"/>
      <c r="C7" s="79"/>
      <c r="D7" s="79"/>
      <c r="E7" s="79"/>
    </row>
    <row r="8" spans="1:5" x14ac:dyDescent="0.25">
      <c r="A8" s="80" t="s">
        <v>7</v>
      </c>
      <c r="B8" s="80"/>
      <c r="C8" s="80"/>
      <c r="D8" s="80"/>
      <c r="E8" s="80"/>
    </row>
    <row r="9" spans="1:5" x14ac:dyDescent="0.25">
      <c r="A9" s="79" t="s">
        <v>8</v>
      </c>
      <c r="B9" s="79"/>
      <c r="C9" s="79"/>
      <c r="D9" s="79"/>
      <c r="E9" s="79"/>
    </row>
    <row r="10" spans="1:5" x14ac:dyDescent="0.25">
      <c r="B10" s="1" t="s">
        <v>9</v>
      </c>
      <c r="C10" s="1" t="s">
        <v>10</v>
      </c>
      <c r="D10" s="1" t="s">
        <v>11</v>
      </c>
    </row>
    <row r="11" spans="1:5" ht="15.75" x14ac:dyDescent="0.25">
      <c r="A11" s="2"/>
      <c r="B11" s="3" t="s">
        <v>12</v>
      </c>
      <c r="C11" s="4" t="s">
        <v>13</v>
      </c>
      <c r="D11" s="4" t="s">
        <v>13</v>
      </c>
    </row>
    <row r="12" spans="1:5" x14ac:dyDescent="0.25">
      <c r="A12" s="5"/>
      <c r="B12" s="6" t="s">
        <v>14</v>
      </c>
      <c r="C12" s="7">
        <f>'[1]HD EX-STOCK'!P54</f>
        <v>95028</v>
      </c>
      <c r="D12" s="7">
        <f>'[1]HD EX-STOCK'!P44</f>
        <v>94946</v>
      </c>
      <c r="E12" s="8"/>
    </row>
    <row r="13" spans="1:5" x14ac:dyDescent="0.25">
      <c r="A13" s="5"/>
      <c r="B13" s="6" t="s">
        <v>15</v>
      </c>
      <c r="C13" s="7">
        <f>+'[1]HD EX-STOCK'!R54</f>
        <v>97028</v>
      </c>
      <c r="D13" s="7">
        <f>+'[1]HD EX-STOCK'!R44</f>
        <v>96946</v>
      </c>
      <c r="E13" s="8"/>
    </row>
    <row r="14" spans="1:5" x14ac:dyDescent="0.25">
      <c r="A14" s="5"/>
      <c r="B14" s="6" t="s">
        <v>16</v>
      </c>
      <c r="C14" s="7">
        <f>+'[1]HD EX-STOCK'!Q54</f>
        <v>97778</v>
      </c>
      <c r="D14" s="7">
        <f>+'[1]HD EX-STOCK'!Q44</f>
        <v>97696</v>
      </c>
      <c r="E14" s="8"/>
    </row>
    <row r="15" spans="1:5" x14ac:dyDescent="0.25">
      <c r="A15" s="5"/>
      <c r="B15" s="6" t="s">
        <v>17</v>
      </c>
      <c r="C15" s="7">
        <f>'[1]HD EX-STOCK'!T54</f>
        <v>97778</v>
      </c>
      <c r="D15" s="7">
        <f>'[1]HD EX-STOCK'!T44</f>
        <v>97696</v>
      </c>
      <c r="E15" s="8"/>
    </row>
    <row r="16" spans="1:5" x14ac:dyDescent="0.25">
      <c r="A16" s="5"/>
      <c r="B16" s="6" t="s">
        <v>18</v>
      </c>
      <c r="C16" s="7">
        <f>'[1]HD EX-STOCK'!B54</f>
        <v>97070</v>
      </c>
      <c r="D16" s="7">
        <f>'[1]HD EX-STOCK'!B44</f>
        <v>96896</v>
      </c>
      <c r="E16" s="8"/>
    </row>
    <row r="17" spans="1:5" x14ac:dyDescent="0.25">
      <c r="A17" s="5"/>
      <c r="B17" s="6" t="s">
        <v>19</v>
      </c>
      <c r="C17" s="7">
        <f>+'[1]HD EX-STOCK'!U54</f>
        <v>100278</v>
      </c>
      <c r="D17" s="7">
        <f>+'[1]HD EX-STOCK'!U44</f>
        <v>100196</v>
      </c>
      <c r="E17" s="8"/>
    </row>
    <row r="18" spans="1:5" x14ac:dyDescent="0.25">
      <c r="A18" s="5"/>
      <c r="B18" s="6" t="s">
        <v>20</v>
      </c>
      <c r="C18" s="7">
        <f>+'[1]HD EX-STOCK'!V54</f>
        <v>100278</v>
      </c>
      <c r="D18" s="7">
        <f>+'[1]HD EX-STOCK'!V44</f>
        <v>100196</v>
      </c>
    </row>
    <row r="19" spans="1:5" x14ac:dyDescent="0.25">
      <c r="A19" s="5"/>
      <c r="B19" s="6" t="s">
        <v>21</v>
      </c>
      <c r="C19" s="7">
        <f>'[1]HD EX-STOCK'!C54</f>
        <v>96908</v>
      </c>
      <c r="D19" s="7">
        <f>'[1]HD EX-STOCK'!C44</f>
        <v>96846</v>
      </c>
      <c r="E19" s="8"/>
    </row>
    <row r="20" spans="1:5" x14ac:dyDescent="0.25">
      <c r="A20" s="5"/>
      <c r="B20" s="6" t="s">
        <v>22</v>
      </c>
      <c r="C20" s="7">
        <f>'[1]HD EX-STOCK'!G54</f>
        <v>97408</v>
      </c>
      <c r="D20" s="7">
        <f>'[1]HD EX-STOCK'!G44</f>
        <v>97346</v>
      </c>
      <c r="E20" s="8"/>
    </row>
    <row r="21" spans="1:5" x14ac:dyDescent="0.25">
      <c r="A21" s="5"/>
      <c r="B21" s="6" t="s">
        <v>23</v>
      </c>
      <c r="C21" s="7">
        <f>'[1]HD EX-STOCK'!F54</f>
        <v>98658</v>
      </c>
      <c r="D21" s="7">
        <f>'[1]HD EX-STOCK'!F44</f>
        <v>98596</v>
      </c>
      <c r="E21" s="8"/>
    </row>
    <row r="22" spans="1:5" x14ac:dyDescent="0.25">
      <c r="A22" s="5"/>
      <c r="B22" s="6" t="s">
        <v>24</v>
      </c>
      <c r="C22" s="7">
        <f>'[1]HD EX-STOCK'!S54</f>
        <v>98674</v>
      </c>
      <c r="D22" s="7">
        <f>'[1]HD EX-STOCK'!S44</f>
        <v>98540</v>
      </c>
      <c r="E22" s="8"/>
    </row>
    <row r="23" spans="1:5" x14ac:dyDescent="0.25">
      <c r="A23" s="5"/>
      <c r="B23" s="6" t="s">
        <v>25</v>
      </c>
      <c r="C23" s="7">
        <f>'[1]HD EX-STOCK'!H54</f>
        <v>97268</v>
      </c>
      <c r="D23" s="7">
        <f>'[1]HD EX-STOCK'!H44</f>
        <v>97949</v>
      </c>
    </row>
    <row r="24" spans="1:5" x14ac:dyDescent="0.25">
      <c r="A24" s="5"/>
      <c r="B24" s="6" t="s">
        <v>26</v>
      </c>
      <c r="C24" s="7">
        <f>'[1]HD EX-STOCK'!N54</f>
        <v>98234</v>
      </c>
      <c r="D24" s="7">
        <f>'[1]HD EX-STOCK'!N44</f>
        <v>98674</v>
      </c>
      <c r="E24" s="8"/>
    </row>
    <row r="25" spans="1:5" x14ac:dyDescent="0.25">
      <c r="A25" s="5"/>
      <c r="B25" s="6" t="s">
        <v>27</v>
      </c>
      <c r="C25" s="7">
        <f>+'[1]HD EX-STOCK'!W54</f>
        <v>94234</v>
      </c>
      <c r="D25" s="7">
        <f>+'[1]HD EX-STOCK'!W44</f>
        <v>94674</v>
      </c>
      <c r="E25" s="8"/>
    </row>
    <row r="26" spans="1:5" x14ac:dyDescent="0.25">
      <c r="A26" s="5"/>
      <c r="B26" s="6" t="s">
        <v>28</v>
      </c>
      <c r="C26" s="7">
        <f>'[1]HD EX-STOCK'!O54</f>
        <v>98234</v>
      </c>
      <c r="D26" s="7">
        <f>'[1]HD EX-STOCK'!O44</f>
        <v>98674</v>
      </c>
      <c r="E26" s="8"/>
    </row>
    <row r="27" spans="1:5" x14ac:dyDescent="0.25">
      <c r="A27" s="5"/>
      <c r="B27" s="6" t="s">
        <v>29</v>
      </c>
      <c r="C27" s="7">
        <f>'[1]HD EX-STOCK'!L54</f>
        <v>96124</v>
      </c>
      <c r="D27" s="7">
        <f>'[1]HD EX-STOCK'!L44</f>
        <v>95990</v>
      </c>
      <c r="E27" s="8"/>
    </row>
    <row r="28" spans="1:5" x14ac:dyDescent="0.25">
      <c r="A28" s="5"/>
      <c r="B28" s="6" t="s">
        <v>30</v>
      </c>
      <c r="C28" s="9">
        <f>+'[1]HD EX-STOCK'!J54</f>
        <v>94730</v>
      </c>
      <c r="D28" s="7">
        <f>'[1]HD EX-STOCK'!J44</f>
        <v>94603</v>
      </c>
    </row>
    <row r="29" spans="1:5" x14ac:dyDescent="0.25">
      <c r="A29" s="10"/>
      <c r="B29" s="6" t="s">
        <v>31</v>
      </c>
      <c r="C29" s="7">
        <f>'[1]HD EX-STOCK'!I54</f>
        <v>97434</v>
      </c>
      <c r="D29" s="7">
        <f>'[1]HD EX-STOCK'!I44</f>
        <v>97300</v>
      </c>
    </row>
    <row r="30" spans="1:5" x14ac:dyDescent="0.25">
      <c r="A30" s="5"/>
      <c r="B30" s="6" t="s">
        <v>32</v>
      </c>
      <c r="C30" s="7">
        <f>'[1]HD EX-STOCK'!K54</f>
        <v>96730</v>
      </c>
      <c r="D30" s="7">
        <f>'[1]HD EX-STOCK'!K44</f>
        <v>96603</v>
      </c>
    </row>
    <row r="31" spans="1:5" x14ac:dyDescent="0.25">
      <c r="A31" s="5"/>
      <c r="B31" s="11" t="s">
        <v>33</v>
      </c>
      <c r="C31" s="7"/>
      <c r="D31" s="7"/>
    </row>
    <row r="32" spans="1:5" x14ac:dyDescent="0.25">
      <c r="A32" s="5"/>
      <c r="B32" s="6" t="s">
        <v>34</v>
      </c>
      <c r="C32" s="7">
        <f>'[1]PP EX-STOCK'!I48</f>
        <v>92663</v>
      </c>
      <c r="D32" s="7">
        <f>'[1]PP EX-STOCK'!I41</f>
        <v>92533</v>
      </c>
    </row>
    <row r="33" spans="1:5" x14ac:dyDescent="0.25">
      <c r="A33" s="5"/>
      <c r="B33" s="6" t="s">
        <v>35</v>
      </c>
      <c r="C33" s="7">
        <f>'[1]PP EX-STOCK'!B48</f>
        <v>90453</v>
      </c>
      <c r="D33" s="7">
        <f>'[1]PP EX-STOCK'!B41</f>
        <v>90323</v>
      </c>
    </row>
    <row r="34" spans="1:5" x14ac:dyDescent="0.25">
      <c r="A34" s="5"/>
      <c r="B34" s="6" t="s">
        <v>36</v>
      </c>
      <c r="C34" s="7">
        <f>'[1]PP EX-STOCK'!E48</f>
        <v>90973</v>
      </c>
      <c r="D34" s="7">
        <f>'[1]PP EX-STOCK'!E41</f>
        <v>90843</v>
      </c>
    </row>
    <row r="35" spans="1:5" x14ac:dyDescent="0.25">
      <c r="A35" s="5"/>
      <c r="B35" s="6" t="s">
        <v>37</v>
      </c>
      <c r="C35" s="7">
        <f>'[1]PP EX-STOCK'!F48</f>
        <v>91473</v>
      </c>
      <c r="D35" s="7">
        <f>'[1]PP EX-STOCK'!F41</f>
        <v>91343</v>
      </c>
    </row>
    <row r="36" spans="1:5" x14ac:dyDescent="0.25">
      <c r="A36" s="5"/>
      <c r="B36" s="6" t="s">
        <v>38</v>
      </c>
      <c r="C36" s="7">
        <f>'[1]PP EX-STOCK'!D48</f>
        <v>89953</v>
      </c>
      <c r="D36" s="7">
        <f>'[1]PP EX-STOCK'!D41</f>
        <v>89823</v>
      </c>
    </row>
    <row r="37" spans="1:5" x14ac:dyDescent="0.25">
      <c r="A37" s="5"/>
      <c r="B37" s="6" t="s">
        <v>39</v>
      </c>
      <c r="C37" s="7">
        <f>'[1]PP EX-STOCK'!C48</f>
        <v>89973</v>
      </c>
      <c r="D37" s="7">
        <f>'[1]PP EX-STOCK'!C41</f>
        <v>89843</v>
      </c>
    </row>
    <row r="38" spans="1:5" x14ac:dyDescent="0.25">
      <c r="A38" s="5"/>
      <c r="B38" s="6" t="s">
        <v>40</v>
      </c>
      <c r="C38" s="7">
        <f>'[1]PP EX-STOCK'!J48</f>
        <v>94263</v>
      </c>
      <c r="D38" s="7">
        <f>'[1]PP EX-STOCK'!J41</f>
        <v>94133</v>
      </c>
    </row>
    <row r="39" spans="1:5" x14ac:dyDescent="0.25">
      <c r="A39" s="10"/>
      <c r="B39" s="6" t="s">
        <v>41</v>
      </c>
      <c r="C39" s="7">
        <f>'[1]PP EX-STOCK'!G48</f>
        <v>0</v>
      </c>
      <c r="D39" s="7">
        <f>'[1]PP EX-STOCK'!G41</f>
        <v>0</v>
      </c>
      <c r="E39" s="8"/>
    </row>
    <row r="40" spans="1:5" x14ac:dyDescent="0.25">
      <c r="A40" s="10"/>
      <c r="B40" s="11" t="s">
        <v>42</v>
      </c>
      <c r="C40" s="7"/>
      <c r="D40" s="7"/>
      <c r="E40" s="8"/>
    </row>
    <row r="41" spans="1:5" x14ac:dyDescent="0.25">
      <c r="A41" s="10"/>
      <c r="B41" s="6" t="s">
        <v>43</v>
      </c>
      <c r="C41" s="7">
        <f>'[1]PP EX-STOCK'!P48</f>
        <v>95263</v>
      </c>
      <c r="D41" s="7">
        <f>'[1]PP EX-STOCK'!P41</f>
        <v>95133</v>
      </c>
      <c r="E41" s="8"/>
    </row>
    <row r="42" spans="1:5" x14ac:dyDescent="0.25">
      <c r="A42" s="10"/>
      <c r="B42" s="12" t="s">
        <v>44</v>
      </c>
      <c r="C42" s="7">
        <f>+'[1]PP EX-STOCK'!W48</f>
        <v>95753</v>
      </c>
      <c r="D42" s="7">
        <f>+'[1]PP EX-STOCK'!W41</f>
        <v>95623</v>
      </c>
      <c r="E42" s="8"/>
    </row>
    <row r="43" spans="1:5" x14ac:dyDescent="0.25">
      <c r="A43" s="10"/>
      <c r="B43" s="12" t="s">
        <v>45</v>
      </c>
      <c r="C43" s="7">
        <f>+'[1]PP EX-STOCK'!V48</f>
        <v>97603</v>
      </c>
      <c r="D43" s="7">
        <f>+'[1]PP EX-STOCK'!V41</f>
        <v>97473</v>
      </c>
      <c r="E43" s="8"/>
    </row>
    <row r="44" spans="1:5" x14ac:dyDescent="0.25">
      <c r="A44" s="5"/>
      <c r="B44" s="12" t="s">
        <v>46</v>
      </c>
      <c r="C44" s="7">
        <f>+'[1]PP EX-STOCK'!T48</f>
        <v>96733</v>
      </c>
      <c r="D44" s="7">
        <f>+'[1]PP EX-STOCK'!T41</f>
        <v>96603</v>
      </c>
    </row>
    <row r="45" spans="1:5" x14ac:dyDescent="0.25">
      <c r="A45" s="5"/>
      <c r="B45" s="12" t="s">
        <v>47</v>
      </c>
      <c r="C45" s="7">
        <f>+'[1]PP EX-STOCK'!U48</f>
        <v>96733</v>
      </c>
      <c r="D45" s="7">
        <f>+'[1]PP EX-STOCK'!U41</f>
        <v>96603</v>
      </c>
    </row>
    <row r="46" spans="1:5" x14ac:dyDescent="0.25">
      <c r="A46" s="5"/>
      <c r="B46" s="12" t="s">
        <v>48</v>
      </c>
      <c r="C46" s="7">
        <f>+'[1]PP EX-STOCK'!S48</f>
        <v>98513</v>
      </c>
      <c r="D46" s="7">
        <f>+'[1]PP EX-STOCK'!S41</f>
        <v>98383</v>
      </c>
    </row>
    <row r="47" spans="1:5" x14ac:dyDescent="0.25">
      <c r="A47" s="5"/>
      <c r="B47" s="6" t="s">
        <v>49</v>
      </c>
      <c r="C47" s="7">
        <f>'[1]PP EX-STOCK'!O48</f>
        <v>95263</v>
      </c>
      <c r="D47" s="7">
        <f>'[1]PP EX-STOCK'!O41</f>
        <v>95133</v>
      </c>
    </row>
    <row r="48" spans="1:5" x14ac:dyDescent="0.25">
      <c r="A48" s="5"/>
      <c r="B48" s="6" t="s">
        <v>50</v>
      </c>
      <c r="C48" s="7">
        <f>'[1]PP EX-STOCK'!N48</f>
        <v>94763</v>
      </c>
      <c r="D48" s="7">
        <f>'[1]PP EX-STOCK'!N41</f>
        <v>94633</v>
      </c>
    </row>
    <row r="49" spans="1:5" x14ac:dyDescent="0.25">
      <c r="A49" s="5"/>
      <c r="B49" s="6" t="s">
        <v>51</v>
      </c>
      <c r="C49" s="7">
        <f>'[1]PP EX-STOCK'!K48</f>
        <v>98093</v>
      </c>
      <c r="D49" s="7">
        <f>'[1]PP EX-STOCK'!K41</f>
        <v>98104</v>
      </c>
    </row>
    <row r="50" spans="1:5" x14ac:dyDescent="0.25">
      <c r="A50" s="5"/>
      <c r="B50" s="6" t="s">
        <v>52</v>
      </c>
      <c r="C50" s="9">
        <f>'[1]PP EX-STOCK'!H48</f>
        <v>93153</v>
      </c>
      <c r="D50" s="7">
        <f>'[1]PP EX-STOCK'!H41</f>
        <v>93023</v>
      </c>
    </row>
    <row r="51" spans="1:5" x14ac:dyDescent="0.25">
      <c r="A51" s="5"/>
      <c r="B51" s="6" t="s">
        <v>53</v>
      </c>
      <c r="C51" s="7">
        <f>'[1]PP EX-STOCK'!Q48</f>
        <v>97023</v>
      </c>
      <c r="D51" s="7">
        <f>'[1]PP EX-STOCK'!Q41</f>
        <v>96893</v>
      </c>
    </row>
    <row r="52" spans="1:5" x14ac:dyDescent="0.25">
      <c r="A52" s="10"/>
      <c r="B52" s="6" t="s">
        <v>54</v>
      </c>
      <c r="C52" s="7">
        <f>'[1]PP EX-STOCK'!L48</f>
        <v>100113</v>
      </c>
      <c r="D52" s="7">
        <f>'[1]PP EX-STOCK'!L41</f>
        <v>100124</v>
      </c>
    </row>
    <row r="53" spans="1:5" x14ac:dyDescent="0.25">
      <c r="A53" s="5"/>
      <c r="B53" s="6" t="s">
        <v>55</v>
      </c>
      <c r="C53" s="9">
        <f>+'[1]PP EX-STOCK'!M48</f>
        <v>101093</v>
      </c>
      <c r="D53" s="7">
        <f>'[1]PP EX-STOCK'!M41</f>
        <v>101104</v>
      </c>
    </row>
    <row r="54" spans="1:5" x14ac:dyDescent="0.25">
      <c r="A54" s="5"/>
      <c r="B54" s="11" t="s">
        <v>56</v>
      </c>
      <c r="C54" s="7"/>
      <c r="D54" s="7"/>
    </row>
    <row r="55" spans="1:5" x14ac:dyDescent="0.25">
      <c r="A55" s="5"/>
      <c r="B55" s="6" t="s">
        <v>57</v>
      </c>
      <c r="C55" s="7">
        <f>'[1]LL PRICELIST'!L58</f>
        <v>97087</v>
      </c>
      <c r="D55" s="7">
        <f>'[1]LL PRICELIST'!L48</f>
        <v>96953</v>
      </c>
    </row>
    <row r="56" spans="1:5" x14ac:dyDescent="0.25">
      <c r="A56" s="5"/>
      <c r="B56" s="6" t="s">
        <v>58</v>
      </c>
      <c r="C56" s="7">
        <f>'[1]LL PRICELIST'!K58</f>
        <v>96087</v>
      </c>
      <c r="D56" s="7">
        <f>'[1]LL PRICELIST'!K48</f>
        <v>95953</v>
      </c>
    </row>
    <row r="57" spans="1:5" x14ac:dyDescent="0.25">
      <c r="A57" s="5"/>
      <c r="B57" s="6" t="s">
        <v>59</v>
      </c>
      <c r="C57" s="7">
        <f>'[1]LL PRICELIST'!M58</f>
        <v>103167</v>
      </c>
      <c r="D57" s="7">
        <f>'[1]LL PRICELIST'!M48</f>
        <v>103043</v>
      </c>
    </row>
    <row r="58" spans="1:5" x14ac:dyDescent="0.25">
      <c r="A58" s="5"/>
      <c r="B58" s="6" t="s">
        <v>60</v>
      </c>
      <c r="C58" s="7">
        <f>'[1]LL PRICELIST'!O58</f>
        <v>105167</v>
      </c>
      <c r="D58" s="7">
        <f>'[1]LL PRICELIST'!O48</f>
        <v>105043</v>
      </c>
    </row>
    <row r="59" spans="1:5" x14ac:dyDescent="0.25">
      <c r="A59" s="13"/>
      <c r="B59" s="6" t="s">
        <v>61</v>
      </c>
      <c r="C59" s="7">
        <f>'[1]LL PRICELIST'!K58</f>
        <v>96087</v>
      </c>
      <c r="D59" s="7">
        <f>'[1]LL PRICELIST'!K48</f>
        <v>95953</v>
      </c>
    </row>
    <row r="60" spans="1:5" x14ac:dyDescent="0.25">
      <c r="A60" s="14"/>
      <c r="B60" s="6" t="s">
        <v>62</v>
      </c>
      <c r="C60" s="7">
        <f>'[1]LL PRICELIST'!N58</f>
        <v>106867</v>
      </c>
      <c r="D60" s="7">
        <f>'[1]LL PRICELIST'!N48</f>
        <v>106743</v>
      </c>
      <c r="E60" s="13"/>
    </row>
    <row r="61" spans="1:5" x14ac:dyDescent="0.25">
      <c r="A61" s="15"/>
      <c r="B61" s="6" t="s">
        <v>63</v>
      </c>
      <c r="C61" s="7">
        <f>'[1]LL PRICELIST'!P58</f>
        <v>106367</v>
      </c>
      <c r="D61" s="7">
        <f>'[1]LL PRICELIST'!P48</f>
        <v>106243</v>
      </c>
      <c r="E61" s="16"/>
    </row>
    <row r="62" spans="1:5" x14ac:dyDescent="0.25">
      <c r="A62" s="14" t="s">
        <v>64</v>
      </c>
      <c r="B62" s="13"/>
      <c r="C62" s="13"/>
      <c r="D62" s="13"/>
      <c r="E62" s="13"/>
    </row>
    <row r="63" spans="1:5" x14ac:dyDescent="0.25">
      <c r="A63" s="17" t="s">
        <v>75</v>
      </c>
      <c r="B63" s="13"/>
      <c r="C63" s="13"/>
      <c r="D63" s="13"/>
      <c r="E63" s="13"/>
    </row>
    <row r="64" spans="1:5" x14ac:dyDescent="0.25">
      <c r="A64" s="17" t="s">
        <v>65</v>
      </c>
      <c r="B64" s="16"/>
      <c r="C64" s="16"/>
      <c r="D64" s="16"/>
      <c r="E64" s="13"/>
    </row>
    <row r="65" spans="1:5" x14ac:dyDescent="0.25">
      <c r="A65" s="13" t="s">
        <v>66</v>
      </c>
      <c r="B65" s="13"/>
      <c r="C65" s="13"/>
      <c r="D65" s="13"/>
      <c r="E65" s="13"/>
    </row>
    <row r="66" spans="1:5" x14ac:dyDescent="0.25">
      <c r="A66" s="18" t="s">
        <v>67</v>
      </c>
      <c r="B66" s="13"/>
      <c r="C66" s="13"/>
      <c r="D66" s="13"/>
      <c r="E66" s="13"/>
    </row>
    <row r="67" spans="1:5" x14ac:dyDescent="0.25">
      <c r="A67" s="18" t="s">
        <v>68</v>
      </c>
      <c r="B67" s="16"/>
      <c r="C67" s="13"/>
      <c r="D67" s="13"/>
      <c r="E67" s="19"/>
    </row>
    <row r="68" spans="1:5" x14ac:dyDescent="0.25">
      <c r="A68" s="20" t="s">
        <v>69</v>
      </c>
      <c r="B68" s="16"/>
      <c r="C68" s="13"/>
      <c r="D68" s="13"/>
      <c r="E68" s="13"/>
    </row>
    <row r="69" spans="1:5" ht="15.75" x14ac:dyDescent="0.25">
      <c r="A69" s="21" t="s">
        <v>70</v>
      </c>
      <c r="B69" s="16"/>
      <c r="C69" s="19"/>
      <c r="D69" s="19"/>
      <c r="E69" s="13"/>
    </row>
    <row r="70" spans="1:5" ht="15.75" x14ac:dyDescent="0.25">
      <c r="A70" s="21" t="s">
        <v>71</v>
      </c>
      <c r="B70" s="16"/>
      <c r="C70" s="13"/>
      <c r="D70" s="13"/>
      <c r="E70" s="13"/>
    </row>
    <row r="71" spans="1:5" x14ac:dyDescent="0.25">
      <c r="A71" s="22" t="s">
        <v>72</v>
      </c>
      <c r="B71" s="13"/>
      <c r="C71" s="13"/>
      <c r="D71" s="13"/>
    </row>
    <row r="72" spans="1:5" ht="15.75" x14ac:dyDescent="0.25">
      <c r="A72" s="21" t="s">
        <v>73</v>
      </c>
      <c r="B72" s="13"/>
      <c r="C72" s="13"/>
      <c r="D72" s="13"/>
    </row>
    <row r="73" spans="1:5" x14ac:dyDescent="0.25">
      <c r="A73" s="22" t="s">
        <v>74</v>
      </c>
      <c r="B73" s="13"/>
      <c r="E73" s="19"/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hyperlinks>
    <hyperlink ref="A71" r:id="rId1" display="mukesh.ganpati@gmail.com"/>
    <hyperlink ref="A73" r:id="rId2" display="mukesh.ganpati@gmail.com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H18" sqref="H18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6" customWidth="1"/>
    <col min="5" max="5" width="11.85546875" customWidth="1"/>
    <col min="6" max="6" width="9.85546875" customWidth="1"/>
    <col min="7" max="7" width="11.140625" customWidth="1"/>
    <col min="8" max="8" width="8.85546875" customWidth="1"/>
    <col min="9" max="9" width="9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221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01.11.25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+'[1]HD EX-WORKS'!P50</f>
        <v>94940</v>
      </c>
      <c r="C9" s="33">
        <v>1100</v>
      </c>
      <c r="D9" s="33">
        <f t="shared" ref="D9:D32" si="0">+B9-C9</f>
        <v>93840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+'[1]HD EX-WORKS'!R50</f>
        <v>96940</v>
      </c>
      <c r="C10" s="33">
        <v>1100</v>
      </c>
      <c r="D10" s="33">
        <f t="shared" si="0"/>
        <v>95840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EX-WORKS'!Q50</f>
        <v>97690</v>
      </c>
      <c r="C11" s="33">
        <v>1100</v>
      </c>
      <c r="D11" s="33">
        <f>+B11-C11</f>
        <v>96590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+'[1]HD EX-WORKS'!T50</f>
        <v>97690</v>
      </c>
      <c r="C12" s="33">
        <v>1100</v>
      </c>
      <c r="D12" s="33">
        <f t="shared" si="0"/>
        <v>96590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EX-WORKS'!U50</f>
        <v>100190</v>
      </c>
      <c r="C13" s="33">
        <v>1100</v>
      </c>
      <c r="D13" s="33">
        <f>+B13-C13</f>
        <v>99090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EX-WORKS'!V50</f>
        <v>100190</v>
      </c>
      <c r="C14" s="33">
        <v>1100</v>
      </c>
      <c r="D14" s="33">
        <f>+B14-C14</f>
        <v>99090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+'[1]HD EX-WORKS'!B50</f>
        <v>96972</v>
      </c>
      <c r="C15" s="33">
        <v>1100</v>
      </c>
      <c r="D15" s="33">
        <f t="shared" si="0"/>
        <v>95872</v>
      </c>
      <c r="E15" s="66" t="s">
        <v>179</v>
      </c>
      <c r="F15" s="30" t="s">
        <v>180</v>
      </c>
      <c r="G15" s="31"/>
      <c r="H15" s="13"/>
      <c r="I15" s="13"/>
    </row>
    <row r="16" spans="1:9" x14ac:dyDescent="0.25">
      <c r="A16" s="12" t="s">
        <v>93</v>
      </c>
      <c r="B16" s="32">
        <f>+'[1]HD EX-WORKS'!F50</f>
        <v>98640</v>
      </c>
      <c r="C16" s="33">
        <v>1100</v>
      </c>
      <c r="D16" s="33">
        <f t="shared" si="0"/>
        <v>97540</v>
      </c>
      <c r="E16" s="62" t="s">
        <v>181</v>
      </c>
      <c r="F16" s="30" t="s">
        <v>182</v>
      </c>
      <c r="G16" s="31"/>
      <c r="H16" s="13"/>
      <c r="I16" s="13"/>
    </row>
    <row r="17" spans="1:9" x14ac:dyDescent="0.25">
      <c r="A17" s="12" t="s">
        <v>94</v>
      </c>
      <c r="B17" s="32">
        <f>+'[1]HD EX-WORKS'!G50</f>
        <v>97390</v>
      </c>
      <c r="C17" s="33">
        <v>1100</v>
      </c>
      <c r="D17" s="33">
        <f t="shared" si="0"/>
        <v>96290</v>
      </c>
      <c r="E17" s="62"/>
      <c r="F17" s="67"/>
      <c r="G17" s="26"/>
      <c r="H17" s="13"/>
      <c r="I17" s="13"/>
    </row>
    <row r="18" spans="1:9" x14ac:dyDescent="0.25">
      <c r="A18" s="12" t="s">
        <v>95</v>
      </c>
      <c r="B18" s="33">
        <f>+'[1]HD EX-WORKS'!C50</f>
        <v>96890</v>
      </c>
      <c r="C18" s="33">
        <v>1100</v>
      </c>
      <c r="D18" s="33">
        <f t="shared" si="0"/>
        <v>95790</v>
      </c>
      <c r="E18" s="62"/>
      <c r="F18" s="67"/>
      <c r="G18" s="26"/>
      <c r="H18" s="13"/>
      <c r="I18" s="13"/>
    </row>
    <row r="19" spans="1:9" x14ac:dyDescent="0.25">
      <c r="A19" s="12" t="s">
        <v>96</v>
      </c>
      <c r="B19" s="33">
        <f>+'[1]HD EX-WORKS'!S50</f>
        <v>98706</v>
      </c>
      <c r="C19" s="33">
        <v>1100</v>
      </c>
      <c r="D19" s="33">
        <f t="shared" si="0"/>
        <v>97606</v>
      </c>
      <c r="E19" s="62" t="s">
        <v>222</v>
      </c>
      <c r="F19" s="68">
        <f>+'[1]Freight list'!F256</f>
        <v>2238</v>
      </c>
      <c r="G19" s="31"/>
      <c r="H19" s="13"/>
      <c r="I19" s="13"/>
    </row>
    <row r="20" spans="1:9" x14ac:dyDescent="0.25">
      <c r="A20" s="12" t="s">
        <v>25</v>
      </c>
      <c r="B20" s="33">
        <f>+'[1]HD EX-WORKS'!H50</f>
        <v>97989</v>
      </c>
      <c r="C20" s="33">
        <v>1100</v>
      </c>
      <c r="D20" s="33">
        <f t="shared" si="0"/>
        <v>96889</v>
      </c>
      <c r="E20" s="62" t="s">
        <v>223</v>
      </c>
      <c r="F20" s="68">
        <f>+'[1]Freight list'!F255</f>
        <v>2637</v>
      </c>
      <c r="G20" s="31"/>
      <c r="H20" s="13"/>
      <c r="I20" s="13"/>
    </row>
    <row r="21" spans="1:9" x14ac:dyDescent="0.25">
      <c r="A21" s="12" t="s">
        <v>97</v>
      </c>
      <c r="B21" s="33">
        <f>B22-3000</f>
        <v>95832</v>
      </c>
      <c r="C21" s="33">
        <v>1100</v>
      </c>
      <c r="D21" s="33">
        <f t="shared" si="0"/>
        <v>94732</v>
      </c>
      <c r="E21" s="62"/>
      <c r="F21" s="30"/>
      <c r="G21" s="31"/>
      <c r="H21" s="13"/>
      <c r="I21" s="13"/>
    </row>
    <row r="22" spans="1:9" x14ac:dyDescent="0.25">
      <c r="A22" s="12" t="s">
        <v>98</v>
      </c>
      <c r="B22" s="33">
        <f>+'[1]HD EX-WORKS'!N50</f>
        <v>98832</v>
      </c>
      <c r="C22" s="33">
        <v>1100</v>
      </c>
      <c r="D22" s="33">
        <f t="shared" si="0"/>
        <v>97732</v>
      </c>
      <c r="E22" s="62"/>
      <c r="F22" s="73"/>
      <c r="G22" s="64"/>
      <c r="H22" s="36"/>
      <c r="I22" s="13"/>
    </row>
    <row r="23" spans="1:9" x14ac:dyDescent="0.25">
      <c r="A23" s="12" t="s">
        <v>99</v>
      </c>
      <c r="B23" s="33">
        <f>+'[1]HD EX-WORKS'!O50</f>
        <v>98832</v>
      </c>
      <c r="C23" s="33">
        <v>1100</v>
      </c>
      <c r="D23" s="33">
        <f t="shared" si="0"/>
        <v>97732</v>
      </c>
      <c r="E23" s="62"/>
      <c r="F23" s="64"/>
      <c r="G23" s="64"/>
      <c r="H23" s="13"/>
      <c r="I23" s="13"/>
    </row>
    <row r="24" spans="1:9" x14ac:dyDescent="0.25">
      <c r="A24" s="12" t="s">
        <v>100</v>
      </c>
      <c r="B24" s="32">
        <v>75568</v>
      </c>
      <c r="C24" s="33">
        <v>1100</v>
      </c>
      <c r="D24" s="33">
        <f t="shared" si="0"/>
        <v>74468</v>
      </c>
      <c r="E24" s="62"/>
      <c r="F24" s="30"/>
      <c r="G24" s="31"/>
      <c r="H24" s="13"/>
      <c r="I24" s="13"/>
    </row>
    <row r="25" spans="1:9" x14ac:dyDescent="0.25">
      <c r="A25" s="12" t="s">
        <v>29</v>
      </c>
      <c r="B25" s="33">
        <f>+'[1]HD EX-WORKS'!L50</f>
        <v>96156</v>
      </c>
      <c r="C25" s="33">
        <v>1100</v>
      </c>
      <c r="D25" s="33">
        <f t="shared" si="0"/>
        <v>95056</v>
      </c>
      <c r="E25" s="62"/>
      <c r="F25" s="30"/>
      <c r="G25" s="31"/>
      <c r="H25" s="13"/>
      <c r="I25" s="13"/>
    </row>
    <row r="26" spans="1:9" x14ac:dyDescent="0.25">
      <c r="A26" s="12" t="s">
        <v>31</v>
      </c>
      <c r="B26" s="33">
        <f>+'[1]HD EX-WORKS'!I50</f>
        <v>97466</v>
      </c>
      <c r="C26" s="33">
        <v>1100</v>
      </c>
      <c r="D26" s="33">
        <f t="shared" si="0"/>
        <v>96366</v>
      </c>
      <c r="E26" s="62"/>
      <c r="F26" s="30"/>
      <c r="G26" s="31"/>
      <c r="H26" s="13"/>
      <c r="I26" s="13"/>
    </row>
    <row r="27" spans="1:9" x14ac:dyDescent="0.25">
      <c r="A27" s="12" t="s">
        <v>101</v>
      </c>
      <c r="B27" s="33">
        <f>+'[1]HD EX-WORKS'!J50</f>
        <v>94419</v>
      </c>
      <c r="C27" s="33">
        <v>1100</v>
      </c>
      <c r="D27" s="33">
        <f t="shared" si="0"/>
        <v>93319</v>
      </c>
      <c r="E27" s="62"/>
      <c r="F27" s="71"/>
      <c r="G27" s="31"/>
      <c r="H27" s="13"/>
      <c r="I27" s="13"/>
    </row>
    <row r="28" spans="1:9" x14ac:dyDescent="0.25">
      <c r="A28" s="12" t="s">
        <v>27</v>
      </c>
      <c r="B28" s="33">
        <f>+'[1]HD EX-WORKS'!W50</f>
        <v>94832</v>
      </c>
      <c r="C28" s="33">
        <v>1100</v>
      </c>
      <c r="D28" s="33">
        <f t="shared" si="0"/>
        <v>93732</v>
      </c>
      <c r="E28" s="62"/>
      <c r="F28" s="67"/>
      <c r="G28" s="26"/>
      <c r="H28" s="13"/>
      <c r="I28" s="13"/>
    </row>
    <row r="29" spans="1:9" x14ac:dyDescent="0.25">
      <c r="A29" s="12" t="s">
        <v>102</v>
      </c>
      <c r="B29" s="33">
        <f>+'[1]HD EX-WORKS'!X50</f>
        <v>92832</v>
      </c>
      <c r="C29" s="33">
        <v>1100</v>
      </c>
      <c r="D29" s="33">
        <f t="shared" si="0"/>
        <v>91732</v>
      </c>
      <c r="E29" s="62"/>
      <c r="F29" s="67"/>
      <c r="G29" s="26"/>
      <c r="H29" s="13"/>
      <c r="I29" s="13"/>
    </row>
    <row r="30" spans="1:9" x14ac:dyDescent="0.25">
      <c r="A30" s="12" t="s">
        <v>103</v>
      </c>
      <c r="B30" s="33">
        <f>+'[1]HD EX-WORKS'!Y50</f>
        <v>89472</v>
      </c>
      <c r="C30" s="33">
        <v>1100</v>
      </c>
      <c r="D30" s="33">
        <f t="shared" si="0"/>
        <v>88372</v>
      </c>
      <c r="E30" s="62"/>
      <c r="F30" s="67"/>
      <c r="G30" s="26"/>
      <c r="H30" s="13"/>
      <c r="I30" s="13"/>
    </row>
    <row r="31" spans="1:9" x14ac:dyDescent="0.25">
      <c r="A31" s="12" t="s">
        <v>104</v>
      </c>
      <c r="B31" s="33">
        <f>+'[1]HD EX-WORKS'!Z50</f>
        <v>92989</v>
      </c>
      <c r="C31" s="33">
        <v>1100</v>
      </c>
      <c r="D31" s="33">
        <f t="shared" si="0"/>
        <v>91889</v>
      </c>
      <c r="E31" s="62"/>
      <c r="F31" s="67"/>
      <c r="G31" s="26"/>
      <c r="H31" s="13"/>
      <c r="I31" s="13"/>
    </row>
    <row r="32" spans="1:9" x14ac:dyDescent="0.25">
      <c r="A32" s="12" t="s">
        <v>105</v>
      </c>
      <c r="B32" s="33">
        <f>+'[1]HD EX-WORKS'!AA50</f>
        <v>91890</v>
      </c>
      <c r="C32" s="33">
        <v>1100</v>
      </c>
      <c r="D32" s="33">
        <f t="shared" si="0"/>
        <v>90790</v>
      </c>
      <c r="E32" s="62"/>
      <c r="F32" s="67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7"/>
      <c r="G33" s="26"/>
      <c r="H33" s="13"/>
      <c r="I33" s="13"/>
    </row>
    <row r="34" spans="1:9" x14ac:dyDescent="0.25">
      <c r="A34" s="12" t="s">
        <v>34</v>
      </c>
      <c r="B34" s="33">
        <f>+'[1]PP EX-WORKS'!I42</f>
        <v>92697</v>
      </c>
      <c r="C34" s="33">
        <v>1100</v>
      </c>
      <c r="D34" s="33">
        <f t="shared" ref="D34:D43" si="1">+B34-C34</f>
        <v>91597</v>
      </c>
      <c r="E34" s="58" t="s">
        <v>206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+'[1]PP EX-WORKS'!E42</f>
        <v>89376</v>
      </c>
      <c r="C35" s="33">
        <v>1100</v>
      </c>
      <c r="D35" s="33">
        <f t="shared" si="1"/>
        <v>88276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+'[1]PP EX-WORKS'!B42</f>
        <v>90487</v>
      </c>
      <c r="C36" s="33">
        <v>1100</v>
      </c>
      <c r="D36" s="33">
        <f t="shared" si="1"/>
        <v>89387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+'[1]PP EX-WORKS'!H42</f>
        <v>93187</v>
      </c>
      <c r="C37" s="33">
        <v>1100</v>
      </c>
      <c r="D37" s="33">
        <f t="shared" si="1"/>
        <v>92087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+'[1]PP EX-WORKS'!F42</f>
        <v>89876</v>
      </c>
      <c r="C38" s="33">
        <v>1100</v>
      </c>
      <c r="D38" s="33">
        <f t="shared" si="1"/>
        <v>88776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EX-WORKS'!Y42</f>
        <v>86487</v>
      </c>
      <c r="C39" s="33">
        <v>1100</v>
      </c>
      <c r="D39" s="33">
        <f t="shared" si="1"/>
        <v>85387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+'[1]PP EX-WORKS'!D42</f>
        <v>89987</v>
      </c>
      <c r="C40" s="33">
        <v>1100</v>
      </c>
      <c r="D40" s="33">
        <f t="shared" si="1"/>
        <v>88887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+'[1]PP EX-WORKS'!C42</f>
        <v>88376</v>
      </c>
      <c r="C41" s="33">
        <v>1100</v>
      </c>
      <c r="D41" s="33">
        <f t="shared" si="1"/>
        <v>87276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+'[1]PP EX-WORKS'!J42</f>
        <v>94297</v>
      </c>
      <c r="C42" s="33">
        <v>1100</v>
      </c>
      <c r="D42" s="33">
        <f t="shared" si="1"/>
        <v>93197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+'[1]PP EX-WORKS'!Z42</f>
        <v>86487</v>
      </c>
      <c r="C43" s="33">
        <v>1100</v>
      </c>
      <c r="D43" s="33">
        <f t="shared" si="1"/>
        <v>85387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+'[1]PP EX-WORKS'!R42</f>
        <v>98607</v>
      </c>
      <c r="C45" s="33">
        <v>1100</v>
      </c>
      <c r="D45" s="33">
        <f t="shared" ref="D45:D58" si="2">+B45-C45</f>
        <v>97507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EX-WORKS'!S42</f>
        <v>98547</v>
      </c>
      <c r="C46" s="33">
        <v>1100</v>
      </c>
      <c r="D46" s="33">
        <f>+B46-C46</f>
        <v>97447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EX-WORKS'!P42-6000</f>
        <v>89297</v>
      </c>
      <c r="C47" s="33">
        <v>1100</v>
      </c>
      <c r="D47" s="33">
        <f t="shared" si="2"/>
        <v>88197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+'[1]PP EX-WORKS'!Q42</f>
        <v>97057</v>
      </c>
      <c r="C48" s="33">
        <v>1100</v>
      </c>
      <c r="D48" s="33">
        <f t="shared" si="2"/>
        <v>95957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+'[1]PP EX-WORKS'!P42</f>
        <v>95297</v>
      </c>
      <c r="C49" s="33">
        <v>1100</v>
      </c>
      <c r="D49" s="33">
        <f t="shared" si="2"/>
        <v>94197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EX-WORKS'!W42</f>
        <v>95787</v>
      </c>
      <c r="C50" s="33">
        <v>1100</v>
      </c>
      <c r="D50" s="33">
        <f>+B50-C50</f>
        <v>94687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EX-WORKS'!V42</f>
        <v>97637</v>
      </c>
      <c r="C51" s="33">
        <v>1100</v>
      </c>
      <c r="D51" s="33">
        <f>+B51-C51</f>
        <v>96537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EX-WORKS'!T42</f>
        <v>96767</v>
      </c>
      <c r="C52" s="33">
        <v>1100</v>
      </c>
      <c r="D52" s="33">
        <f>+B52-C52</f>
        <v>95667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EX-WORKS'!U42</f>
        <v>96767</v>
      </c>
      <c r="C53" s="33">
        <v>1100</v>
      </c>
      <c r="D53" s="33">
        <f>+B53-C53</f>
        <v>95667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+'[1]PP EX-WORKS'!O42</f>
        <v>95297</v>
      </c>
      <c r="C54" s="33">
        <v>1100</v>
      </c>
      <c r="D54" s="33">
        <f>+B54-C54</f>
        <v>94197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2">
        <f>+'[1]PP EX-WORKS'!N42</f>
        <v>94797</v>
      </c>
      <c r="C55" s="33">
        <v>1100</v>
      </c>
      <c r="D55" s="33">
        <f t="shared" si="2"/>
        <v>93697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+'[1]PP EX-WORKS'!K42</f>
        <v>98262</v>
      </c>
      <c r="C56" s="33">
        <v>1100</v>
      </c>
      <c r="D56" s="33">
        <f t="shared" si="2"/>
        <v>97162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+'[1]PP EX-WORKS'!M42</f>
        <v>101262</v>
      </c>
      <c r="C57" s="33">
        <v>1100</v>
      </c>
      <c r="D57" s="33">
        <f t="shared" si="2"/>
        <v>100162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+'[1]PP EX-WORKS'!L42</f>
        <v>100287</v>
      </c>
      <c r="C58" s="33">
        <v>1100</v>
      </c>
      <c r="D58" s="33">
        <f t="shared" si="2"/>
        <v>99187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+'[1]LL PRICELIST'!C50</f>
        <v>97119</v>
      </c>
      <c r="C60" s="33">
        <v>1100</v>
      </c>
      <c r="D60" s="33">
        <f t="shared" ref="D60:D68" si="3">+B60-C60</f>
        <v>96019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+'[1]LL PRICELIST'!B50</f>
        <v>96119</v>
      </c>
      <c r="C61" s="33">
        <v>1100</v>
      </c>
      <c r="D61" s="33">
        <f t="shared" si="3"/>
        <v>95019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+'[1]LL PRICELIST'!B50</f>
        <v>96119</v>
      </c>
      <c r="C62" s="33">
        <v>1100</v>
      </c>
      <c r="D62" s="33">
        <f t="shared" si="3"/>
        <v>95019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+'[1]LL PRICELIST'!D50</f>
        <v>103219</v>
      </c>
      <c r="C63" s="33">
        <v>1100</v>
      </c>
      <c r="D63" s="33">
        <f t="shared" si="3"/>
        <v>102119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+'[1]LL PRICELIST'!E50</f>
        <v>105219</v>
      </c>
      <c r="C64" s="33">
        <v>1100</v>
      </c>
      <c r="D64" s="33">
        <f t="shared" si="3"/>
        <v>104119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+'[1]LL PRICELIST'!F50</f>
        <v>106899</v>
      </c>
      <c r="C65" s="33">
        <v>1100</v>
      </c>
      <c r="D65" s="33">
        <f t="shared" si="3"/>
        <v>105799</v>
      </c>
      <c r="E65" s="35"/>
      <c r="F65" s="39"/>
      <c r="G65" s="13"/>
      <c r="H65" s="36"/>
      <c r="I65" s="13"/>
    </row>
    <row r="66" spans="1:9" x14ac:dyDescent="0.25">
      <c r="A66" s="12" t="s">
        <v>129</v>
      </c>
      <c r="B66" s="33">
        <f>B61-5500</f>
        <v>90619</v>
      </c>
      <c r="C66" s="33">
        <v>1100</v>
      </c>
      <c r="D66" s="33">
        <f t="shared" si="3"/>
        <v>89519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+'[1]LL PRICELIST'!I50</f>
        <v>92119</v>
      </c>
      <c r="C67" s="33">
        <v>1100</v>
      </c>
      <c r="D67" s="33">
        <f t="shared" si="3"/>
        <v>91019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+'[1]LL PRICELIST'!J50</f>
        <v>92119</v>
      </c>
      <c r="C68" s="33">
        <v>1100</v>
      </c>
      <c r="D68" s="33">
        <f t="shared" si="3"/>
        <v>91019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70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72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73</v>
      </c>
      <c r="B87" s="14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74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H20" sqref="H20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2.85546875" customWidth="1"/>
    <col min="5" max="5" width="17.28515625" customWidth="1"/>
    <col min="6" max="6" width="9.7109375" customWidth="1"/>
    <col min="7" max="7" width="9" customWidth="1"/>
    <col min="8" max="8" width="27.28515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224</v>
      </c>
      <c r="B5" s="85"/>
      <c r="C5" s="85"/>
      <c r="D5" s="85"/>
      <c r="E5" s="85"/>
      <c r="F5" s="85"/>
      <c r="G5" s="85"/>
      <c r="H5" s="85"/>
      <c r="I5" s="74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74"/>
    </row>
    <row r="7" spans="1:9" x14ac:dyDescent="0.25">
      <c r="A7" s="83" t="str">
        <f>+'[1]STOCK POINT'!A9:I9</f>
        <v>HDPE, LLDPE &amp; PP PRICE W.E.F. DT. 01.11.25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1" t="s">
        <v>79</v>
      </c>
      <c r="B8" s="1" t="s">
        <v>80</v>
      </c>
      <c r="C8" s="1" t="s">
        <v>81</v>
      </c>
      <c r="D8" s="30" t="s">
        <v>176</v>
      </c>
      <c r="E8" s="31"/>
      <c r="F8" s="13"/>
      <c r="G8" s="53"/>
      <c r="H8" s="13"/>
      <c r="I8" s="13"/>
    </row>
    <row r="9" spans="1:9" ht="18" x14ac:dyDescent="0.25">
      <c r="A9" s="27" t="s">
        <v>12</v>
      </c>
      <c r="B9" s="28"/>
      <c r="C9" s="1" t="s">
        <v>86</v>
      </c>
      <c r="D9" s="30" t="s">
        <v>177</v>
      </c>
      <c r="E9" s="31"/>
      <c r="F9" s="2"/>
      <c r="G9" s="14"/>
      <c r="H9" s="13"/>
      <c r="I9" s="75"/>
    </row>
    <row r="10" spans="1:9" x14ac:dyDescent="0.25">
      <c r="A10" s="12" t="s">
        <v>89</v>
      </c>
      <c r="B10" s="32">
        <f>+'[1]HD EX-WORKS'!P53</f>
        <v>92269</v>
      </c>
      <c r="C10" s="33">
        <v>1100</v>
      </c>
      <c r="D10" s="33">
        <f>+B10-C10</f>
        <v>91169</v>
      </c>
      <c r="E10" s="53" t="s">
        <v>178</v>
      </c>
      <c r="F10" s="48"/>
      <c r="G10" s="13"/>
      <c r="H10" s="13"/>
      <c r="I10" s="13"/>
    </row>
    <row r="11" spans="1:9" x14ac:dyDescent="0.25">
      <c r="A11" s="12" t="s">
        <v>15</v>
      </c>
      <c r="B11" s="32">
        <f>+'[1]HD EX-WORKS'!R53</f>
        <v>94269</v>
      </c>
      <c r="C11" s="33">
        <v>1100</v>
      </c>
      <c r="D11" s="33">
        <f t="shared" ref="D11:D33" si="0">+B11-C11</f>
        <v>93169</v>
      </c>
      <c r="E11" s="35"/>
      <c r="F11" s="39"/>
      <c r="G11" s="14"/>
      <c r="H11" s="13"/>
      <c r="I11" s="13"/>
    </row>
    <row r="12" spans="1:9" x14ac:dyDescent="0.25">
      <c r="A12" s="12" t="s">
        <v>90</v>
      </c>
      <c r="B12" s="32">
        <f>+'[1]HD EX-WORKS'!Q53</f>
        <v>95019</v>
      </c>
      <c r="C12" s="33">
        <v>1100</v>
      </c>
      <c r="D12" s="33">
        <f>+B12-C12</f>
        <v>93919</v>
      </c>
      <c r="E12" s="59"/>
      <c r="F12" s="39"/>
      <c r="G12" s="14"/>
      <c r="H12" s="13"/>
      <c r="I12" s="13"/>
    </row>
    <row r="13" spans="1:9" x14ac:dyDescent="0.25">
      <c r="A13" s="12" t="s">
        <v>91</v>
      </c>
      <c r="B13" s="32">
        <f>+'[1]HD EX-WORKS'!T53</f>
        <v>95019</v>
      </c>
      <c r="C13" s="33">
        <v>1100</v>
      </c>
      <c r="D13" s="33">
        <f t="shared" si="0"/>
        <v>93919</v>
      </c>
      <c r="E13" s="59"/>
      <c r="F13" s="39"/>
      <c r="G13" s="14"/>
      <c r="H13" s="13"/>
      <c r="I13" s="13"/>
    </row>
    <row r="14" spans="1:9" x14ac:dyDescent="0.25">
      <c r="A14" s="12" t="s">
        <v>19</v>
      </c>
      <c r="B14" s="32">
        <f>+'[1]HD EX-WORKS'!U53</f>
        <v>97519</v>
      </c>
      <c r="C14" s="33">
        <v>1100</v>
      </c>
      <c r="D14" s="33">
        <f>+B14-C14</f>
        <v>96419</v>
      </c>
      <c r="E14" s="60"/>
      <c r="F14" s="39"/>
      <c r="G14" s="14"/>
      <c r="H14" s="13"/>
      <c r="I14" s="13"/>
    </row>
    <row r="15" spans="1:9" x14ac:dyDescent="0.25">
      <c r="A15" s="12" t="s">
        <v>20</v>
      </c>
      <c r="B15" s="32">
        <f>+'[1]HD EX-WORKS'!V53</f>
        <v>97519</v>
      </c>
      <c r="C15" s="33">
        <v>1100</v>
      </c>
      <c r="D15" s="33">
        <f>+B15-C15</f>
        <v>96419</v>
      </c>
      <c r="E15" s="60"/>
      <c r="F15" s="39"/>
      <c r="G15" s="14"/>
      <c r="H15" s="13"/>
      <c r="I15" s="13"/>
    </row>
    <row r="16" spans="1:9" x14ac:dyDescent="0.25">
      <c r="A16" s="12" t="s">
        <v>92</v>
      </c>
      <c r="B16" s="32">
        <f>+'[1]HD EX-WORKS'!B53</f>
        <v>94341</v>
      </c>
      <c r="C16" s="33">
        <v>1100</v>
      </c>
      <c r="D16" s="33">
        <f t="shared" si="0"/>
        <v>93241</v>
      </c>
      <c r="E16" s="61" t="s">
        <v>179</v>
      </c>
      <c r="F16" s="1" t="s">
        <v>180</v>
      </c>
      <c r="G16" s="31"/>
      <c r="H16" s="13"/>
      <c r="I16" s="13"/>
    </row>
    <row r="17" spans="1:9" x14ac:dyDescent="0.25">
      <c r="A17" s="12" t="s">
        <v>93</v>
      </c>
      <c r="B17" s="32">
        <f>+'[1]HD EX-WORKS'!F53</f>
        <v>96011</v>
      </c>
      <c r="C17" s="33">
        <v>1100</v>
      </c>
      <c r="D17" s="33">
        <f t="shared" si="0"/>
        <v>94911</v>
      </c>
      <c r="E17" s="62" t="s">
        <v>181</v>
      </c>
      <c r="F17" s="1" t="s">
        <v>182</v>
      </c>
      <c r="G17" s="31"/>
      <c r="H17" s="13"/>
      <c r="I17" s="13"/>
    </row>
    <row r="18" spans="1:9" x14ac:dyDescent="0.25">
      <c r="A18" s="12" t="s">
        <v>94</v>
      </c>
      <c r="B18" s="32">
        <f>+'[1]HD EX-WORKS'!G53</f>
        <v>94761</v>
      </c>
      <c r="C18" s="33">
        <v>1100</v>
      </c>
      <c r="D18" s="33">
        <f t="shared" si="0"/>
        <v>93661</v>
      </c>
      <c r="E18" s="62"/>
      <c r="F18" s="62"/>
      <c r="G18" s="26"/>
      <c r="H18" s="13"/>
      <c r="I18" s="13"/>
    </row>
    <row r="19" spans="1:9" x14ac:dyDescent="0.25">
      <c r="A19" s="12" t="s">
        <v>95</v>
      </c>
      <c r="B19" s="33">
        <f>+'[1]HD EX-WORKS'!C53</f>
        <v>94261</v>
      </c>
      <c r="C19" s="33">
        <v>1100</v>
      </c>
      <c r="D19" s="33">
        <f t="shared" si="0"/>
        <v>93161</v>
      </c>
      <c r="E19" s="62" t="s">
        <v>225</v>
      </c>
      <c r="F19" s="76">
        <f>+'[1]Freight list'!F166</f>
        <v>3368</v>
      </c>
      <c r="G19" s="26"/>
      <c r="H19" s="13"/>
      <c r="I19" s="13"/>
    </row>
    <row r="20" spans="1:9" x14ac:dyDescent="0.25">
      <c r="A20" s="12" t="s">
        <v>96</v>
      </c>
      <c r="B20" s="33">
        <f>+'[1]HD EX-WORKS'!S53</f>
        <v>95930</v>
      </c>
      <c r="C20" s="33">
        <v>1100</v>
      </c>
      <c r="D20" s="33">
        <f t="shared" si="0"/>
        <v>94830</v>
      </c>
      <c r="E20" s="62" t="s">
        <v>226</v>
      </c>
      <c r="F20" s="63">
        <f>+'[1]Freight list'!F163</f>
        <v>3318</v>
      </c>
      <c r="G20" s="31"/>
      <c r="H20" s="13"/>
      <c r="I20" s="13"/>
    </row>
    <row r="21" spans="1:9" x14ac:dyDescent="0.25">
      <c r="A21" s="12" t="s">
        <v>25</v>
      </c>
      <c r="B21" s="33">
        <f>+'[1]HD EX-WORKS'!H53</f>
        <v>95659</v>
      </c>
      <c r="C21" s="33">
        <v>1100</v>
      </c>
      <c r="D21" s="33">
        <f t="shared" si="0"/>
        <v>94559</v>
      </c>
      <c r="E21" s="62" t="s">
        <v>227</v>
      </c>
      <c r="F21" s="63">
        <f>+'[1]Freight list'!F175</f>
        <v>3358</v>
      </c>
      <c r="G21" s="31"/>
      <c r="H21" s="13"/>
      <c r="I21" s="13"/>
    </row>
    <row r="22" spans="1:9" x14ac:dyDescent="0.25">
      <c r="A22" s="12" t="s">
        <v>97</v>
      </c>
      <c r="B22" s="33">
        <f>B23-3000</f>
        <v>92361</v>
      </c>
      <c r="C22" s="33">
        <v>1100</v>
      </c>
      <c r="D22" s="33">
        <f t="shared" si="0"/>
        <v>91261</v>
      </c>
      <c r="E22" s="62" t="s">
        <v>228</v>
      </c>
      <c r="F22" s="63">
        <f>+'[1]Freight list'!F198</f>
        <v>3403</v>
      </c>
      <c r="G22" s="31"/>
      <c r="H22" s="13"/>
      <c r="I22" s="13"/>
    </row>
    <row r="23" spans="1:9" x14ac:dyDescent="0.25">
      <c r="A23" s="12" t="s">
        <v>98</v>
      </c>
      <c r="B23" s="33">
        <f>+'[1]HD EX-WORKS'!N53</f>
        <v>95361</v>
      </c>
      <c r="C23" s="33">
        <v>1100</v>
      </c>
      <c r="D23" s="33">
        <f t="shared" si="0"/>
        <v>94261</v>
      </c>
      <c r="E23" s="62" t="s">
        <v>229</v>
      </c>
      <c r="F23" s="77">
        <f>+'[1]Freight list'!F181</f>
        <v>3518</v>
      </c>
      <c r="G23" s="64"/>
      <c r="H23" s="13"/>
      <c r="I23" s="13"/>
    </row>
    <row r="24" spans="1:9" x14ac:dyDescent="0.25">
      <c r="A24" s="12" t="s">
        <v>99</v>
      </c>
      <c r="B24" s="33">
        <f>+'[1]HD EX-WORKS'!O53</f>
        <v>95361</v>
      </c>
      <c r="C24" s="33">
        <v>1100</v>
      </c>
      <c r="D24" s="33">
        <f t="shared" si="0"/>
        <v>94261</v>
      </c>
      <c r="E24" s="62"/>
      <c r="F24" s="78"/>
      <c r="G24" s="64"/>
      <c r="H24" s="13"/>
      <c r="I24" s="13"/>
    </row>
    <row r="25" spans="1:9" x14ac:dyDescent="0.25">
      <c r="A25" s="12" t="s">
        <v>100</v>
      </c>
      <c r="B25" s="32">
        <f>+'[1]HD EX-WORKS'!K53</f>
        <v>93991</v>
      </c>
      <c r="C25" s="33">
        <v>1100</v>
      </c>
      <c r="D25" s="33">
        <f t="shared" si="0"/>
        <v>92891</v>
      </c>
      <c r="E25" s="62"/>
      <c r="F25" s="1"/>
      <c r="G25" s="31"/>
      <c r="H25" s="13"/>
      <c r="I25" s="13"/>
    </row>
    <row r="26" spans="1:9" x14ac:dyDescent="0.25">
      <c r="A26" s="12" t="s">
        <v>29</v>
      </c>
      <c r="B26" s="33">
        <f>+'[1]HD EX-WORKS'!L53</f>
        <v>93380</v>
      </c>
      <c r="C26" s="33">
        <v>1100</v>
      </c>
      <c r="D26" s="33">
        <f t="shared" si="0"/>
        <v>92280</v>
      </c>
      <c r="E26" s="62" t="s">
        <v>230</v>
      </c>
      <c r="F26" s="63">
        <f>+'[1]Freight list'!F167</f>
        <v>3368</v>
      </c>
      <c r="G26" s="31"/>
      <c r="H26" s="13"/>
      <c r="I26" s="13"/>
    </row>
    <row r="27" spans="1:9" x14ac:dyDescent="0.25">
      <c r="A27" s="12" t="s">
        <v>31</v>
      </c>
      <c r="B27" s="33">
        <f>+'[1]HD EX-WORKS'!I53</f>
        <v>94690</v>
      </c>
      <c r="C27" s="33">
        <v>1100</v>
      </c>
      <c r="D27" s="33">
        <f t="shared" si="0"/>
        <v>93590</v>
      </c>
      <c r="E27" s="62" t="s">
        <v>231</v>
      </c>
      <c r="F27" s="63">
        <f>+'[1]Freight list'!F165</f>
        <v>3368</v>
      </c>
      <c r="G27" s="31"/>
      <c r="H27" s="13"/>
      <c r="I27" s="13"/>
    </row>
    <row r="28" spans="1:9" x14ac:dyDescent="0.25">
      <c r="A28" s="12" t="s">
        <v>101</v>
      </c>
      <c r="B28" s="33">
        <f>+'[1]HD EX-WORKS'!J53</f>
        <v>91991</v>
      </c>
      <c r="C28" s="33">
        <v>1100</v>
      </c>
      <c r="D28" s="33">
        <f t="shared" si="0"/>
        <v>90891</v>
      </c>
      <c r="E28" s="62"/>
      <c r="F28" s="61"/>
      <c r="G28" s="31"/>
      <c r="H28" s="13"/>
      <c r="I28" s="13"/>
    </row>
    <row r="29" spans="1:9" x14ac:dyDescent="0.25">
      <c r="A29" s="12" t="s">
        <v>27</v>
      </c>
      <c r="B29" s="33">
        <f>+'[1]HD EX-WORKS'!W53</f>
        <v>91361</v>
      </c>
      <c r="C29" s="33">
        <v>1100</v>
      </c>
      <c r="D29" s="33">
        <f t="shared" si="0"/>
        <v>90261</v>
      </c>
      <c r="E29" s="62"/>
      <c r="F29" s="62"/>
      <c r="G29" s="26"/>
      <c r="H29" s="13"/>
      <c r="I29" s="13"/>
    </row>
    <row r="30" spans="1:9" x14ac:dyDescent="0.25">
      <c r="A30" s="12" t="s">
        <v>102</v>
      </c>
      <c r="B30" s="33">
        <f>+'[1]HD EX-WORKS'!X53</f>
        <v>89361</v>
      </c>
      <c r="C30" s="33">
        <v>1100</v>
      </c>
      <c r="D30" s="33">
        <f t="shared" si="0"/>
        <v>88261</v>
      </c>
      <c r="E30" s="62"/>
      <c r="F30" s="62"/>
      <c r="G30" s="26"/>
      <c r="H30" s="13"/>
      <c r="I30" s="13"/>
    </row>
    <row r="31" spans="1:9" x14ac:dyDescent="0.25">
      <c r="A31" s="12" t="s">
        <v>103</v>
      </c>
      <c r="B31" s="33">
        <f>+'[1]HD EX-WORKS'!Y53</f>
        <v>86841</v>
      </c>
      <c r="C31" s="33">
        <v>1100</v>
      </c>
      <c r="D31" s="33">
        <f t="shared" si="0"/>
        <v>85741</v>
      </c>
      <c r="E31" s="62"/>
      <c r="F31" s="62"/>
      <c r="G31" s="26"/>
      <c r="H31" s="13"/>
      <c r="I31" s="13"/>
    </row>
    <row r="32" spans="1:9" x14ac:dyDescent="0.25">
      <c r="A32" s="12" t="s">
        <v>104</v>
      </c>
      <c r="B32" s="33">
        <f>+'[1]HD EX-WORKS'!Z53</f>
        <v>90659</v>
      </c>
      <c r="C32" s="33">
        <v>1100</v>
      </c>
      <c r="D32" s="33">
        <f t="shared" si="0"/>
        <v>89559</v>
      </c>
      <c r="E32" s="62"/>
      <c r="F32" s="62"/>
      <c r="G32" s="26"/>
      <c r="H32" s="13"/>
      <c r="I32" s="13"/>
    </row>
    <row r="33" spans="1:9" x14ac:dyDescent="0.25">
      <c r="A33" s="12" t="s">
        <v>105</v>
      </c>
      <c r="B33" s="33">
        <f>+'[1]HD EX-WORKS'!AA53</f>
        <v>89261</v>
      </c>
      <c r="C33" s="33">
        <v>1100</v>
      </c>
      <c r="D33" s="33">
        <f t="shared" si="0"/>
        <v>88161</v>
      </c>
      <c r="E33" s="62"/>
      <c r="F33" s="62"/>
      <c r="G33" s="26"/>
      <c r="H33" s="13"/>
      <c r="I33" s="13"/>
    </row>
    <row r="34" spans="1:9" x14ac:dyDescent="0.25">
      <c r="A34" s="37" t="s">
        <v>33</v>
      </c>
      <c r="B34" s="33"/>
      <c r="C34" s="33"/>
      <c r="D34" s="28"/>
      <c r="E34" s="62"/>
      <c r="F34" s="62"/>
      <c r="G34" s="26"/>
      <c r="H34" s="13"/>
      <c r="I34" s="13"/>
    </row>
    <row r="35" spans="1:9" x14ac:dyDescent="0.25">
      <c r="A35" s="12" t="s">
        <v>34</v>
      </c>
      <c r="B35" s="33">
        <f>+'[1]PP EX-WORKS'!I44</f>
        <v>89901</v>
      </c>
      <c r="C35" s="33">
        <v>1100</v>
      </c>
      <c r="D35" s="33">
        <f t="shared" ref="D35:D44" si="1">+B35-C35</f>
        <v>88801</v>
      </c>
      <c r="E35" s="58" t="s">
        <v>206</v>
      </c>
      <c r="F35" s="13"/>
      <c r="G35" s="13"/>
      <c r="H35" s="13"/>
      <c r="I35" s="13"/>
    </row>
    <row r="36" spans="1:9" x14ac:dyDescent="0.25">
      <c r="A36" s="12" t="s">
        <v>106</v>
      </c>
      <c r="B36" s="33">
        <f>+'[1]PP EX-WORKS'!E44</f>
        <v>88211</v>
      </c>
      <c r="C36" s="33">
        <v>1100</v>
      </c>
      <c r="D36" s="33">
        <f t="shared" si="1"/>
        <v>87111</v>
      </c>
      <c r="E36" s="35"/>
      <c r="F36" s="39"/>
      <c r="G36" s="13"/>
      <c r="H36" s="13"/>
      <c r="I36" s="13"/>
    </row>
    <row r="37" spans="1:9" x14ac:dyDescent="0.25">
      <c r="A37" s="12" t="s">
        <v>107</v>
      </c>
      <c r="B37" s="33">
        <f>+'[1]PP EX-WORKS'!B44</f>
        <v>87691</v>
      </c>
      <c r="C37" s="33">
        <v>1100</v>
      </c>
      <c r="D37" s="33">
        <f t="shared" si="1"/>
        <v>86591</v>
      </c>
      <c r="E37" s="35"/>
      <c r="F37" s="39"/>
      <c r="G37" s="13"/>
      <c r="H37" s="13"/>
      <c r="I37" s="13"/>
    </row>
    <row r="38" spans="1:9" x14ac:dyDescent="0.25">
      <c r="A38" s="12" t="s">
        <v>108</v>
      </c>
      <c r="B38" s="33">
        <f>+'[1]PP EX-WORKS'!H44</f>
        <v>90391</v>
      </c>
      <c r="C38" s="33">
        <v>1100</v>
      </c>
      <c r="D38" s="33">
        <f t="shared" si="1"/>
        <v>89291</v>
      </c>
      <c r="E38" s="35"/>
      <c r="F38" s="39"/>
      <c r="G38" s="13"/>
      <c r="H38" s="13"/>
      <c r="I38" s="13"/>
    </row>
    <row r="39" spans="1:9" x14ac:dyDescent="0.25">
      <c r="A39" s="12" t="s">
        <v>37</v>
      </c>
      <c r="B39" s="32">
        <f>+'[1]PP EX-WORKS'!F44</f>
        <v>88711</v>
      </c>
      <c r="C39" s="33">
        <v>1100</v>
      </c>
      <c r="D39" s="33">
        <f t="shared" si="1"/>
        <v>87611</v>
      </c>
      <c r="E39" s="35"/>
      <c r="F39" s="39"/>
      <c r="G39" s="13"/>
      <c r="H39" s="13"/>
      <c r="I39" s="13"/>
    </row>
    <row r="40" spans="1:9" x14ac:dyDescent="0.25">
      <c r="A40" s="12" t="s">
        <v>109</v>
      </c>
      <c r="B40" s="33">
        <f>+'[1]PP EX-WORKS'!Y44</f>
        <v>83691</v>
      </c>
      <c r="C40" s="33">
        <v>1100</v>
      </c>
      <c r="D40" s="33">
        <f t="shared" si="1"/>
        <v>82591</v>
      </c>
      <c r="E40" s="35"/>
      <c r="F40" s="39"/>
      <c r="G40" s="13"/>
      <c r="H40" s="13"/>
      <c r="I40" s="13"/>
    </row>
    <row r="41" spans="1:9" x14ac:dyDescent="0.25">
      <c r="A41" s="12" t="s">
        <v>110</v>
      </c>
      <c r="B41" s="33">
        <f>+'[1]PP EX-WORKS'!D44</f>
        <v>87191</v>
      </c>
      <c r="C41" s="33">
        <v>1100</v>
      </c>
      <c r="D41" s="33">
        <f t="shared" si="1"/>
        <v>86091</v>
      </c>
      <c r="E41" s="35"/>
      <c r="F41" s="39"/>
      <c r="G41" s="13"/>
      <c r="H41" s="13"/>
      <c r="I41" s="13"/>
    </row>
    <row r="42" spans="1:9" x14ac:dyDescent="0.25">
      <c r="A42" s="12" t="s">
        <v>111</v>
      </c>
      <c r="B42" s="33">
        <f>+'[1]PP EX-WORKS'!C44</f>
        <v>87211</v>
      </c>
      <c r="C42" s="33">
        <v>1100</v>
      </c>
      <c r="D42" s="33">
        <f t="shared" si="1"/>
        <v>86111</v>
      </c>
      <c r="E42" s="35"/>
      <c r="F42" s="39"/>
      <c r="G42" s="13"/>
      <c r="H42" s="13"/>
      <c r="I42" s="13"/>
    </row>
    <row r="43" spans="1:9" x14ac:dyDescent="0.25">
      <c r="A43" s="12" t="s">
        <v>112</v>
      </c>
      <c r="B43" s="33">
        <f>+'[1]PP EX-WORKS'!J44</f>
        <v>91501</v>
      </c>
      <c r="C43" s="33">
        <v>1100</v>
      </c>
      <c r="D43" s="33">
        <f t="shared" si="1"/>
        <v>90401</v>
      </c>
      <c r="E43" s="35"/>
      <c r="F43" s="39"/>
      <c r="G43" s="13"/>
      <c r="H43" s="13"/>
      <c r="I43" s="13"/>
    </row>
    <row r="44" spans="1:9" x14ac:dyDescent="0.25">
      <c r="A44" s="12" t="s">
        <v>113</v>
      </c>
      <c r="B44" s="33">
        <f>+'[1]PP EX-WORKS'!Z44</f>
        <v>83691</v>
      </c>
      <c r="C44" s="33">
        <v>1100</v>
      </c>
      <c r="D44" s="33">
        <f t="shared" si="1"/>
        <v>82591</v>
      </c>
      <c r="E44" s="35"/>
      <c r="F44" s="39"/>
      <c r="G44" s="13"/>
      <c r="H44" s="13"/>
      <c r="I44" s="13"/>
    </row>
    <row r="45" spans="1:9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</row>
    <row r="46" spans="1:9" x14ac:dyDescent="0.25">
      <c r="A46" s="12" t="s">
        <v>114</v>
      </c>
      <c r="B46" s="33">
        <f>+'[1]PP EX-WORKS'!R44</f>
        <v>95811</v>
      </c>
      <c r="C46" s="33">
        <v>1100</v>
      </c>
      <c r="D46" s="33">
        <f t="shared" ref="D46:D59" si="2">+B46-C46</f>
        <v>94711</v>
      </c>
      <c r="E46" s="35"/>
      <c r="F46" s="39"/>
      <c r="G46" s="13"/>
      <c r="H46" s="13"/>
      <c r="I46" s="13"/>
    </row>
    <row r="47" spans="1:9" x14ac:dyDescent="0.25">
      <c r="A47" s="12" t="s">
        <v>115</v>
      </c>
      <c r="B47" s="33">
        <f>+'[1]PP EX-WORKS'!S44</f>
        <v>95751</v>
      </c>
      <c r="C47" s="33">
        <v>1100</v>
      </c>
      <c r="D47" s="33">
        <f>+B47-C47</f>
        <v>94651</v>
      </c>
      <c r="E47" s="35"/>
      <c r="F47" s="39"/>
      <c r="G47" s="13"/>
      <c r="H47" s="13"/>
      <c r="I47" s="13"/>
    </row>
    <row r="48" spans="1:9" x14ac:dyDescent="0.25">
      <c r="A48" s="12" t="s">
        <v>116</v>
      </c>
      <c r="B48" s="33">
        <f>+'[1]PP EX-WORKS'!P44-6000</f>
        <v>86501</v>
      </c>
      <c r="C48" s="33">
        <v>1100</v>
      </c>
      <c r="D48" s="33">
        <f t="shared" si="2"/>
        <v>85401</v>
      </c>
      <c r="E48" s="35"/>
      <c r="F48" s="39"/>
      <c r="G48" s="13"/>
      <c r="H48" s="13"/>
      <c r="I48" s="13"/>
    </row>
    <row r="49" spans="1:9" x14ac:dyDescent="0.25">
      <c r="A49" s="12" t="s">
        <v>53</v>
      </c>
      <c r="B49" s="33">
        <f>+'[1]PP EX-WORKS'!Q44</f>
        <v>94261</v>
      </c>
      <c r="C49" s="33">
        <v>1100</v>
      </c>
      <c r="D49" s="33">
        <f t="shared" si="2"/>
        <v>93161</v>
      </c>
      <c r="E49" s="35"/>
      <c r="F49" s="39"/>
      <c r="G49" s="13"/>
      <c r="H49" s="13"/>
      <c r="I49" s="13"/>
    </row>
    <row r="50" spans="1:9" x14ac:dyDescent="0.25">
      <c r="A50" s="12" t="s">
        <v>117</v>
      </c>
      <c r="B50" s="33">
        <f>+'[1]PP EX-WORKS'!P44</f>
        <v>92501</v>
      </c>
      <c r="C50" s="33">
        <v>1100</v>
      </c>
      <c r="D50" s="33">
        <f t="shared" si="2"/>
        <v>91401</v>
      </c>
      <c r="E50" s="35"/>
      <c r="F50" s="39"/>
      <c r="G50" s="13"/>
      <c r="H50" s="13"/>
      <c r="I50" s="13"/>
    </row>
    <row r="51" spans="1:9" x14ac:dyDescent="0.25">
      <c r="A51" s="12" t="s">
        <v>44</v>
      </c>
      <c r="B51" s="33">
        <f>+'[1]PP EX-WORKS'!W44</f>
        <v>92991</v>
      </c>
      <c r="C51" s="33">
        <v>1100</v>
      </c>
      <c r="D51" s="33">
        <f>+B51-C51</f>
        <v>91891</v>
      </c>
      <c r="E51" s="35"/>
      <c r="F51" s="39"/>
      <c r="G51" s="13"/>
      <c r="H51" s="13"/>
      <c r="I51" s="13"/>
    </row>
    <row r="52" spans="1:9" x14ac:dyDescent="0.25">
      <c r="A52" s="12" t="s">
        <v>45</v>
      </c>
      <c r="B52" s="33">
        <f>+'[1]PP EX-WORKS'!V44</f>
        <v>94841</v>
      </c>
      <c r="C52" s="33">
        <v>1100</v>
      </c>
      <c r="D52" s="33">
        <f>+B52-C52</f>
        <v>93741</v>
      </c>
      <c r="E52" s="35"/>
      <c r="F52" s="39"/>
      <c r="G52" s="13"/>
      <c r="H52" s="13"/>
      <c r="I52" s="13"/>
    </row>
    <row r="53" spans="1:9" x14ac:dyDescent="0.25">
      <c r="A53" s="12" t="s">
        <v>46</v>
      </c>
      <c r="B53" s="33">
        <f>+'[1]PP EX-WORKS'!T44</f>
        <v>93971</v>
      </c>
      <c r="C53" s="33">
        <v>1100</v>
      </c>
      <c r="D53" s="33">
        <f>+B53-C53</f>
        <v>92871</v>
      </c>
      <c r="E53" s="35"/>
      <c r="F53" s="39"/>
      <c r="G53" s="13"/>
      <c r="H53" s="13"/>
      <c r="I53" s="13"/>
    </row>
    <row r="54" spans="1:9" x14ac:dyDescent="0.25">
      <c r="A54" s="12" t="s">
        <v>47</v>
      </c>
      <c r="B54" s="33">
        <f>+'[1]PP EX-WORKS'!U44</f>
        <v>93971</v>
      </c>
      <c r="C54" s="33">
        <v>1100</v>
      </c>
      <c r="D54" s="33">
        <f>+B54-C54</f>
        <v>92871</v>
      </c>
      <c r="E54" s="35"/>
      <c r="F54" s="39"/>
      <c r="G54" s="13"/>
      <c r="H54" s="13"/>
      <c r="I54" s="13"/>
    </row>
    <row r="55" spans="1:9" x14ac:dyDescent="0.25">
      <c r="A55" s="12" t="s">
        <v>118</v>
      </c>
      <c r="B55" s="33">
        <f>+'[1]PP EX-WORKS'!O44</f>
        <v>92501</v>
      </c>
      <c r="C55" s="33">
        <v>1100</v>
      </c>
      <c r="D55" s="33">
        <f t="shared" si="2"/>
        <v>91401</v>
      </c>
      <c r="E55" s="35"/>
      <c r="F55" s="39"/>
      <c r="G55" s="13"/>
      <c r="H55" s="13"/>
      <c r="I55" s="13"/>
    </row>
    <row r="56" spans="1:9" x14ac:dyDescent="0.25">
      <c r="A56" s="12" t="s">
        <v>174</v>
      </c>
      <c r="B56" s="33">
        <f>+'[1]PP EX-WORKS'!N44</f>
        <v>92001</v>
      </c>
      <c r="C56" s="33">
        <v>1100</v>
      </c>
      <c r="D56" s="33">
        <f t="shared" si="2"/>
        <v>90901</v>
      </c>
      <c r="E56" s="35"/>
      <c r="F56" s="39"/>
      <c r="G56" s="13"/>
      <c r="H56" s="13"/>
      <c r="I56" s="13"/>
    </row>
    <row r="57" spans="1:9" x14ac:dyDescent="0.25">
      <c r="A57" s="12" t="s">
        <v>120</v>
      </c>
      <c r="B57" s="33">
        <f>+'[1]PP EX-WORKS'!K44</f>
        <v>95474</v>
      </c>
      <c r="C57" s="33">
        <v>1100</v>
      </c>
      <c r="D57" s="33">
        <f t="shared" si="2"/>
        <v>94374</v>
      </c>
      <c r="E57" s="35"/>
      <c r="F57" s="39"/>
      <c r="G57" s="13"/>
      <c r="H57" s="13"/>
      <c r="I57" s="13"/>
    </row>
    <row r="58" spans="1:9" x14ac:dyDescent="0.25">
      <c r="A58" s="12" t="s">
        <v>121</v>
      </c>
      <c r="B58" s="33">
        <f>+'[1]PP EX-WORKS'!M44</f>
        <v>98474</v>
      </c>
      <c r="C58" s="33">
        <v>1100</v>
      </c>
      <c r="D58" s="33">
        <f t="shared" si="2"/>
        <v>97374</v>
      </c>
      <c r="E58" s="35"/>
      <c r="F58" s="39"/>
      <c r="G58" s="13"/>
      <c r="H58" s="13"/>
      <c r="I58" s="13"/>
    </row>
    <row r="59" spans="1:9" x14ac:dyDescent="0.25">
      <c r="A59" s="40" t="s">
        <v>122</v>
      </c>
      <c r="B59" s="33">
        <f>+'[1]PP EX-WORKS'!L44</f>
        <v>97494</v>
      </c>
      <c r="C59" s="33">
        <v>1100</v>
      </c>
      <c r="D59" s="33">
        <f t="shared" si="2"/>
        <v>96394</v>
      </c>
      <c r="E59" s="35"/>
      <c r="F59" s="39"/>
      <c r="G59" s="13"/>
      <c r="H59" s="13"/>
      <c r="I59" s="13"/>
    </row>
    <row r="60" spans="1:9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</row>
    <row r="61" spans="1:9" x14ac:dyDescent="0.25">
      <c r="A61" s="12" t="s">
        <v>123</v>
      </c>
      <c r="B61" s="33">
        <f>+'[1]LL PRICELIST'!C53</f>
        <v>94345</v>
      </c>
      <c r="C61" s="33">
        <v>1100</v>
      </c>
      <c r="D61" s="33">
        <f t="shared" ref="D61:D69" si="3">+B61-C61</f>
        <v>93245</v>
      </c>
      <c r="E61" s="35"/>
      <c r="F61" s="39"/>
      <c r="G61" s="13"/>
      <c r="H61" s="13"/>
      <c r="I61" s="13"/>
    </row>
    <row r="62" spans="1:9" x14ac:dyDescent="0.25">
      <c r="A62" s="12" t="s">
        <v>124</v>
      </c>
      <c r="B62" s="33">
        <f>+'[1]LL PRICELIST'!B53</f>
        <v>93345</v>
      </c>
      <c r="C62" s="33">
        <v>1100</v>
      </c>
      <c r="D62" s="33">
        <f>+B62-C62</f>
        <v>92245</v>
      </c>
      <c r="E62" s="35"/>
      <c r="F62" s="39"/>
      <c r="G62" s="13"/>
      <c r="H62" s="13"/>
      <c r="I62" s="13"/>
    </row>
    <row r="63" spans="1:9" x14ac:dyDescent="0.25">
      <c r="A63" s="12" t="s">
        <v>125</v>
      </c>
      <c r="B63" s="33">
        <f>+'[1]LL PRICELIST'!B53</f>
        <v>93345</v>
      </c>
      <c r="C63" s="33">
        <v>1100</v>
      </c>
      <c r="D63" s="33">
        <f t="shared" si="3"/>
        <v>92245</v>
      </c>
      <c r="E63" s="35"/>
      <c r="F63" s="39"/>
      <c r="G63" s="13"/>
      <c r="H63" s="13"/>
      <c r="I63" s="13"/>
    </row>
    <row r="64" spans="1:9" x14ac:dyDescent="0.25">
      <c r="A64" s="12" t="s">
        <v>126</v>
      </c>
      <c r="B64" s="33">
        <f>+'[1]LL PRICELIST'!D53</f>
        <v>100435</v>
      </c>
      <c r="C64" s="33">
        <v>1100</v>
      </c>
      <c r="D64" s="33">
        <f t="shared" si="3"/>
        <v>99335</v>
      </c>
      <c r="E64" s="35"/>
      <c r="F64" s="39"/>
      <c r="G64" s="13"/>
      <c r="H64" s="13"/>
      <c r="I64" s="13"/>
    </row>
    <row r="65" spans="1:9" x14ac:dyDescent="0.25">
      <c r="A65" s="12" t="s">
        <v>127</v>
      </c>
      <c r="B65" s="33">
        <f>+'[1]LL PRICELIST'!E53</f>
        <v>102435</v>
      </c>
      <c r="C65" s="33">
        <v>1100</v>
      </c>
      <c r="D65" s="33">
        <f t="shared" si="3"/>
        <v>101335</v>
      </c>
      <c r="E65" s="35"/>
      <c r="F65" s="39"/>
      <c r="G65" s="13"/>
      <c r="H65" s="13"/>
      <c r="I65" s="13"/>
    </row>
    <row r="66" spans="1:9" x14ac:dyDescent="0.25">
      <c r="A66" s="12" t="s">
        <v>128</v>
      </c>
      <c r="B66" s="33">
        <f>+'[1]LL PRICELIST'!F53</f>
        <v>104125</v>
      </c>
      <c r="C66" s="33">
        <v>1100</v>
      </c>
      <c r="D66" s="33">
        <f t="shared" si="3"/>
        <v>103025</v>
      </c>
      <c r="E66" s="35"/>
      <c r="F66" s="39"/>
      <c r="G66" s="13"/>
      <c r="H66" s="13"/>
      <c r="I66" s="13"/>
    </row>
    <row r="67" spans="1:9" x14ac:dyDescent="0.25">
      <c r="A67" s="12" t="s">
        <v>129</v>
      </c>
      <c r="B67" s="33">
        <f>B62-5500</f>
        <v>87845</v>
      </c>
      <c r="C67" s="33">
        <v>1100</v>
      </c>
      <c r="D67" s="33">
        <f t="shared" si="3"/>
        <v>86745</v>
      </c>
      <c r="E67" s="35"/>
      <c r="F67" s="39"/>
      <c r="G67" s="13"/>
      <c r="H67" s="13"/>
      <c r="I67" s="13"/>
    </row>
    <row r="68" spans="1:9" x14ac:dyDescent="0.25">
      <c r="A68" s="12" t="s">
        <v>130</v>
      </c>
      <c r="B68" s="33">
        <f>+'[1]LL PRICELIST'!I53</f>
        <v>89345</v>
      </c>
      <c r="C68" s="33">
        <v>1100</v>
      </c>
      <c r="D68" s="33">
        <f t="shared" si="3"/>
        <v>88245</v>
      </c>
      <c r="E68" s="35"/>
      <c r="F68" s="39"/>
      <c r="G68" s="13"/>
      <c r="H68" s="13"/>
      <c r="I68" s="13"/>
    </row>
    <row r="69" spans="1:9" x14ac:dyDescent="0.25">
      <c r="A69" s="12" t="s">
        <v>131</v>
      </c>
      <c r="B69" s="33">
        <f>+'[1]LL PRICELIST'!J53</f>
        <v>89345</v>
      </c>
      <c r="C69" s="33">
        <v>1100</v>
      </c>
      <c r="D69" s="33">
        <f t="shared" si="3"/>
        <v>88245</v>
      </c>
      <c r="E69" s="35"/>
      <c r="F69" s="39"/>
      <c r="G69" s="13"/>
      <c r="H69" s="13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70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71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72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73</v>
      </c>
      <c r="B88" s="14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74</v>
      </c>
      <c r="B89" s="14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E18" sqref="E18"/>
    </sheetView>
  </sheetViews>
  <sheetFormatPr defaultRowHeight="15" x14ac:dyDescent="0.25"/>
  <cols>
    <col min="1" max="1" width="31.42578125" customWidth="1"/>
    <col min="2" max="2" width="13" customWidth="1"/>
    <col min="3" max="3" width="11.140625" customWidth="1"/>
    <col min="4" max="4" width="13" customWidth="1"/>
    <col min="5" max="5" width="15.5703125" customWidth="1"/>
    <col min="6" max="6" width="9.7109375" customWidth="1"/>
    <col min="7" max="7" width="11.28515625" customWidth="1"/>
    <col min="8" max="8" width="29.140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232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01.11.25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1" t="s">
        <v>79</v>
      </c>
      <c r="B8" s="1" t="s">
        <v>80</v>
      </c>
      <c r="C8" s="1" t="s">
        <v>81</v>
      </c>
      <c r="D8" s="30" t="s">
        <v>176</v>
      </c>
      <c r="E8" s="31"/>
      <c r="F8" s="13"/>
      <c r="G8" s="53"/>
      <c r="H8" s="13"/>
      <c r="I8" s="13"/>
    </row>
    <row r="9" spans="1:9" x14ac:dyDescent="0.25">
      <c r="A9" s="27" t="s">
        <v>12</v>
      </c>
      <c r="B9" s="28"/>
      <c r="C9" s="1" t="s">
        <v>86</v>
      </c>
      <c r="D9" s="30" t="s">
        <v>177</v>
      </c>
      <c r="E9" s="31"/>
      <c r="F9" s="2"/>
      <c r="G9" s="14"/>
      <c r="H9" s="13"/>
      <c r="I9" s="13"/>
    </row>
    <row r="10" spans="1:9" x14ac:dyDescent="0.25">
      <c r="A10" s="12" t="s">
        <v>89</v>
      </c>
      <c r="B10" s="32">
        <f>+'[1]HD EX-WORKS'!P54</f>
        <v>91474</v>
      </c>
      <c r="C10" s="33">
        <v>1100</v>
      </c>
      <c r="D10" s="33">
        <f t="shared" ref="D10:D33" si="0">+B10-C10</f>
        <v>90374</v>
      </c>
      <c r="E10" s="53" t="s">
        <v>178</v>
      </c>
      <c r="F10" s="48"/>
      <c r="G10" s="13"/>
      <c r="H10" s="13"/>
      <c r="I10" s="13"/>
    </row>
    <row r="11" spans="1:9" x14ac:dyDescent="0.25">
      <c r="A11" s="12" t="s">
        <v>15</v>
      </c>
      <c r="B11" s="32">
        <f>+'[1]HD EX-WORKS'!R54</f>
        <v>93474</v>
      </c>
      <c r="C11" s="33">
        <v>1100</v>
      </c>
      <c r="D11" s="33">
        <f t="shared" si="0"/>
        <v>92374</v>
      </c>
      <c r="E11" s="35"/>
      <c r="F11" s="39"/>
      <c r="G11" s="14"/>
      <c r="H11" s="13"/>
      <c r="I11" s="13"/>
    </row>
    <row r="12" spans="1:9" x14ac:dyDescent="0.25">
      <c r="A12" s="12" t="s">
        <v>90</v>
      </c>
      <c r="B12" s="32">
        <f>+'[1]HD EX-WORKS'!Q54</f>
        <v>94224</v>
      </c>
      <c r="C12" s="33">
        <v>1100</v>
      </c>
      <c r="D12" s="33">
        <f>+B12-C12</f>
        <v>93124</v>
      </c>
      <c r="E12" s="59"/>
      <c r="F12" s="39"/>
      <c r="G12" s="14"/>
      <c r="H12" s="13"/>
      <c r="I12" s="13"/>
    </row>
    <row r="13" spans="1:9" x14ac:dyDescent="0.25">
      <c r="A13" s="12" t="s">
        <v>91</v>
      </c>
      <c r="B13" s="32">
        <f>+'[1]HD EX-WORKS'!T54</f>
        <v>94224</v>
      </c>
      <c r="C13" s="33">
        <v>1100</v>
      </c>
      <c r="D13" s="33">
        <f t="shared" si="0"/>
        <v>93124</v>
      </c>
      <c r="E13" s="59"/>
      <c r="F13" s="39"/>
      <c r="G13" s="14"/>
      <c r="H13" s="13"/>
      <c r="I13" s="13"/>
    </row>
    <row r="14" spans="1:9" x14ac:dyDescent="0.25">
      <c r="A14" s="12" t="s">
        <v>19</v>
      </c>
      <c r="B14" s="32">
        <f>+'[1]HD EX-WORKS'!U54</f>
        <v>96724</v>
      </c>
      <c r="C14" s="33">
        <v>1100</v>
      </c>
      <c r="D14" s="33">
        <f>+B14-C14</f>
        <v>95624</v>
      </c>
      <c r="E14" s="60"/>
      <c r="F14" s="39"/>
      <c r="G14" s="14"/>
      <c r="H14" s="13"/>
      <c r="I14" s="13"/>
    </row>
    <row r="15" spans="1:9" x14ac:dyDescent="0.25">
      <c r="A15" s="12" t="s">
        <v>20</v>
      </c>
      <c r="B15" s="32">
        <f>+'[1]HD EX-WORKS'!V54</f>
        <v>96724</v>
      </c>
      <c r="C15" s="33">
        <v>1100</v>
      </c>
      <c r="D15" s="33">
        <f>+B15-C15</f>
        <v>95624</v>
      </c>
      <c r="E15" s="60"/>
      <c r="F15" s="39"/>
      <c r="G15" s="14"/>
      <c r="H15" s="13"/>
      <c r="I15" s="13"/>
    </row>
    <row r="16" spans="1:9" x14ac:dyDescent="0.25">
      <c r="A16" s="12" t="s">
        <v>92</v>
      </c>
      <c r="B16" s="32">
        <f>+'[1]HD EX-WORKS'!B54</f>
        <v>93741</v>
      </c>
      <c r="C16" s="33">
        <v>1100</v>
      </c>
      <c r="D16" s="33">
        <f t="shared" si="0"/>
        <v>92641</v>
      </c>
      <c r="E16" s="66" t="s">
        <v>179</v>
      </c>
      <c r="F16" s="30" t="s">
        <v>180</v>
      </c>
      <c r="G16" s="31"/>
      <c r="H16" s="13"/>
      <c r="I16" s="13"/>
    </row>
    <row r="17" spans="1:9" x14ac:dyDescent="0.25">
      <c r="A17" s="12" t="s">
        <v>93</v>
      </c>
      <c r="B17" s="32">
        <f>+'[1]HD EX-WORKS'!F54</f>
        <v>95291</v>
      </c>
      <c r="C17" s="33">
        <v>1100</v>
      </c>
      <c r="D17" s="33">
        <f t="shared" si="0"/>
        <v>94191</v>
      </c>
      <c r="E17" s="62" t="s">
        <v>181</v>
      </c>
      <c r="F17" s="30" t="s">
        <v>182</v>
      </c>
      <c r="G17" s="31"/>
      <c r="H17" s="13"/>
      <c r="I17" s="13"/>
    </row>
    <row r="18" spans="1:9" x14ac:dyDescent="0.25">
      <c r="A18" s="12" t="s">
        <v>94</v>
      </c>
      <c r="B18" s="32">
        <f>+'[1]HD EX-WORKS'!G54</f>
        <v>94041</v>
      </c>
      <c r="C18" s="33">
        <v>1100</v>
      </c>
      <c r="D18" s="33">
        <f t="shared" si="0"/>
        <v>92941</v>
      </c>
      <c r="E18" s="62"/>
      <c r="F18" s="67"/>
      <c r="G18" s="26"/>
      <c r="H18" s="13"/>
      <c r="I18" s="13"/>
    </row>
    <row r="19" spans="1:9" x14ac:dyDescent="0.25">
      <c r="A19" s="12" t="s">
        <v>95</v>
      </c>
      <c r="B19" s="33">
        <f>+'[1]HD EX-WORKS'!C54</f>
        <v>93541</v>
      </c>
      <c r="C19" s="33">
        <v>1100</v>
      </c>
      <c r="D19" s="33">
        <f t="shared" si="0"/>
        <v>92441</v>
      </c>
      <c r="E19" s="62"/>
      <c r="F19" s="67"/>
      <c r="G19" s="26"/>
      <c r="H19" s="13"/>
      <c r="I19" s="13"/>
    </row>
    <row r="20" spans="1:9" x14ac:dyDescent="0.25">
      <c r="A20" s="12" t="s">
        <v>96</v>
      </c>
      <c r="B20" s="33">
        <f>+'[1]HD EX-WORKS'!S54</f>
        <v>95017</v>
      </c>
      <c r="C20" s="33">
        <v>1100</v>
      </c>
      <c r="D20" s="33">
        <f t="shared" si="0"/>
        <v>93917</v>
      </c>
      <c r="E20" s="62" t="s">
        <v>233</v>
      </c>
      <c r="F20" s="68">
        <f>+'[1]Freight list'!F192</f>
        <v>3891</v>
      </c>
      <c r="G20" s="31"/>
      <c r="H20" s="13"/>
      <c r="I20" s="13"/>
    </row>
    <row r="21" spans="1:9" x14ac:dyDescent="0.25">
      <c r="A21" s="12" t="s">
        <v>25</v>
      </c>
      <c r="B21" s="33">
        <f>+'[1]HD EX-WORKS'!H54</f>
        <v>95089</v>
      </c>
      <c r="C21" s="33">
        <v>1100</v>
      </c>
      <c r="D21" s="33">
        <f t="shared" si="0"/>
        <v>93989</v>
      </c>
      <c r="E21" s="62" t="s">
        <v>234</v>
      </c>
      <c r="F21" s="68">
        <f>+'[1]Freight list'!F168</f>
        <v>3718</v>
      </c>
      <c r="G21" s="31"/>
      <c r="H21" s="13"/>
      <c r="I21" s="13"/>
    </row>
    <row r="22" spans="1:9" x14ac:dyDescent="0.25">
      <c r="A22" s="12" t="s">
        <v>97</v>
      </c>
      <c r="B22" s="33">
        <f>B23-3000</f>
        <v>92233</v>
      </c>
      <c r="C22" s="33">
        <v>1100</v>
      </c>
      <c r="D22" s="33">
        <f t="shared" si="0"/>
        <v>91133</v>
      </c>
      <c r="E22" s="62"/>
      <c r="F22" s="30"/>
      <c r="G22" s="31"/>
      <c r="H22" s="13"/>
      <c r="I22" s="13"/>
    </row>
    <row r="23" spans="1:9" x14ac:dyDescent="0.25">
      <c r="A23" s="12" t="s">
        <v>98</v>
      </c>
      <c r="B23" s="33">
        <f>+'[1]HD EX-WORKS'!N54</f>
        <v>95233</v>
      </c>
      <c r="C23" s="33">
        <v>1100</v>
      </c>
      <c r="D23" s="33">
        <f t="shared" si="0"/>
        <v>94133</v>
      </c>
      <c r="E23" s="62"/>
      <c r="F23" s="73"/>
      <c r="G23" s="64"/>
      <c r="H23" s="13"/>
      <c r="I23" s="13"/>
    </row>
    <row r="24" spans="1:9" x14ac:dyDescent="0.25">
      <c r="A24" s="12" t="s">
        <v>99</v>
      </c>
      <c r="B24" s="33">
        <f>+'[1]HD EX-WORKS'!O54</f>
        <v>95233</v>
      </c>
      <c r="C24" s="33">
        <v>1100</v>
      </c>
      <c r="D24" s="33">
        <f t="shared" si="0"/>
        <v>94133</v>
      </c>
      <c r="E24" s="62"/>
      <c r="F24" s="64"/>
      <c r="G24" s="64"/>
      <c r="H24" s="13"/>
      <c r="I24" s="13"/>
    </row>
    <row r="25" spans="1:9" x14ac:dyDescent="0.25">
      <c r="A25" s="12" t="s">
        <v>100</v>
      </c>
      <c r="B25" s="32">
        <f>+'[1]HD EX-WORKS'!K54</f>
        <v>93094</v>
      </c>
      <c r="C25" s="33">
        <v>1100</v>
      </c>
      <c r="D25" s="33">
        <f t="shared" si="0"/>
        <v>91994</v>
      </c>
      <c r="E25" s="62"/>
      <c r="F25" s="30"/>
      <c r="G25" s="31"/>
      <c r="H25" s="13"/>
      <c r="I25" s="13"/>
    </row>
    <row r="26" spans="1:9" x14ac:dyDescent="0.25">
      <c r="A26" s="12" t="s">
        <v>29</v>
      </c>
      <c r="B26" s="33">
        <f>+'[1]HD EX-WORKS'!L54</f>
        <v>92467</v>
      </c>
      <c r="C26" s="33">
        <v>1100</v>
      </c>
      <c r="D26" s="33">
        <f t="shared" si="0"/>
        <v>91367</v>
      </c>
      <c r="E26" s="62"/>
      <c r="F26" s="30"/>
      <c r="G26" s="31"/>
      <c r="H26" s="13"/>
      <c r="I26" s="13"/>
    </row>
    <row r="27" spans="1:9" x14ac:dyDescent="0.25">
      <c r="A27" s="12" t="s">
        <v>31</v>
      </c>
      <c r="B27" s="33">
        <f>+'[1]HD EX-WORKS'!I54</f>
        <v>93777</v>
      </c>
      <c r="C27" s="33">
        <v>1100</v>
      </c>
      <c r="D27" s="33">
        <f t="shared" si="0"/>
        <v>92677</v>
      </c>
      <c r="E27" s="62"/>
      <c r="F27" s="30"/>
      <c r="G27" s="31"/>
      <c r="H27" s="13"/>
      <c r="I27" s="13"/>
    </row>
    <row r="28" spans="1:9" x14ac:dyDescent="0.25">
      <c r="A28" s="12" t="s">
        <v>101</v>
      </c>
      <c r="B28" s="33">
        <f>+'[1]HD EX-WORKS'!J54</f>
        <v>91094</v>
      </c>
      <c r="C28" s="33">
        <v>1100</v>
      </c>
      <c r="D28" s="33">
        <f t="shared" si="0"/>
        <v>89994</v>
      </c>
      <c r="E28" s="62"/>
      <c r="F28" s="71"/>
      <c r="G28" s="31"/>
      <c r="H28" s="13"/>
      <c r="I28" s="13"/>
    </row>
    <row r="29" spans="1:9" x14ac:dyDescent="0.25">
      <c r="A29" s="12" t="s">
        <v>27</v>
      </c>
      <c r="B29" s="33">
        <f>+'[1]HD EX-WORKS'!W54</f>
        <v>91233</v>
      </c>
      <c r="C29" s="33">
        <v>1100</v>
      </c>
      <c r="D29" s="33">
        <f t="shared" si="0"/>
        <v>90133</v>
      </c>
      <c r="E29" s="62"/>
      <c r="F29" s="67"/>
      <c r="G29" s="26"/>
      <c r="H29" s="13"/>
      <c r="I29" s="13"/>
    </row>
    <row r="30" spans="1:9" x14ac:dyDescent="0.25">
      <c r="A30" s="12" t="s">
        <v>102</v>
      </c>
      <c r="B30" s="33">
        <f>+'[1]HD EX-WORKS'!X54</f>
        <v>89233</v>
      </c>
      <c r="C30" s="33">
        <v>1100</v>
      </c>
      <c r="D30" s="33">
        <f t="shared" si="0"/>
        <v>88133</v>
      </c>
      <c r="E30" s="62"/>
      <c r="F30" s="67"/>
      <c r="G30" s="26"/>
      <c r="H30" s="13"/>
      <c r="I30" s="13"/>
    </row>
    <row r="31" spans="1:9" x14ac:dyDescent="0.25">
      <c r="A31" s="12" t="s">
        <v>103</v>
      </c>
      <c r="B31" s="33">
        <f>+'[1]HD EX-WORKS'!Y54</f>
        <v>86241</v>
      </c>
      <c r="C31" s="33">
        <v>1100</v>
      </c>
      <c r="D31" s="33">
        <f t="shared" si="0"/>
        <v>85141</v>
      </c>
      <c r="E31" s="62"/>
      <c r="F31" s="67"/>
      <c r="G31" s="26"/>
      <c r="H31" s="13"/>
      <c r="I31" s="13"/>
    </row>
    <row r="32" spans="1:9" x14ac:dyDescent="0.25">
      <c r="A32" s="12" t="s">
        <v>104</v>
      </c>
      <c r="B32" s="33">
        <f>+'[1]HD EX-WORKS'!Z54</f>
        <v>90089</v>
      </c>
      <c r="C32" s="33">
        <v>1100</v>
      </c>
      <c r="D32" s="33">
        <f t="shared" si="0"/>
        <v>88989</v>
      </c>
      <c r="E32" s="62"/>
      <c r="F32" s="67"/>
      <c r="G32" s="26"/>
      <c r="H32" s="13"/>
      <c r="I32" s="13"/>
    </row>
    <row r="33" spans="1:9" x14ac:dyDescent="0.25">
      <c r="A33" s="12" t="s">
        <v>105</v>
      </c>
      <c r="B33" s="33">
        <f>+'[1]HD EX-WORKS'!AA54</f>
        <v>88541</v>
      </c>
      <c r="C33" s="33">
        <v>1100</v>
      </c>
      <c r="D33" s="33">
        <f t="shared" si="0"/>
        <v>87441</v>
      </c>
      <c r="E33" s="62"/>
      <c r="F33" s="67"/>
      <c r="G33" s="26"/>
      <c r="H33" s="13"/>
      <c r="I33" s="13"/>
    </row>
    <row r="34" spans="1:9" x14ac:dyDescent="0.25">
      <c r="A34" s="37" t="s">
        <v>33</v>
      </c>
      <c r="B34" s="33"/>
      <c r="C34" s="33"/>
      <c r="D34" s="28"/>
      <c r="E34" s="62"/>
      <c r="F34" s="67"/>
      <c r="G34" s="26"/>
      <c r="H34" s="13"/>
      <c r="I34" s="13"/>
    </row>
    <row r="35" spans="1:9" x14ac:dyDescent="0.25">
      <c r="A35" s="12" t="s">
        <v>34</v>
      </c>
      <c r="B35" s="33">
        <f>+'[1]PP EX-WORKS'!I45</f>
        <v>89015</v>
      </c>
      <c r="C35" s="33">
        <v>1100</v>
      </c>
      <c r="D35" s="33">
        <f t="shared" ref="D35:D44" si="1">+B35-C35</f>
        <v>87915</v>
      </c>
      <c r="E35" s="58"/>
      <c r="F35" s="13"/>
      <c r="G35" s="13"/>
      <c r="H35" s="13"/>
      <c r="I35" s="13"/>
    </row>
    <row r="36" spans="1:9" x14ac:dyDescent="0.25">
      <c r="A36" s="12" t="s">
        <v>106</v>
      </c>
      <c r="B36" s="33">
        <f>+'[1]PP EX-WORKS'!E45</f>
        <v>87325</v>
      </c>
      <c r="C36" s="33">
        <v>1100</v>
      </c>
      <c r="D36" s="33">
        <f t="shared" si="1"/>
        <v>86225</v>
      </c>
      <c r="E36" s="35"/>
      <c r="F36" s="39"/>
      <c r="G36" s="13"/>
      <c r="H36" s="13"/>
      <c r="I36" s="13"/>
    </row>
    <row r="37" spans="1:9" x14ac:dyDescent="0.25">
      <c r="A37" s="12" t="s">
        <v>107</v>
      </c>
      <c r="B37" s="33">
        <f>+'[1]PP EX-WORKS'!B45</f>
        <v>86805</v>
      </c>
      <c r="C37" s="33">
        <v>1100</v>
      </c>
      <c r="D37" s="33">
        <f t="shared" si="1"/>
        <v>85705</v>
      </c>
      <c r="E37" s="35"/>
      <c r="F37" s="39"/>
      <c r="G37" s="13"/>
      <c r="H37" s="13"/>
      <c r="I37" s="13"/>
    </row>
    <row r="38" spans="1:9" x14ac:dyDescent="0.25">
      <c r="A38" s="12" t="s">
        <v>108</v>
      </c>
      <c r="B38" s="33">
        <f>+'[1]PP EX-WORKS'!H45</f>
        <v>89505</v>
      </c>
      <c r="C38" s="33">
        <v>1100</v>
      </c>
      <c r="D38" s="33">
        <f t="shared" si="1"/>
        <v>88405</v>
      </c>
      <c r="E38" s="35"/>
      <c r="F38" s="39"/>
      <c r="G38" s="13"/>
      <c r="H38" s="13"/>
      <c r="I38" s="13"/>
    </row>
    <row r="39" spans="1:9" x14ac:dyDescent="0.25">
      <c r="A39" s="12" t="s">
        <v>37</v>
      </c>
      <c r="B39" s="33">
        <f>+'[1]PP EX-WORKS'!F45</f>
        <v>87825</v>
      </c>
      <c r="C39" s="33">
        <v>1100</v>
      </c>
      <c r="D39" s="33">
        <f t="shared" si="1"/>
        <v>86725</v>
      </c>
      <c r="E39" s="35"/>
      <c r="F39" s="39"/>
      <c r="G39" s="13"/>
      <c r="H39" s="13"/>
      <c r="I39" s="13"/>
    </row>
    <row r="40" spans="1:9" x14ac:dyDescent="0.25">
      <c r="A40" s="12" t="s">
        <v>109</v>
      </c>
      <c r="B40" s="33">
        <f>+'[1]PP EX-WORKS'!Y45</f>
        <v>82805</v>
      </c>
      <c r="C40" s="33">
        <v>1100</v>
      </c>
      <c r="D40" s="33">
        <f t="shared" si="1"/>
        <v>81705</v>
      </c>
      <c r="E40" s="35"/>
      <c r="F40" s="39"/>
      <c r="G40" s="13"/>
      <c r="H40" s="13"/>
      <c r="I40" s="13"/>
    </row>
    <row r="41" spans="1:9" x14ac:dyDescent="0.25">
      <c r="A41" s="12" t="s">
        <v>110</v>
      </c>
      <c r="B41" s="33">
        <f>+'[1]PP EX-WORKS'!D45</f>
        <v>86305</v>
      </c>
      <c r="C41" s="33">
        <v>1100</v>
      </c>
      <c r="D41" s="33">
        <f t="shared" si="1"/>
        <v>85205</v>
      </c>
      <c r="E41" s="35"/>
      <c r="F41" s="39"/>
      <c r="G41" s="13"/>
      <c r="H41" s="13"/>
      <c r="I41" s="13"/>
    </row>
    <row r="42" spans="1:9" x14ac:dyDescent="0.25">
      <c r="A42" s="12" t="s">
        <v>111</v>
      </c>
      <c r="B42" s="33">
        <f>+'[1]PP EX-WORKS'!C45</f>
        <v>86325</v>
      </c>
      <c r="C42" s="33">
        <v>1100</v>
      </c>
      <c r="D42" s="33">
        <f t="shared" si="1"/>
        <v>85225</v>
      </c>
      <c r="E42" s="35"/>
      <c r="F42" s="39"/>
      <c r="G42" s="13"/>
      <c r="H42" s="13"/>
      <c r="I42" s="13"/>
    </row>
    <row r="43" spans="1:9" x14ac:dyDescent="0.25">
      <c r="A43" s="12" t="s">
        <v>112</v>
      </c>
      <c r="B43" s="33">
        <f>+'[1]PP EX-WORKS'!J45</f>
        <v>90615</v>
      </c>
      <c r="C43" s="33">
        <v>1100</v>
      </c>
      <c r="D43" s="33">
        <f t="shared" si="1"/>
        <v>89515</v>
      </c>
      <c r="E43" s="35"/>
      <c r="F43" s="39"/>
      <c r="G43" s="13"/>
      <c r="H43" s="13"/>
      <c r="I43" s="13"/>
    </row>
    <row r="44" spans="1:9" x14ac:dyDescent="0.25">
      <c r="A44" s="12" t="s">
        <v>113</v>
      </c>
      <c r="B44" s="33">
        <f>+'[1]PP EX-WORKS'!Z45</f>
        <v>82805</v>
      </c>
      <c r="C44" s="33">
        <v>1100</v>
      </c>
      <c r="D44" s="33">
        <f t="shared" si="1"/>
        <v>81705</v>
      </c>
      <c r="E44" s="35"/>
      <c r="F44" s="39"/>
      <c r="G44" s="13"/>
      <c r="H44" s="13"/>
      <c r="I44" s="13"/>
    </row>
    <row r="45" spans="1:9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</row>
    <row r="46" spans="1:9" x14ac:dyDescent="0.25">
      <c r="A46" s="12" t="s">
        <v>114</v>
      </c>
      <c r="B46" s="33">
        <f>+'[1]PP EX-WORKS'!R45</f>
        <v>94925</v>
      </c>
      <c r="C46" s="33">
        <v>1100</v>
      </c>
      <c r="D46" s="33">
        <f t="shared" ref="D46:D59" si="2">+B46-C46</f>
        <v>93825</v>
      </c>
      <c r="E46" s="35"/>
      <c r="F46" s="39"/>
      <c r="G46" s="13"/>
      <c r="H46" s="13"/>
      <c r="I46" s="13"/>
    </row>
    <row r="47" spans="1:9" x14ac:dyDescent="0.25">
      <c r="A47" s="12" t="s">
        <v>115</v>
      </c>
      <c r="B47" s="33">
        <f>+'[1]PP EX-WORKS'!S45</f>
        <v>94865</v>
      </c>
      <c r="C47" s="33">
        <v>1100</v>
      </c>
      <c r="D47" s="33">
        <f>+B47-C47</f>
        <v>93765</v>
      </c>
      <c r="E47" s="35"/>
      <c r="F47" s="39"/>
      <c r="G47" s="13"/>
      <c r="H47" s="13"/>
      <c r="I47" s="13"/>
    </row>
    <row r="48" spans="1:9" x14ac:dyDescent="0.25">
      <c r="A48" s="12" t="s">
        <v>116</v>
      </c>
      <c r="B48" s="33">
        <f>+'[1]PP EX-WORKS'!P45-6000</f>
        <v>85615</v>
      </c>
      <c r="C48" s="33">
        <v>1100</v>
      </c>
      <c r="D48" s="33">
        <f t="shared" si="2"/>
        <v>84515</v>
      </c>
      <c r="E48" s="35"/>
      <c r="F48" s="39"/>
      <c r="G48" s="13"/>
      <c r="H48" s="13"/>
      <c r="I48" s="13"/>
    </row>
    <row r="49" spans="1:9" x14ac:dyDescent="0.25">
      <c r="A49" s="12" t="s">
        <v>53</v>
      </c>
      <c r="B49" s="33">
        <f>+'[1]PP EX-WORKS'!Q45</f>
        <v>93322</v>
      </c>
      <c r="C49" s="33">
        <v>1100</v>
      </c>
      <c r="D49" s="33">
        <f t="shared" si="2"/>
        <v>92222</v>
      </c>
      <c r="E49" s="35"/>
      <c r="F49" s="39"/>
      <c r="G49" s="13"/>
      <c r="H49" s="13"/>
      <c r="I49" s="13"/>
    </row>
    <row r="50" spans="1:9" x14ac:dyDescent="0.25">
      <c r="A50" s="12" t="s">
        <v>117</v>
      </c>
      <c r="B50" s="33">
        <f>+'[1]PP EX-WORKS'!P45</f>
        <v>91615</v>
      </c>
      <c r="C50" s="33">
        <v>1100</v>
      </c>
      <c r="D50" s="33">
        <f t="shared" si="2"/>
        <v>90515</v>
      </c>
      <c r="E50" s="35"/>
      <c r="F50" s="39"/>
      <c r="G50" s="13"/>
      <c r="H50" s="13"/>
      <c r="I50" s="13"/>
    </row>
    <row r="51" spans="1:9" x14ac:dyDescent="0.25">
      <c r="A51" s="12" t="s">
        <v>44</v>
      </c>
      <c r="B51" s="33">
        <f>+'[1]PP EX-WORKS'!W45</f>
        <v>92105</v>
      </c>
      <c r="C51" s="33">
        <v>1100</v>
      </c>
      <c r="D51" s="33">
        <f>+B51-C51</f>
        <v>91005</v>
      </c>
      <c r="E51" s="35"/>
      <c r="F51" s="39"/>
      <c r="G51" s="13"/>
      <c r="H51" s="13"/>
      <c r="I51" s="13"/>
    </row>
    <row r="52" spans="1:9" x14ac:dyDescent="0.25">
      <c r="A52" s="12" t="s">
        <v>45</v>
      </c>
      <c r="B52" s="33">
        <f>+'[1]PP EX-WORKS'!V45</f>
        <v>93955</v>
      </c>
      <c r="C52" s="33">
        <v>1100</v>
      </c>
      <c r="D52" s="33">
        <f>+B52-C52</f>
        <v>92855</v>
      </c>
      <c r="E52" s="35"/>
      <c r="F52" s="39"/>
      <c r="G52" s="13"/>
      <c r="H52" s="13"/>
      <c r="I52" s="13"/>
    </row>
    <row r="53" spans="1:9" x14ac:dyDescent="0.25">
      <c r="A53" s="12" t="s">
        <v>46</v>
      </c>
      <c r="B53" s="33">
        <f>+'[1]PP EX-WORKS'!T45</f>
        <v>93022</v>
      </c>
      <c r="C53" s="33">
        <v>1100</v>
      </c>
      <c r="D53" s="33">
        <f>+B53-C53</f>
        <v>91922</v>
      </c>
      <c r="E53" s="35"/>
      <c r="F53" s="39"/>
      <c r="G53" s="13"/>
      <c r="H53" s="13"/>
      <c r="I53" s="13"/>
    </row>
    <row r="54" spans="1:9" x14ac:dyDescent="0.25">
      <c r="A54" s="12" t="s">
        <v>47</v>
      </c>
      <c r="B54" s="33">
        <f>+'[1]PP EX-WORKS'!U45</f>
        <v>93085</v>
      </c>
      <c r="C54" s="33">
        <v>1100</v>
      </c>
      <c r="D54" s="33">
        <f>+B54-C54</f>
        <v>91985</v>
      </c>
      <c r="E54" s="35"/>
      <c r="F54" s="39"/>
      <c r="G54" s="13"/>
      <c r="H54" s="13"/>
      <c r="I54" s="13"/>
    </row>
    <row r="55" spans="1:9" x14ac:dyDescent="0.25">
      <c r="A55" s="12" t="s">
        <v>118</v>
      </c>
      <c r="B55" s="33">
        <f>+'[1]PP EX-WORKS'!O45</f>
        <v>91615</v>
      </c>
      <c r="C55" s="33">
        <v>1100</v>
      </c>
      <c r="D55" s="33">
        <f>+B55-C55</f>
        <v>90515</v>
      </c>
      <c r="E55" s="35"/>
      <c r="F55" s="39"/>
      <c r="G55" s="13"/>
      <c r="H55" s="13"/>
      <c r="I55" s="13"/>
    </row>
    <row r="56" spans="1:9" x14ac:dyDescent="0.25">
      <c r="A56" s="12" t="s">
        <v>174</v>
      </c>
      <c r="B56" s="33">
        <f>+'[1]PP EX-WORKS'!N45</f>
        <v>91115</v>
      </c>
      <c r="C56" s="33">
        <v>1100</v>
      </c>
      <c r="D56" s="33">
        <f t="shared" si="2"/>
        <v>90015</v>
      </c>
      <c r="E56" s="35"/>
      <c r="F56" s="39"/>
      <c r="G56" s="13"/>
      <c r="H56" s="13"/>
      <c r="I56" s="13"/>
    </row>
    <row r="57" spans="1:9" x14ac:dyDescent="0.25">
      <c r="A57" s="12" t="s">
        <v>120</v>
      </c>
      <c r="B57" s="33">
        <f>+'[1]PP EX-WORKS'!K45</f>
        <v>94581</v>
      </c>
      <c r="C57" s="33">
        <v>1100</v>
      </c>
      <c r="D57" s="33">
        <f t="shared" si="2"/>
        <v>93481</v>
      </c>
      <c r="E57" s="35"/>
      <c r="F57" s="39"/>
      <c r="G57" s="13"/>
      <c r="H57" s="13"/>
      <c r="I57" s="13"/>
    </row>
    <row r="58" spans="1:9" x14ac:dyDescent="0.25">
      <c r="A58" s="12" t="s">
        <v>121</v>
      </c>
      <c r="B58" s="33">
        <f>+'[1]PP EX-WORKS'!M45</f>
        <v>97581</v>
      </c>
      <c r="C58" s="33">
        <v>1100</v>
      </c>
      <c r="D58" s="33">
        <f t="shared" si="2"/>
        <v>96481</v>
      </c>
      <c r="E58" s="35"/>
      <c r="F58" s="39"/>
      <c r="G58" s="13"/>
      <c r="H58" s="13"/>
      <c r="I58" s="13"/>
    </row>
    <row r="59" spans="1:9" x14ac:dyDescent="0.25">
      <c r="A59" s="40" t="s">
        <v>122</v>
      </c>
      <c r="B59" s="33">
        <f>+'[1]PP EX-WORKS'!L45</f>
        <v>96572</v>
      </c>
      <c r="C59" s="33">
        <v>1100</v>
      </c>
      <c r="D59" s="33">
        <f t="shared" si="2"/>
        <v>95472</v>
      </c>
      <c r="E59" s="35"/>
      <c r="F59" s="39"/>
      <c r="G59" s="13"/>
      <c r="H59" s="13"/>
      <c r="I59" s="13"/>
    </row>
    <row r="60" spans="1:9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</row>
    <row r="61" spans="1:9" x14ac:dyDescent="0.25">
      <c r="A61" s="12" t="s">
        <v>123</v>
      </c>
      <c r="B61" s="33">
        <f>+'[1]LL PRICELIST'!C54</f>
        <v>93442</v>
      </c>
      <c r="C61" s="33">
        <v>1100</v>
      </c>
      <c r="D61" s="33">
        <f t="shared" ref="D61:D69" si="3">+B61-C61</f>
        <v>92342</v>
      </c>
      <c r="E61" s="35"/>
      <c r="F61" s="39"/>
      <c r="G61" s="13"/>
      <c r="H61" s="13"/>
      <c r="I61" s="13"/>
    </row>
    <row r="62" spans="1:9" x14ac:dyDescent="0.25">
      <c r="A62" s="12" t="s">
        <v>124</v>
      </c>
      <c r="B62" s="33">
        <f>+'[1]LL PRICELIST'!B54</f>
        <v>92442</v>
      </c>
      <c r="C62" s="33">
        <v>1100</v>
      </c>
      <c r="D62" s="33">
        <f t="shared" si="3"/>
        <v>91342</v>
      </c>
      <c r="E62" s="35"/>
      <c r="F62" s="39"/>
      <c r="G62" s="13"/>
      <c r="H62" s="13"/>
      <c r="I62" s="13"/>
    </row>
    <row r="63" spans="1:9" x14ac:dyDescent="0.25">
      <c r="A63" s="12" t="s">
        <v>125</v>
      </c>
      <c r="B63" s="33">
        <f>+'[1]LL PRICELIST'!B54</f>
        <v>92442</v>
      </c>
      <c r="C63" s="33">
        <v>1100</v>
      </c>
      <c r="D63" s="33">
        <f t="shared" si="3"/>
        <v>91342</v>
      </c>
      <c r="E63" s="35"/>
      <c r="F63" s="39"/>
      <c r="G63" s="13"/>
      <c r="H63" s="13"/>
      <c r="I63" s="13"/>
    </row>
    <row r="64" spans="1:9" x14ac:dyDescent="0.25">
      <c r="A64" s="12" t="s">
        <v>126</v>
      </c>
      <c r="B64" s="33">
        <f>+'[1]LL PRICELIST'!D54</f>
        <v>99522</v>
      </c>
      <c r="C64" s="33">
        <v>1100</v>
      </c>
      <c r="D64" s="33">
        <f t="shared" si="3"/>
        <v>98422</v>
      </c>
      <c r="E64" s="35"/>
      <c r="F64" s="39"/>
      <c r="G64" s="13"/>
      <c r="H64" s="13"/>
      <c r="I64" s="13"/>
    </row>
    <row r="65" spans="1:9" x14ac:dyDescent="0.25">
      <c r="A65" s="12" t="s">
        <v>127</v>
      </c>
      <c r="B65" s="33">
        <f>+'[1]LL PRICELIST'!E54</f>
        <v>101522</v>
      </c>
      <c r="C65" s="33">
        <v>1100</v>
      </c>
      <c r="D65" s="33">
        <f t="shared" si="3"/>
        <v>100422</v>
      </c>
      <c r="E65" s="35"/>
      <c r="F65" s="39"/>
      <c r="G65" s="13"/>
      <c r="H65" s="13"/>
      <c r="I65" s="13"/>
    </row>
    <row r="66" spans="1:9" x14ac:dyDescent="0.25">
      <c r="A66" s="12" t="s">
        <v>128</v>
      </c>
      <c r="B66" s="33">
        <f>+'[1]LL PRICELIST'!F54</f>
        <v>103222</v>
      </c>
      <c r="C66" s="33">
        <v>1100</v>
      </c>
      <c r="D66" s="33">
        <f t="shared" si="3"/>
        <v>102122</v>
      </c>
      <c r="E66" s="35"/>
      <c r="F66" s="39"/>
      <c r="G66" s="13"/>
      <c r="H66" s="13"/>
      <c r="I66" s="13"/>
    </row>
    <row r="67" spans="1:9" x14ac:dyDescent="0.25">
      <c r="A67" s="12" t="s">
        <v>129</v>
      </c>
      <c r="B67" s="33">
        <f>B62-5500</f>
        <v>86942</v>
      </c>
      <c r="C67" s="33">
        <v>1100</v>
      </c>
      <c r="D67" s="33">
        <f t="shared" si="3"/>
        <v>85842</v>
      </c>
      <c r="E67" s="35"/>
      <c r="F67" s="39"/>
      <c r="G67" s="13"/>
      <c r="H67" s="13"/>
      <c r="I67" s="13"/>
    </row>
    <row r="68" spans="1:9" x14ac:dyDescent="0.25">
      <c r="A68" s="12" t="s">
        <v>130</v>
      </c>
      <c r="B68" s="33">
        <f>+'[1]LL PRICELIST'!I54</f>
        <v>88442</v>
      </c>
      <c r="C68" s="33">
        <v>1100</v>
      </c>
      <c r="D68" s="33">
        <f t="shared" si="3"/>
        <v>87342</v>
      </c>
      <c r="E68" s="35"/>
      <c r="F68" s="39"/>
      <c r="G68" s="13"/>
      <c r="H68" s="13"/>
      <c r="I68" s="13"/>
    </row>
    <row r="69" spans="1:9" x14ac:dyDescent="0.25">
      <c r="A69" s="12" t="s">
        <v>131</v>
      </c>
      <c r="B69" s="33">
        <f>+'[1]LL PRICELIST'!J54</f>
        <v>88442</v>
      </c>
      <c r="C69" s="33">
        <v>1100</v>
      </c>
      <c r="D69" s="33">
        <f t="shared" si="3"/>
        <v>87342</v>
      </c>
      <c r="E69" s="35"/>
      <c r="F69" s="39"/>
      <c r="G69" s="13"/>
      <c r="H69" s="13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70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71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72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73</v>
      </c>
      <c r="B88" s="14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74</v>
      </c>
      <c r="B89" s="14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sqref="A1:I89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1.7109375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13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1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13"/>
    </row>
    <row r="4" spans="1:9" x14ac:dyDescent="0.25">
      <c r="A4" s="85" t="s">
        <v>76</v>
      </c>
      <c r="B4" s="85"/>
      <c r="C4" s="85"/>
      <c r="D4" s="85"/>
      <c r="E4" s="85"/>
      <c r="F4" s="85"/>
      <c r="G4" s="85"/>
      <c r="H4" s="85"/>
      <c r="I4" s="13"/>
    </row>
    <row r="5" spans="1:9" x14ac:dyDescent="0.25">
      <c r="A5" s="85" t="s">
        <v>77</v>
      </c>
      <c r="B5" s="85"/>
      <c r="C5" s="85"/>
      <c r="D5" s="85"/>
      <c r="E5" s="85"/>
      <c r="F5" s="85"/>
      <c r="G5" s="85"/>
      <c r="H5" s="85"/>
      <c r="I5" s="13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01.11.25</v>
      </c>
      <c r="B7" s="83"/>
      <c r="C7" s="83"/>
      <c r="D7" s="83"/>
      <c r="E7" s="83"/>
      <c r="F7" s="83"/>
      <c r="G7" s="83"/>
      <c r="H7" s="83"/>
      <c r="I7" s="1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13"/>
    </row>
    <row r="10" spans="1:9" x14ac:dyDescent="0.25">
      <c r="A10" s="12" t="s">
        <v>89</v>
      </c>
      <c r="B10" s="32">
        <f>'[1]HD EX-WORKS'!P58</f>
        <v>92170</v>
      </c>
      <c r="C10" s="33">
        <v>1100</v>
      </c>
      <c r="D10" s="33">
        <f>'[1]Freight list'!$F$426</f>
        <v>3358</v>
      </c>
      <c r="E10" s="33">
        <f>+B10-C10+D10</f>
        <v>94428</v>
      </c>
      <c r="F10" s="33">
        <f t="shared" ref="F10:F33" si="0">+E10*0.18</f>
        <v>16997.04</v>
      </c>
      <c r="G10" s="34">
        <f>SUM(E10:F10)</f>
        <v>111425.04000000001</v>
      </c>
      <c r="H10" s="35"/>
      <c r="I10" s="13"/>
    </row>
    <row r="11" spans="1:9" x14ac:dyDescent="0.25">
      <c r="A11" s="12" t="s">
        <v>15</v>
      </c>
      <c r="B11" s="32">
        <f>'[1]HD EX-WORKS'!R58</f>
        <v>94170</v>
      </c>
      <c r="C11" s="33">
        <v>1100</v>
      </c>
      <c r="D11" s="33">
        <f>'[1]Freight list'!$F$426</f>
        <v>3358</v>
      </c>
      <c r="E11" s="33">
        <f t="shared" ref="E11:E33" si="1">+B11-C11+D11</f>
        <v>96428</v>
      </c>
      <c r="F11" s="33">
        <f t="shared" si="0"/>
        <v>17357.04</v>
      </c>
      <c r="G11" s="34">
        <f t="shared" ref="G11:G69" si="2">SUM(E11:F11)</f>
        <v>113785.04000000001</v>
      </c>
      <c r="H11" s="35"/>
      <c r="I11" s="13"/>
    </row>
    <row r="12" spans="1:9" x14ac:dyDescent="0.25">
      <c r="A12" s="12" t="s">
        <v>90</v>
      </c>
      <c r="B12" s="32">
        <f>+'[1]HD EX-WORKS'!Q58</f>
        <v>94920</v>
      </c>
      <c r="C12" s="33">
        <v>1100</v>
      </c>
      <c r="D12" s="33">
        <f>'[1]Freight list'!$F$426</f>
        <v>3358</v>
      </c>
      <c r="E12" s="33">
        <f>+B12-C12+D12</f>
        <v>97178</v>
      </c>
      <c r="F12" s="33">
        <f>+E12*0.18</f>
        <v>17492.04</v>
      </c>
      <c r="G12" s="34">
        <f>SUM(E12:F12)</f>
        <v>114670.04000000001</v>
      </c>
      <c r="H12" s="35"/>
      <c r="I12" s="13"/>
    </row>
    <row r="13" spans="1:9" x14ac:dyDescent="0.25">
      <c r="A13" s="12" t="s">
        <v>91</v>
      </c>
      <c r="B13" s="32">
        <f>'[1]HD EX-WORKS'!T58</f>
        <v>94920</v>
      </c>
      <c r="C13" s="33">
        <v>1100</v>
      </c>
      <c r="D13" s="33">
        <f>'[1]Freight list'!$F$426</f>
        <v>3358</v>
      </c>
      <c r="E13" s="33">
        <f t="shared" si="1"/>
        <v>97178</v>
      </c>
      <c r="F13" s="33">
        <f t="shared" si="0"/>
        <v>17492.04</v>
      </c>
      <c r="G13" s="34">
        <f t="shared" si="2"/>
        <v>114670.04000000001</v>
      </c>
      <c r="H13" s="35"/>
      <c r="I13" s="13"/>
    </row>
    <row r="14" spans="1:9" x14ac:dyDescent="0.25">
      <c r="A14" s="12" t="s">
        <v>19</v>
      </c>
      <c r="B14" s="32">
        <f>+'[1]HD EX-WORKS'!U58</f>
        <v>97420</v>
      </c>
      <c r="C14" s="33">
        <v>1100</v>
      </c>
      <c r="D14" s="33">
        <f>'[1]Freight list'!$F$426</f>
        <v>3358</v>
      </c>
      <c r="E14" s="33">
        <f>+B14-C14+D14</f>
        <v>99678</v>
      </c>
      <c r="F14" s="33">
        <f>+E14*0.18</f>
        <v>17942.04</v>
      </c>
      <c r="G14" s="34">
        <f>SUM(E14:F14)</f>
        <v>117620.04000000001</v>
      </c>
      <c r="H14" s="35"/>
      <c r="I14" s="13"/>
    </row>
    <row r="15" spans="1:9" x14ac:dyDescent="0.25">
      <c r="A15" s="12" t="s">
        <v>20</v>
      </c>
      <c r="B15" s="32">
        <f>+'[2]Table 2'!$V$56</f>
        <v>94444</v>
      </c>
      <c r="C15" s="33">
        <v>1100</v>
      </c>
      <c r="D15" s="33">
        <f>'[1]Freight list'!$F$426</f>
        <v>3358</v>
      </c>
      <c r="E15" s="33">
        <f>+B15-C15+D15</f>
        <v>96702</v>
      </c>
      <c r="F15" s="33">
        <f>+E15*0.18</f>
        <v>17406.36</v>
      </c>
      <c r="G15" s="34">
        <f>SUM(E15:F15)</f>
        <v>114108.36</v>
      </c>
      <c r="H15" s="35"/>
      <c r="I15" s="13"/>
    </row>
    <row r="16" spans="1:9" x14ac:dyDescent="0.25">
      <c r="A16" s="12" t="s">
        <v>92</v>
      </c>
      <c r="B16" s="32">
        <f>'[1]HD EX-WORKS'!B58</f>
        <v>94212</v>
      </c>
      <c r="C16" s="33">
        <v>1100</v>
      </c>
      <c r="D16" s="33">
        <f>'[1]Freight list'!$F$426</f>
        <v>3358</v>
      </c>
      <c r="E16" s="33">
        <f t="shared" si="1"/>
        <v>96470</v>
      </c>
      <c r="F16" s="33">
        <f t="shared" si="0"/>
        <v>17364.599999999999</v>
      </c>
      <c r="G16" s="34">
        <f t="shared" si="2"/>
        <v>113834.6</v>
      </c>
      <c r="H16" s="35"/>
      <c r="I16" s="16"/>
    </row>
    <row r="17" spans="1:9" x14ac:dyDescent="0.25">
      <c r="A17" s="12" t="s">
        <v>93</v>
      </c>
      <c r="B17" s="32">
        <f>'[1]HD EX-WORKS'!F58</f>
        <v>95800</v>
      </c>
      <c r="C17" s="33">
        <v>1100</v>
      </c>
      <c r="D17" s="33">
        <f>'[1]Freight list'!$F$426</f>
        <v>3358</v>
      </c>
      <c r="E17" s="33">
        <f t="shared" si="1"/>
        <v>98058</v>
      </c>
      <c r="F17" s="33">
        <f t="shared" si="0"/>
        <v>17650.439999999999</v>
      </c>
      <c r="G17" s="34">
        <f t="shared" si="2"/>
        <v>115708.44</v>
      </c>
      <c r="H17" s="35"/>
      <c r="I17" s="13"/>
    </row>
    <row r="18" spans="1:9" x14ac:dyDescent="0.25">
      <c r="A18" s="12" t="s">
        <v>94</v>
      </c>
      <c r="B18" s="32">
        <f>'[1]HD EX-WORKS'!G58</f>
        <v>94550</v>
      </c>
      <c r="C18" s="33">
        <v>1100</v>
      </c>
      <c r="D18" s="33">
        <f>'[1]Freight list'!$F$426</f>
        <v>3358</v>
      </c>
      <c r="E18" s="33">
        <f t="shared" si="1"/>
        <v>96808</v>
      </c>
      <c r="F18" s="33">
        <f t="shared" si="0"/>
        <v>17425.439999999999</v>
      </c>
      <c r="G18" s="34">
        <f t="shared" si="2"/>
        <v>114233.44</v>
      </c>
      <c r="H18" s="35"/>
      <c r="I18" s="13"/>
    </row>
    <row r="19" spans="1:9" x14ac:dyDescent="0.25">
      <c r="A19" s="12" t="s">
        <v>95</v>
      </c>
      <c r="B19" s="32">
        <f>'[1]HD EX-WORKS'!C58</f>
        <v>94050</v>
      </c>
      <c r="C19" s="33">
        <v>1100</v>
      </c>
      <c r="D19" s="33">
        <f>'[1]Freight list'!$F$426</f>
        <v>3358</v>
      </c>
      <c r="E19" s="33">
        <f t="shared" si="1"/>
        <v>96308</v>
      </c>
      <c r="F19" s="33">
        <f t="shared" si="0"/>
        <v>17335.439999999999</v>
      </c>
      <c r="G19" s="34">
        <f t="shared" si="2"/>
        <v>113643.44</v>
      </c>
      <c r="H19" s="35"/>
      <c r="I19" s="13"/>
    </row>
    <row r="20" spans="1:9" x14ac:dyDescent="0.25">
      <c r="A20" s="12" t="s">
        <v>96</v>
      </c>
      <c r="B20" s="33">
        <f>'[1]HD EX-WORKS'!S58</f>
        <v>95816</v>
      </c>
      <c r="C20" s="33">
        <v>1100</v>
      </c>
      <c r="D20" s="33">
        <f>'[1]Freight list'!$F$426</f>
        <v>3358</v>
      </c>
      <c r="E20" s="33">
        <f t="shared" si="1"/>
        <v>98074</v>
      </c>
      <c r="F20" s="33">
        <f t="shared" si="0"/>
        <v>17653.32</v>
      </c>
      <c r="G20" s="34">
        <f t="shared" si="2"/>
        <v>115727.32</v>
      </c>
      <c r="H20" s="35"/>
      <c r="I20" s="13"/>
    </row>
    <row r="21" spans="1:9" x14ac:dyDescent="0.25">
      <c r="A21" s="12" t="s">
        <v>25</v>
      </c>
      <c r="B21" s="33">
        <f>'[1]HD EX-WORKS'!H58</f>
        <v>94410</v>
      </c>
      <c r="C21" s="33">
        <v>1100</v>
      </c>
      <c r="D21" s="33">
        <f>'[1]Freight list'!$F$426</f>
        <v>3358</v>
      </c>
      <c r="E21" s="33">
        <f t="shared" si="1"/>
        <v>96668</v>
      </c>
      <c r="F21" s="33">
        <f t="shared" si="0"/>
        <v>17400.239999999998</v>
      </c>
      <c r="G21" s="34">
        <f t="shared" si="2"/>
        <v>114068.23999999999</v>
      </c>
      <c r="H21" s="35"/>
      <c r="I21" s="13"/>
    </row>
    <row r="22" spans="1:9" x14ac:dyDescent="0.25">
      <c r="A22" s="12" t="s">
        <v>97</v>
      </c>
      <c r="B22" s="33">
        <f>'[1]HD EX-WORKS'!N58-3000</f>
        <v>92376</v>
      </c>
      <c r="C22" s="33">
        <v>1100</v>
      </c>
      <c r="D22" s="33">
        <f>'[1]Freight list'!$F$426</f>
        <v>3358</v>
      </c>
      <c r="E22" s="33">
        <f t="shared" si="1"/>
        <v>94634</v>
      </c>
      <c r="F22" s="33">
        <f t="shared" si="0"/>
        <v>17034.12</v>
      </c>
      <c r="G22" s="34">
        <f t="shared" si="2"/>
        <v>111668.12</v>
      </c>
      <c r="H22" s="35"/>
      <c r="I22" s="36"/>
    </row>
    <row r="23" spans="1:9" x14ac:dyDescent="0.25">
      <c r="A23" s="12" t="s">
        <v>98</v>
      </c>
      <c r="B23" s="33">
        <f>'[1]HD EX-WORKS'!N58</f>
        <v>95376</v>
      </c>
      <c r="C23" s="33">
        <v>1100</v>
      </c>
      <c r="D23" s="33">
        <f>'[1]Freight list'!$F$426</f>
        <v>3358</v>
      </c>
      <c r="E23" s="33">
        <f t="shared" si="1"/>
        <v>97634</v>
      </c>
      <c r="F23" s="33">
        <f t="shared" si="0"/>
        <v>17574.12</v>
      </c>
      <c r="G23" s="34">
        <f t="shared" si="2"/>
        <v>115208.12</v>
      </c>
      <c r="H23" s="35"/>
      <c r="I23" s="13"/>
    </row>
    <row r="24" spans="1:9" x14ac:dyDescent="0.25">
      <c r="A24" s="12" t="s">
        <v>99</v>
      </c>
      <c r="B24" s="33">
        <f>'[1]HD EX-WORKS'!O58</f>
        <v>95376</v>
      </c>
      <c r="C24" s="33">
        <v>1100</v>
      </c>
      <c r="D24" s="33">
        <f>'[1]Freight list'!$F$426</f>
        <v>3358</v>
      </c>
      <c r="E24" s="33">
        <f t="shared" si="1"/>
        <v>97634</v>
      </c>
      <c r="F24" s="33">
        <f t="shared" si="0"/>
        <v>17574.12</v>
      </c>
      <c r="G24" s="34">
        <f t="shared" si="2"/>
        <v>115208.12</v>
      </c>
      <c r="H24" s="35"/>
      <c r="I24" s="36"/>
    </row>
    <row r="25" spans="1:9" x14ac:dyDescent="0.25">
      <c r="A25" s="12" t="s">
        <v>100</v>
      </c>
      <c r="B25" s="33">
        <f>'[1]HD EX-WORKS'!K58</f>
        <v>93872</v>
      </c>
      <c r="C25" s="33">
        <v>1100</v>
      </c>
      <c r="D25" s="33">
        <f>'[1]Freight list'!$F$426</f>
        <v>3358</v>
      </c>
      <c r="E25" s="33">
        <f t="shared" si="1"/>
        <v>96130</v>
      </c>
      <c r="F25" s="33">
        <f t="shared" si="0"/>
        <v>17303.399999999998</v>
      </c>
      <c r="G25" s="34">
        <f t="shared" si="2"/>
        <v>113433.4</v>
      </c>
      <c r="H25" s="35"/>
      <c r="I25" s="16"/>
    </row>
    <row r="26" spans="1:9" x14ac:dyDescent="0.25">
      <c r="A26" s="12" t="s">
        <v>29</v>
      </c>
      <c r="B26" s="32">
        <f>'[1]HD EX-WORKS'!L58</f>
        <v>93266</v>
      </c>
      <c r="C26" s="33">
        <v>1100</v>
      </c>
      <c r="D26" s="33">
        <f>'[1]Freight list'!$F$426</f>
        <v>3358</v>
      </c>
      <c r="E26" s="33">
        <f t="shared" si="1"/>
        <v>95524</v>
      </c>
      <c r="F26" s="33">
        <f t="shared" si="0"/>
        <v>17194.32</v>
      </c>
      <c r="G26" s="34">
        <f t="shared" si="2"/>
        <v>112718.32</v>
      </c>
      <c r="H26" s="35"/>
      <c r="I26" s="13"/>
    </row>
    <row r="27" spans="1:9" x14ac:dyDescent="0.25">
      <c r="A27" s="12" t="s">
        <v>31</v>
      </c>
      <c r="B27" s="33">
        <f>'[1]HD EX-WORKS'!I58</f>
        <v>94576</v>
      </c>
      <c r="C27" s="33">
        <v>1100</v>
      </c>
      <c r="D27" s="33">
        <f>'[1]Freight list'!$F$426</f>
        <v>3358</v>
      </c>
      <c r="E27" s="33">
        <f t="shared" si="1"/>
        <v>96834</v>
      </c>
      <c r="F27" s="33">
        <f t="shared" si="0"/>
        <v>17430.12</v>
      </c>
      <c r="G27" s="34">
        <f t="shared" si="2"/>
        <v>114264.12</v>
      </c>
      <c r="H27" s="35"/>
      <c r="I27" s="13"/>
    </row>
    <row r="28" spans="1:9" x14ac:dyDescent="0.25">
      <c r="A28" s="12" t="s">
        <v>101</v>
      </c>
      <c r="B28" s="33">
        <f>'[1]HD EX-WORKS'!J58</f>
        <v>91872</v>
      </c>
      <c r="C28" s="33">
        <v>1100</v>
      </c>
      <c r="D28" s="33">
        <f>'[1]Freight list'!$F$426</f>
        <v>3358</v>
      </c>
      <c r="E28" s="33">
        <f t="shared" si="1"/>
        <v>94130</v>
      </c>
      <c r="F28" s="33">
        <f t="shared" si="0"/>
        <v>16943.399999999998</v>
      </c>
      <c r="G28" s="34">
        <f t="shared" si="2"/>
        <v>111073.4</v>
      </c>
      <c r="H28" s="35"/>
      <c r="I28" s="13"/>
    </row>
    <row r="29" spans="1:9" x14ac:dyDescent="0.25">
      <c r="A29" s="12" t="s">
        <v>27</v>
      </c>
      <c r="B29" s="33">
        <f>'[1]HD EX-WORKS'!W58</f>
        <v>91376</v>
      </c>
      <c r="C29" s="33">
        <v>1100</v>
      </c>
      <c r="D29" s="33">
        <f>'[1]Freight list'!$F$426</f>
        <v>3358</v>
      </c>
      <c r="E29" s="33">
        <f t="shared" si="1"/>
        <v>93634</v>
      </c>
      <c r="F29" s="33">
        <f t="shared" si="0"/>
        <v>16854.12</v>
      </c>
      <c r="G29" s="34">
        <f t="shared" si="2"/>
        <v>110488.12</v>
      </c>
      <c r="H29" s="35"/>
      <c r="I29" s="13"/>
    </row>
    <row r="30" spans="1:9" x14ac:dyDescent="0.25">
      <c r="A30" s="12" t="s">
        <v>102</v>
      </c>
      <c r="B30" s="33">
        <f>'[1]HD EX-WORKS'!X58</f>
        <v>89376</v>
      </c>
      <c r="C30" s="33">
        <v>1100</v>
      </c>
      <c r="D30" s="33">
        <f>'[1]Freight list'!$F$426</f>
        <v>3358</v>
      </c>
      <c r="E30" s="33">
        <f t="shared" si="1"/>
        <v>91634</v>
      </c>
      <c r="F30" s="33">
        <f t="shared" si="0"/>
        <v>16494.12</v>
      </c>
      <c r="G30" s="34">
        <f t="shared" si="2"/>
        <v>108128.12</v>
      </c>
      <c r="H30" s="35"/>
      <c r="I30" s="13"/>
    </row>
    <row r="31" spans="1:9" x14ac:dyDescent="0.25">
      <c r="A31" s="12" t="s">
        <v>103</v>
      </c>
      <c r="B31" s="33">
        <f>'[1]HD EX-WORKS'!Y58</f>
        <v>86712</v>
      </c>
      <c r="C31" s="33">
        <v>1100</v>
      </c>
      <c r="D31" s="33">
        <f>'[1]Freight list'!$F$426</f>
        <v>3358</v>
      </c>
      <c r="E31" s="33">
        <f t="shared" si="1"/>
        <v>88970</v>
      </c>
      <c r="F31" s="33">
        <f t="shared" si="0"/>
        <v>16014.599999999999</v>
      </c>
      <c r="G31" s="34">
        <f t="shared" si="2"/>
        <v>104984.6</v>
      </c>
      <c r="H31" s="35"/>
      <c r="I31" s="13"/>
    </row>
    <row r="32" spans="1:9" x14ac:dyDescent="0.25">
      <c r="A32" s="12" t="s">
        <v>104</v>
      </c>
      <c r="B32" s="33">
        <f>'[1]HD EX-WORKS'!Z58</f>
        <v>89410</v>
      </c>
      <c r="C32" s="33">
        <v>1100</v>
      </c>
      <c r="D32" s="33">
        <f>'[1]Freight list'!$F$426</f>
        <v>3358</v>
      </c>
      <c r="E32" s="33">
        <f t="shared" si="1"/>
        <v>91668</v>
      </c>
      <c r="F32" s="33">
        <f t="shared" si="0"/>
        <v>16500.239999999998</v>
      </c>
      <c r="G32" s="34">
        <f t="shared" si="2"/>
        <v>108168.23999999999</v>
      </c>
      <c r="H32" s="35"/>
      <c r="I32" s="13"/>
    </row>
    <row r="33" spans="1:9" x14ac:dyDescent="0.25">
      <c r="A33" s="12" t="s">
        <v>105</v>
      </c>
      <c r="B33" s="33">
        <f>'[1]HD EX-WORKS'!AA58</f>
        <v>89050</v>
      </c>
      <c r="C33" s="33">
        <v>1100</v>
      </c>
      <c r="D33" s="33">
        <f>'[1]Freight list'!$F$426</f>
        <v>3358</v>
      </c>
      <c r="E33" s="33">
        <f t="shared" si="1"/>
        <v>91308</v>
      </c>
      <c r="F33" s="33">
        <f t="shared" si="0"/>
        <v>16435.439999999999</v>
      </c>
      <c r="G33" s="34">
        <f t="shared" si="2"/>
        <v>107743.44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'[1]PP EX-WORKS'!I47</f>
        <v>89805</v>
      </c>
      <c r="C35" s="33">
        <v>1100</v>
      </c>
      <c r="D35" s="33">
        <f>'[1]Freight list'!$F$426</f>
        <v>3358</v>
      </c>
      <c r="E35" s="33">
        <f t="shared" ref="E35:E44" si="3">+B35-C35+D35</f>
        <v>92063</v>
      </c>
      <c r="F35" s="33">
        <f t="shared" ref="F35:F69" si="4">+E35*0.18</f>
        <v>16571.34</v>
      </c>
      <c r="G35" s="34">
        <f t="shared" si="2"/>
        <v>108634.34</v>
      </c>
      <c r="H35" s="35"/>
      <c r="I35" s="13"/>
    </row>
    <row r="36" spans="1:9" x14ac:dyDescent="0.25">
      <c r="A36" s="12" t="s">
        <v>106</v>
      </c>
      <c r="B36" s="33">
        <f>'[1]PP EX-WORKS'!E47</f>
        <v>88115</v>
      </c>
      <c r="C36" s="33">
        <v>1100</v>
      </c>
      <c r="D36" s="33">
        <f>'[1]Freight list'!$F$426</f>
        <v>3358</v>
      </c>
      <c r="E36" s="33">
        <f t="shared" si="3"/>
        <v>90373</v>
      </c>
      <c r="F36" s="33">
        <f t="shared" si="4"/>
        <v>16267.14</v>
      </c>
      <c r="G36" s="34">
        <f t="shared" si="2"/>
        <v>106640.14</v>
      </c>
      <c r="H36" s="35"/>
      <c r="I36" s="13"/>
    </row>
    <row r="37" spans="1:9" x14ac:dyDescent="0.25">
      <c r="A37" s="12" t="s">
        <v>107</v>
      </c>
      <c r="B37" s="33">
        <f>'[1]PP EX-WORKS'!B47</f>
        <v>87595</v>
      </c>
      <c r="C37" s="33">
        <v>1100</v>
      </c>
      <c r="D37" s="33">
        <f>'[1]Freight list'!$F$426</f>
        <v>3358</v>
      </c>
      <c r="E37" s="33">
        <f t="shared" si="3"/>
        <v>89853</v>
      </c>
      <c r="F37" s="33">
        <f t="shared" si="4"/>
        <v>16173.539999999999</v>
      </c>
      <c r="G37" s="34">
        <f t="shared" si="2"/>
        <v>106026.54</v>
      </c>
      <c r="H37" s="35"/>
      <c r="I37" s="13"/>
    </row>
    <row r="38" spans="1:9" x14ac:dyDescent="0.25">
      <c r="A38" s="12" t="s">
        <v>108</v>
      </c>
      <c r="B38" s="33">
        <f>'[1]PP EX-WORKS'!H47</f>
        <v>90295</v>
      </c>
      <c r="C38" s="33">
        <v>1100</v>
      </c>
      <c r="D38" s="33">
        <f>'[1]Freight list'!$F$426</f>
        <v>3358</v>
      </c>
      <c r="E38" s="33">
        <f t="shared" si="3"/>
        <v>92553</v>
      </c>
      <c r="F38" s="33">
        <f t="shared" si="4"/>
        <v>16659.54</v>
      </c>
      <c r="G38" s="34">
        <f t="shared" si="2"/>
        <v>109212.54000000001</v>
      </c>
      <c r="H38" s="35"/>
      <c r="I38" s="13"/>
    </row>
    <row r="39" spans="1:9" x14ac:dyDescent="0.25">
      <c r="A39" s="12" t="s">
        <v>37</v>
      </c>
      <c r="B39" s="33">
        <f>'[1]PP EX-WORKS'!F47</f>
        <v>88615</v>
      </c>
      <c r="C39" s="33">
        <v>1100</v>
      </c>
      <c r="D39" s="33">
        <f>'[1]Freight list'!$F$426</f>
        <v>3358</v>
      </c>
      <c r="E39" s="33">
        <f t="shared" si="3"/>
        <v>90873</v>
      </c>
      <c r="F39" s="33">
        <f t="shared" si="4"/>
        <v>16357.14</v>
      </c>
      <c r="G39" s="34">
        <f t="shared" si="2"/>
        <v>107230.14</v>
      </c>
      <c r="H39" s="35"/>
      <c r="I39" s="13"/>
    </row>
    <row r="40" spans="1:9" x14ac:dyDescent="0.25">
      <c r="A40" s="12" t="s">
        <v>109</v>
      </c>
      <c r="B40" s="33">
        <f>+'[1]PP EX-WORKS'!X47</f>
        <v>83595</v>
      </c>
      <c r="C40" s="33">
        <v>1100</v>
      </c>
      <c r="D40" s="33">
        <f>'[1]Freight list'!$F$426</f>
        <v>3358</v>
      </c>
      <c r="E40" s="33">
        <f t="shared" si="3"/>
        <v>85853</v>
      </c>
      <c r="F40" s="33">
        <f t="shared" si="4"/>
        <v>15453.539999999999</v>
      </c>
      <c r="G40" s="34">
        <f t="shared" si="2"/>
        <v>101306.54</v>
      </c>
      <c r="H40" s="35"/>
      <c r="I40" s="13"/>
    </row>
    <row r="41" spans="1:9" x14ac:dyDescent="0.25">
      <c r="A41" s="12" t="s">
        <v>110</v>
      </c>
      <c r="B41" s="33">
        <f>'[1]PP EX-WORKS'!D47</f>
        <v>87095</v>
      </c>
      <c r="C41" s="33">
        <v>1100</v>
      </c>
      <c r="D41" s="33">
        <f>'[1]Freight list'!$F$426</f>
        <v>3358</v>
      </c>
      <c r="E41" s="33">
        <f t="shared" si="3"/>
        <v>89353</v>
      </c>
      <c r="F41" s="33">
        <f t="shared" si="4"/>
        <v>16083.539999999999</v>
      </c>
      <c r="G41" s="34">
        <f t="shared" si="2"/>
        <v>105436.54</v>
      </c>
      <c r="H41" s="35"/>
      <c r="I41" s="13"/>
    </row>
    <row r="42" spans="1:9" x14ac:dyDescent="0.25">
      <c r="A42" s="12" t="s">
        <v>111</v>
      </c>
      <c r="B42" s="33">
        <f>'[1]PP EX-WORKS'!C47</f>
        <v>87115</v>
      </c>
      <c r="C42" s="33">
        <v>1100</v>
      </c>
      <c r="D42" s="33">
        <f>'[1]Freight list'!$F$426</f>
        <v>3358</v>
      </c>
      <c r="E42" s="33">
        <f t="shared" si="3"/>
        <v>89373</v>
      </c>
      <c r="F42" s="33">
        <f t="shared" si="4"/>
        <v>16087.14</v>
      </c>
      <c r="G42" s="34">
        <f t="shared" si="2"/>
        <v>105460.14</v>
      </c>
      <c r="H42" s="35"/>
      <c r="I42" s="13"/>
    </row>
    <row r="43" spans="1:9" x14ac:dyDescent="0.25">
      <c r="A43" s="12" t="s">
        <v>112</v>
      </c>
      <c r="B43" s="33">
        <f>'[1]PP EX-WORKS'!J47</f>
        <v>91405</v>
      </c>
      <c r="C43" s="33">
        <v>1100</v>
      </c>
      <c r="D43" s="33">
        <f>'[1]Freight list'!$F$426</f>
        <v>3358</v>
      </c>
      <c r="E43" s="33">
        <f t="shared" si="3"/>
        <v>93663</v>
      </c>
      <c r="F43" s="33">
        <f t="shared" si="4"/>
        <v>16859.34</v>
      </c>
      <c r="G43" s="34">
        <f t="shared" si="2"/>
        <v>110522.34</v>
      </c>
      <c r="H43" s="35"/>
      <c r="I43" s="13"/>
    </row>
    <row r="44" spans="1:9" x14ac:dyDescent="0.25">
      <c r="A44" s="12" t="s">
        <v>113</v>
      </c>
      <c r="B44" s="33">
        <f>'[1]PP EX-WORKS'!Z47</f>
        <v>83595</v>
      </c>
      <c r="C44" s="33">
        <v>1100</v>
      </c>
      <c r="D44" s="33">
        <f>'[1]Freight list'!$F$426</f>
        <v>3358</v>
      </c>
      <c r="E44" s="33">
        <f t="shared" si="3"/>
        <v>85853</v>
      </c>
      <c r="F44" s="33">
        <f t="shared" si="4"/>
        <v>15453.539999999999</v>
      </c>
      <c r="G44" s="34">
        <f t="shared" si="2"/>
        <v>101306.54</v>
      </c>
      <c r="H44" s="35"/>
      <c r="I44" s="13"/>
    </row>
    <row r="45" spans="1:9" x14ac:dyDescent="0.25">
      <c r="A45" s="37" t="s">
        <v>42</v>
      </c>
      <c r="B45" s="33"/>
      <c r="C45" s="33"/>
      <c r="D45" s="33"/>
      <c r="E45" s="33"/>
      <c r="F45" s="33"/>
      <c r="G45" s="34">
        <f t="shared" si="2"/>
        <v>0</v>
      </c>
      <c r="H45" s="39"/>
      <c r="I45" s="13"/>
    </row>
    <row r="46" spans="1:9" x14ac:dyDescent="0.25">
      <c r="A46" s="12" t="s">
        <v>114</v>
      </c>
      <c r="B46" s="33">
        <f>+'[1]PP EX-WORKS'!R47</f>
        <v>95715</v>
      </c>
      <c r="C46" s="33">
        <v>1100</v>
      </c>
      <c r="D46" s="33">
        <f>'[1]Freight list'!$F$426</f>
        <v>3358</v>
      </c>
      <c r="E46" s="33">
        <f t="shared" ref="E46:E59" si="5">+B46-C46+D46</f>
        <v>97973</v>
      </c>
      <c r="F46" s="33">
        <f t="shared" si="4"/>
        <v>17635.14</v>
      </c>
      <c r="G46" s="34">
        <f t="shared" si="2"/>
        <v>115608.14</v>
      </c>
      <c r="H46" s="35"/>
      <c r="I46" s="13"/>
    </row>
    <row r="47" spans="1:9" x14ac:dyDescent="0.25">
      <c r="A47" s="12" t="s">
        <v>115</v>
      </c>
      <c r="B47" s="33">
        <f>+'[1]PP EX-WORKS'!S47</f>
        <v>95655</v>
      </c>
      <c r="C47" s="33">
        <v>1100</v>
      </c>
      <c r="D47" s="33">
        <f>'[1]Freight list'!$F$426</f>
        <v>3358</v>
      </c>
      <c r="E47" s="33">
        <f>+B47-C47+D47</f>
        <v>97913</v>
      </c>
      <c r="F47" s="33">
        <f>+E47*0.18</f>
        <v>17624.34</v>
      </c>
      <c r="G47" s="34">
        <f>SUM(E47:F47)</f>
        <v>115537.34</v>
      </c>
      <c r="H47" s="35"/>
      <c r="I47" s="13"/>
    </row>
    <row r="48" spans="1:9" x14ac:dyDescent="0.25">
      <c r="A48" s="12" t="s">
        <v>116</v>
      </c>
      <c r="B48" s="33">
        <f>+'[1]PP EX-WORKS'!P47-6000</f>
        <v>86405</v>
      </c>
      <c r="C48" s="33">
        <v>1100</v>
      </c>
      <c r="D48" s="33">
        <f>'[1]Freight list'!$F$426</f>
        <v>3358</v>
      </c>
      <c r="E48" s="33">
        <f t="shared" si="5"/>
        <v>88663</v>
      </c>
      <c r="F48" s="33">
        <f t="shared" si="4"/>
        <v>15959.34</v>
      </c>
      <c r="G48" s="34">
        <f t="shared" si="2"/>
        <v>104622.34</v>
      </c>
      <c r="H48" s="35"/>
      <c r="I48" s="13"/>
    </row>
    <row r="49" spans="1:9" x14ac:dyDescent="0.25">
      <c r="A49" s="12" t="s">
        <v>53</v>
      </c>
      <c r="B49" s="33">
        <f>'[1]PP EX-WORKS'!Q47</f>
        <v>94165</v>
      </c>
      <c r="C49" s="33">
        <v>1100</v>
      </c>
      <c r="D49" s="33">
        <f>'[1]Freight list'!$F$426</f>
        <v>3358</v>
      </c>
      <c r="E49" s="33">
        <f t="shared" si="5"/>
        <v>96423</v>
      </c>
      <c r="F49" s="33">
        <f t="shared" si="4"/>
        <v>17356.14</v>
      </c>
      <c r="G49" s="34">
        <f t="shared" si="2"/>
        <v>113779.14</v>
      </c>
      <c r="H49" s="35"/>
      <c r="I49" s="13"/>
    </row>
    <row r="50" spans="1:9" x14ac:dyDescent="0.25">
      <c r="A50" s="12" t="s">
        <v>117</v>
      </c>
      <c r="B50" s="33">
        <f>'[1]PP EX-WORKS'!P47</f>
        <v>92405</v>
      </c>
      <c r="C50" s="33">
        <v>1100</v>
      </c>
      <c r="D50" s="33">
        <f>'[1]Freight list'!$F$426</f>
        <v>3358</v>
      </c>
      <c r="E50" s="33">
        <f t="shared" si="5"/>
        <v>94663</v>
      </c>
      <c r="F50" s="33">
        <f t="shared" si="4"/>
        <v>17039.34</v>
      </c>
      <c r="G50" s="34">
        <f t="shared" si="2"/>
        <v>111702.34</v>
      </c>
      <c r="H50" s="35"/>
      <c r="I50" s="13"/>
    </row>
    <row r="51" spans="1:9" x14ac:dyDescent="0.25">
      <c r="A51" s="12" t="s">
        <v>44</v>
      </c>
      <c r="B51" s="33">
        <f>+'[1]PP EX-WORKS'!W47</f>
        <v>92895</v>
      </c>
      <c r="C51" s="33">
        <v>1100</v>
      </c>
      <c r="D51" s="33">
        <f>'[1]Freight list'!$F$426</f>
        <v>3358</v>
      </c>
      <c r="E51" s="33">
        <f>+B51-C51+D51</f>
        <v>95153</v>
      </c>
      <c r="F51" s="33">
        <f>+E51*0.18</f>
        <v>17127.54</v>
      </c>
      <c r="G51" s="34">
        <f>SUM(E51:F51)</f>
        <v>112280.54000000001</v>
      </c>
      <c r="H51" s="35"/>
      <c r="I51" s="13"/>
    </row>
    <row r="52" spans="1:9" x14ac:dyDescent="0.25">
      <c r="A52" s="12" t="s">
        <v>45</v>
      </c>
      <c r="B52" s="33">
        <f>+'[1]PP EX-WORKS'!V47</f>
        <v>94745</v>
      </c>
      <c r="C52" s="33">
        <v>1100</v>
      </c>
      <c r="D52" s="33">
        <f>'[1]Freight list'!$F$426</f>
        <v>3358</v>
      </c>
      <c r="E52" s="33">
        <f>+B52-C52+D52</f>
        <v>97003</v>
      </c>
      <c r="F52" s="33">
        <f>+E52*0.18</f>
        <v>17460.54</v>
      </c>
      <c r="G52" s="34">
        <f>SUM(E52:F52)</f>
        <v>114463.54000000001</v>
      </c>
      <c r="H52" s="35"/>
      <c r="I52" s="13"/>
    </row>
    <row r="53" spans="1:9" x14ac:dyDescent="0.25">
      <c r="A53" s="12" t="s">
        <v>46</v>
      </c>
      <c r="B53" s="33">
        <f>+'[1]PP EX-WORKS'!T47</f>
        <v>93875</v>
      </c>
      <c r="C53" s="33">
        <v>1100</v>
      </c>
      <c r="D53" s="33">
        <f>'[1]Freight list'!$F$426</f>
        <v>3358</v>
      </c>
      <c r="E53" s="33">
        <f>+B53-C53+D53</f>
        <v>96133</v>
      </c>
      <c r="F53" s="33">
        <f>+E53*0.18</f>
        <v>17303.939999999999</v>
      </c>
      <c r="G53" s="34">
        <f>SUM(E53:F53)</f>
        <v>113436.94</v>
      </c>
      <c r="H53" s="35"/>
      <c r="I53" s="13"/>
    </row>
    <row r="54" spans="1:9" x14ac:dyDescent="0.25">
      <c r="A54" s="12" t="s">
        <v>47</v>
      </c>
      <c r="B54" s="33">
        <f>+'[1]PP EX-WORKS'!U47</f>
        <v>93875</v>
      </c>
      <c r="C54" s="33">
        <v>1100</v>
      </c>
      <c r="D54" s="33">
        <f>'[1]Freight list'!$F$426</f>
        <v>3358</v>
      </c>
      <c r="E54" s="33">
        <f>+B54-C54+D54</f>
        <v>96133</v>
      </c>
      <c r="F54" s="33">
        <f>+E54*0.18</f>
        <v>17303.939999999999</v>
      </c>
      <c r="G54" s="34">
        <f>SUM(E54:F54)</f>
        <v>113436.94</v>
      </c>
      <c r="H54" s="35"/>
      <c r="I54" s="13"/>
    </row>
    <row r="55" spans="1:9" x14ac:dyDescent="0.25">
      <c r="A55" s="12" t="s">
        <v>118</v>
      </c>
      <c r="B55" s="33">
        <f>'[1]PP EX-WORKS'!O47</f>
        <v>92405</v>
      </c>
      <c r="C55" s="33">
        <v>1100</v>
      </c>
      <c r="D55" s="33">
        <f>'[1]Freight list'!$F$426</f>
        <v>3358</v>
      </c>
      <c r="E55" s="33">
        <f t="shared" si="5"/>
        <v>94663</v>
      </c>
      <c r="F55" s="33">
        <f t="shared" si="4"/>
        <v>17039.34</v>
      </c>
      <c r="G55" s="34">
        <f t="shared" si="2"/>
        <v>111702.34</v>
      </c>
      <c r="H55" s="35"/>
      <c r="I55" s="13"/>
    </row>
    <row r="56" spans="1:9" x14ac:dyDescent="0.25">
      <c r="A56" s="12" t="s">
        <v>119</v>
      </c>
      <c r="B56" s="33">
        <f>'[1]PP EX-WORKS'!N47</f>
        <v>91905</v>
      </c>
      <c r="C56" s="33">
        <v>1100</v>
      </c>
      <c r="D56" s="33">
        <f>'[1]Freight list'!$F$426</f>
        <v>3358</v>
      </c>
      <c r="E56" s="33">
        <f t="shared" si="5"/>
        <v>94163</v>
      </c>
      <c r="F56" s="33">
        <f t="shared" si="4"/>
        <v>16949.34</v>
      </c>
      <c r="G56" s="34">
        <f t="shared" si="2"/>
        <v>111112.34</v>
      </c>
      <c r="H56" s="35"/>
      <c r="I56" s="13"/>
    </row>
    <row r="57" spans="1:9" x14ac:dyDescent="0.25">
      <c r="A57" s="12" t="s">
        <v>120</v>
      </c>
      <c r="B57" s="33">
        <f>'[1]PP EX-WORKS'!K47</f>
        <v>95235</v>
      </c>
      <c r="C57" s="33">
        <v>1100</v>
      </c>
      <c r="D57" s="33">
        <f>'[1]Freight list'!$F$426</f>
        <v>3358</v>
      </c>
      <c r="E57" s="33">
        <f t="shared" si="5"/>
        <v>97493</v>
      </c>
      <c r="F57" s="33">
        <f t="shared" si="4"/>
        <v>17548.739999999998</v>
      </c>
      <c r="G57" s="34">
        <f t="shared" si="2"/>
        <v>115041.73999999999</v>
      </c>
      <c r="H57" s="35"/>
      <c r="I57" s="13"/>
    </row>
    <row r="58" spans="1:9" x14ac:dyDescent="0.25">
      <c r="A58" s="12" t="s">
        <v>121</v>
      </c>
      <c r="B58" s="33">
        <f>'[1]PP EX-WORKS'!M47</f>
        <v>98235</v>
      </c>
      <c r="C58" s="33">
        <v>1100</v>
      </c>
      <c r="D58" s="33">
        <f>'[1]Freight list'!$F$426</f>
        <v>3358</v>
      </c>
      <c r="E58" s="33">
        <f t="shared" si="5"/>
        <v>100493</v>
      </c>
      <c r="F58" s="33">
        <f t="shared" si="4"/>
        <v>18088.739999999998</v>
      </c>
      <c r="G58" s="34">
        <f t="shared" si="2"/>
        <v>118581.73999999999</v>
      </c>
      <c r="H58" s="35"/>
      <c r="I58" s="13"/>
    </row>
    <row r="59" spans="1:9" x14ac:dyDescent="0.25">
      <c r="A59" s="40" t="s">
        <v>122</v>
      </c>
      <c r="B59" s="33">
        <f>'[1]PP EX-WORKS'!L47</f>
        <v>97255</v>
      </c>
      <c r="C59" s="33">
        <v>1100</v>
      </c>
      <c r="D59" s="33">
        <f>'[1]Freight list'!$F$426</f>
        <v>3358</v>
      </c>
      <c r="E59" s="33">
        <f t="shared" si="5"/>
        <v>99513</v>
      </c>
      <c r="F59" s="33">
        <f t="shared" si="4"/>
        <v>17912.34</v>
      </c>
      <c r="G59" s="34">
        <f t="shared" si="2"/>
        <v>117425.34</v>
      </c>
      <c r="H59" s="35"/>
      <c r="I59" s="13"/>
    </row>
    <row r="60" spans="1:9" x14ac:dyDescent="0.25">
      <c r="A60" s="37" t="s">
        <v>56</v>
      </c>
      <c r="B60" s="33"/>
      <c r="C60" s="33"/>
      <c r="D60" s="33"/>
      <c r="E60" s="33"/>
      <c r="F60" s="33"/>
      <c r="G60" s="34">
        <f t="shared" si="2"/>
        <v>0</v>
      </c>
      <c r="H60" s="39"/>
      <c r="I60" s="13"/>
    </row>
    <row r="61" spans="1:9" x14ac:dyDescent="0.25">
      <c r="A61" s="12" t="s">
        <v>123</v>
      </c>
      <c r="B61" s="33">
        <f>'[1]LL PRICELIST'!C58</f>
        <v>94229</v>
      </c>
      <c r="C61" s="33">
        <v>1100</v>
      </c>
      <c r="D61" s="33">
        <f>'[1]Freight list'!$F$426</f>
        <v>3358</v>
      </c>
      <c r="E61" s="33">
        <f t="shared" ref="E61:E69" si="6">+B61-C61+D61</f>
        <v>96487</v>
      </c>
      <c r="F61" s="33">
        <f t="shared" si="4"/>
        <v>17367.66</v>
      </c>
      <c r="G61" s="34">
        <f t="shared" si="2"/>
        <v>113854.66</v>
      </c>
      <c r="H61" s="35"/>
      <c r="I61" s="13"/>
    </row>
    <row r="62" spans="1:9" x14ac:dyDescent="0.25">
      <c r="A62" s="12" t="s">
        <v>124</v>
      </c>
      <c r="B62" s="33">
        <f>'[1]LL PRICELIST'!B58</f>
        <v>93229</v>
      </c>
      <c r="C62" s="33">
        <v>1100</v>
      </c>
      <c r="D62" s="33">
        <f>'[1]Freight list'!$F$426</f>
        <v>3358</v>
      </c>
      <c r="E62" s="33">
        <f t="shared" si="6"/>
        <v>95487</v>
      </c>
      <c r="F62" s="33">
        <f t="shared" si="4"/>
        <v>17187.66</v>
      </c>
      <c r="G62" s="34">
        <f t="shared" si="2"/>
        <v>112674.66</v>
      </c>
      <c r="H62" s="35"/>
      <c r="I62" s="13"/>
    </row>
    <row r="63" spans="1:9" x14ac:dyDescent="0.25">
      <c r="A63" s="12" t="s">
        <v>125</v>
      </c>
      <c r="B63" s="33">
        <f>'[1]LL PRICELIST'!B58</f>
        <v>93229</v>
      </c>
      <c r="C63" s="33">
        <v>1100</v>
      </c>
      <c r="D63" s="33">
        <f>'[1]Freight list'!$F$426</f>
        <v>3358</v>
      </c>
      <c r="E63" s="33">
        <f t="shared" si="6"/>
        <v>95487</v>
      </c>
      <c r="F63" s="33">
        <f t="shared" si="4"/>
        <v>17187.66</v>
      </c>
      <c r="G63" s="34">
        <f t="shared" si="2"/>
        <v>112674.66</v>
      </c>
      <c r="H63" s="35"/>
      <c r="I63" s="13"/>
    </row>
    <row r="64" spans="1:9" x14ac:dyDescent="0.25">
      <c r="A64" s="12" t="s">
        <v>126</v>
      </c>
      <c r="B64" s="33">
        <f>'[1]LL PRICELIST'!D58</f>
        <v>100309</v>
      </c>
      <c r="C64" s="33">
        <v>1100</v>
      </c>
      <c r="D64" s="33">
        <f>'[1]Freight list'!$F$426</f>
        <v>3358</v>
      </c>
      <c r="E64" s="33">
        <f t="shared" si="6"/>
        <v>102567</v>
      </c>
      <c r="F64" s="33">
        <f t="shared" si="4"/>
        <v>18462.059999999998</v>
      </c>
      <c r="G64" s="34">
        <f t="shared" si="2"/>
        <v>121029.06</v>
      </c>
      <c r="H64" s="35"/>
      <c r="I64" s="13"/>
    </row>
    <row r="65" spans="1:9" x14ac:dyDescent="0.25">
      <c r="A65" s="12" t="s">
        <v>127</v>
      </c>
      <c r="B65" s="33">
        <f>'[1]LL PRICELIST'!E58</f>
        <v>102309</v>
      </c>
      <c r="C65" s="33">
        <v>1100</v>
      </c>
      <c r="D65" s="33">
        <f>'[1]Freight list'!$F$426</f>
        <v>3358</v>
      </c>
      <c r="E65" s="33">
        <f t="shared" si="6"/>
        <v>104567</v>
      </c>
      <c r="F65" s="33">
        <f t="shared" si="4"/>
        <v>18822.059999999998</v>
      </c>
      <c r="G65" s="34">
        <f t="shared" si="2"/>
        <v>123389.06</v>
      </c>
      <c r="H65" s="35"/>
      <c r="I65" s="13"/>
    </row>
    <row r="66" spans="1:9" x14ac:dyDescent="0.25">
      <c r="A66" s="12" t="s">
        <v>128</v>
      </c>
      <c r="B66" s="33">
        <f>'[1]LL PRICELIST'!F58</f>
        <v>104009</v>
      </c>
      <c r="C66" s="33">
        <v>1100</v>
      </c>
      <c r="D66" s="33">
        <f>'[1]Freight list'!$F$426</f>
        <v>3358</v>
      </c>
      <c r="E66" s="33">
        <f t="shared" si="6"/>
        <v>106267</v>
      </c>
      <c r="F66" s="33">
        <f t="shared" si="4"/>
        <v>19128.059999999998</v>
      </c>
      <c r="G66" s="34">
        <f t="shared" si="2"/>
        <v>125395.06</v>
      </c>
      <c r="H66" s="35"/>
      <c r="I66" s="13"/>
    </row>
    <row r="67" spans="1:9" x14ac:dyDescent="0.25">
      <c r="A67" s="12" t="s">
        <v>129</v>
      </c>
      <c r="B67" s="33">
        <f>'[1]LL PRICELIST'!B58-5500</f>
        <v>87729</v>
      </c>
      <c r="C67" s="33">
        <v>1100</v>
      </c>
      <c r="D67" s="33">
        <f>'[1]Freight list'!$F$426</f>
        <v>3358</v>
      </c>
      <c r="E67" s="33">
        <f t="shared" si="6"/>
        <v>89987</v>
      </c>
      <c r="F67" s="33">
        <f t="shared" si="4"/>
        <v>16197.66</v>
      </c>
      <c r="G67" s="34">
        <f t="shared" si="2"/>
        <v>106184.66</v>
      </c>
      <c r="H67" s="35"/>
      <c r="I67" s="13"/>
    </row>
    <row r="68" spans="1:9" x14ac:dyDescent="0.25">
      <c r="A68" s="12" t="s">
        <v>130</v>
      </c>
      <c r="B68" s="33">
        <f>'[1]LL PRICELIST'!I58</f>
        <v>89229</v>
      </c>
      <c r="C68" s="33">
        <v>1100</v>
      </c>
      <c r="D68" s="33">
        <f>'[1]Freight list'!$F$426</f>
        <v>3358</v>
      </c>
      <c r="E68" s="33">
        <f t="shared" si="6"/>
        <v>91487</v>
      </c>
      <c r="F68" s="33">
        <f t="shared" si="4"/>
        <v>16467.66</v>
      </c>
      <c r="G68" s="34">
        <f t="shared" si="2"/>
        <v>107954.66</v>
      </c>
      <c r="H68" s="35"/>
      <c r="I68" s="13"/>
    </row>
    <row r="69" spans="1:9" x14ac:dyDescent="0.25">
      <c r="A69" s="12" t="s">
        <v>131</v>
      </c>
      <c r="B69" s="33">
        <f>'[1]LL PRICELIST'!J58</f>
        <v>89229</v>
      </c>
      <c r="C69" s="33">
        <v>1100</v>
      </c>
      <c r="D69" s="33">
        <f>'[1]Freight list'!$F$426</f>
        <v>3358</v>
      </c>
      <c r="E69" s="33">
        <f t="shared" si="6"/>
        <v>91487</v>
      </c>
      <c r="F69" s="33">
        <f t="shared" si="4"/>
        <v>16467.66</v>
      </c>
      <c r="G69" s="34">
        <f t="shared" si="2"/>
        <v>107954.66</v>
      </c>
      <c r="H69" s="35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70</v>
      </c>
      <c r="C85" s="13"/>
      <c r="D85" s="13"/>
      <c r="E85" s="13"/>
      <c r="F85" s="13"/>
      <c r="G85" s="13"/>
      <c r="H85" s="13"/>
      <c r="I85" s="47"/>
    </row>
    <row r="86" spans="1:9" ht="15.75" x14ac:dyDescent="0.25">
      <c r="A86" s="21" t="s">
        <v>71</v>
      </c>
      <c r="B86" s="13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72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73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74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C22" sqref="C22"/>
    </sheetView>
  </sheetViews>
  <sheetFormatPr defaultRowHeight="15" x14ac:dyDescent="0.25"/>
  <cols>
    <col min="1" max="1" width="30" customWidth="1"/>
    <col min="2" max="2" width="14.85546875" customWidth="1"/>
    <col min="3" max="3" width="10.28515625" customWidth="1"/>
    <col min="4" max="4" width="13.85546875" customWidth="1"/>
    <col min="5" max="5" width="11.7109375" bestFit="1" customWidth="1"/>
    <col min="6" max="6" width="12.5703125" customWidth="1"/>
    <col min="7" max="7" width="14.28515625" customWidth="1"/>
    <col min="8" max="9" width="8" bestFit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171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01.11.25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23" t="s">
        <v>79</v>
      </c>
      <c r="B7" s="23" t="s">
        <v>80</v>
      </c>
      <c r="C7" s="23" t="s">
        <v>81</v>
      </c>
      <c r="D7" s="23" t="s">
        <v>82</v>
      </c>
      <c r="E7" s="23" t="s">
        <v>83</v>
      </c>
      <c r="F7" s="24" t="s">
        <v>84</v>
      </c>
      <c r="G7" s="25" t="s">
        <v>85</v>
      </c>
      <c r="H7" s="26"/>
      <c r="I7" s="13"/>
    </row>
    <row r="8" spans="1:9" x14ac:dyDescent="0.25">
      <c r="A8" s="27" t="s">
        <v>12</v>
      </c>
      <c r="B8" s="28"/>
      <c r="C8" s="1" t="s">
        <v>86</v>
      </c>
      <c r="D8" s="1" t="s">
        <v>87</v>
      </c>
      <c r="E8" s="1" t="s">
        <v>80</v>
      </c>
      <c r="F8" s="29">
        <v>0.18</v>
      </c>
      <c r="G8" s="30" t="s">
        <v>88</v>
      </c>
      <c r="H8" s="31"/>
      <c r="I8" s="49"/>
    </row>
    <row r="9" spans="1:9" x14ac:dyDescent="0.25">
      <c r="A9" s="12" t="s">
        <v>172</v>
      </c>
      <c r="B9" s="32">
        <f>'[1]HD EX-WORKS'!P48</f>
        <v>91775</v>
      </c>
      <c r="C9" s="33">
        <v>1100</v>
      </c>
      <c r="D9" s="33">
        <f>'[1]Freight list'!$F$207</f>
        <v>3537</v>
      </c>
      <c r="E9" s="33">
        <f t="shared" ref="E9:E32" si="0">+B9-C9+D9</f>
        <v>94212</v>
      </c>
      <c r="F9" s="33">
        <f>+E9*0.18</f>
        <v>16958.16</v>
      </c>
      <c r="G9" s="34">
        <f>SUM(E9:F9)</f>
        <v>111170.16</v>
      </c>
      <c r="H9" s="35"/>
      <c r="I9" s="49"/>
    </row>
    <row r="10" spans="1:9" x14ac:dyDescent="0.25">
      <c r="A10" s="12" t="s">
        <v>15</v>
      </c>
      <c r="B10" s="32">
        <f>'[1]HD EX-WORKS'!R48</f>
        <v>93775</v>
      </c>
      <c r="C10" s="33">
        <v>1100</v>
      </c>
      <c r="D10" s="33">
        <f>'[1]Freight list'!$F$207</f>
        <v>3537</v>
      </c>
      <c r="E10" s="33">
        <f t="shared" si="0"/>
        <v>96212</v>
      </c>
      <c r="F10" s="33">
        <f t="shared" ref="F10:F32" si="1">+E10*0.18</f>
        <v>17318.16</v>
      </c>
      <c r="G10" s="34">
        <f t="shared" ref="G10:G68" si="2">SUM(E10:F10)</f>
        <v>113530.16</v>
      </c>
      <c r="H10" s="35"/>
      <c r="I10" s="49"/>
    </row>
    <row r="11" spans="1:9" x14ac:dyDescent="0.25">
      <c r="A11" s="12" t="s">
        <v>90</v>
      </c>
      <c r="B11" s="32">
        <f>+'[1]HD EX-WORKS'!Q48</f>
        <v>94525</v>
      </c>
      <c r="C11" s="33">
        <v>1100</v>
      </c>
      <c r="D11" s="33">
        <f>'[1]Freight list'!$F$207</f>
        <v>3537</v>
      </c>
      <c r="E11" s="33">
        <f>+B11-C11+D11</f>
        <v>96962</v>
      </c>
      <c r="F11" s="33">
        <f>+E11*0.18</f>
        <v>17453.16</v>
      </c>
      <c r="G11" s="34">
        <f>SUM(E11:F11)</f>
        <v>114415.16</v>
      </c>
      <c r="H11" s="35"/>
      <c r="I11" s="49"/>
    </row>
    <row r="12" spans="1:9" x14ac:dyDescent="0.25">
      <c r="A12" s="12" t="s">
        <v>91</v>
      </c>
      <c r="B12" s="32">
        <f>'[1]HD EX-WORKS'!T48</f>
        <v>94525</v>
      </c>
      <c r="C12" s="33">
        <v>1100</v>
      </c>
      <c r="D12" s="33">
        <f>'[1]Freight list'!$F$207</f>
        <v>3537</v>
      </c>
      <c r="E12" s="33">
        <f t="shared" si="0"/>
        <v>96962</v>
      </c>
      <c r="F12" s="33">
        <f t="shared" si="1"/>
        <v>17453.16</v>
      </c>
      <c r="G12" s="34">
        <f t="shared" si="2"/>
        <v>114415.16</v>
      </c>
      <c r="H12" s="35"/>
      <c r="I12" s="49"/>
    </row>
    <row r="13" spans="1:9" x14ac:dyDescent="0.25">
      <c r="A13" s="12" t="s">
        <v>19</v>
      </c>
      <c r="B13" s="32">
        <f>+'[1]HD EX-WORKS'!U48</f>
        <v>97025</v>
      </c>
      <c r="C13" s="33">
        <v>1100</v>
      </c>
      <c r="D13" s="33">
        <f>'[1]Freight list'!$F$207</f>
        <v>3537</v>
      </c>
      <c r="E13" s="33">
        <f>+B13-C13+D13</f>
        <v>99462</v>
      </c>
      <c r="F13" s="33">
        <f>+E13*0.18</f>
        <v>17903.16</v>
      </c>
      <c r="G13" s="34">
        <f>SUM(E13:F13)</f>
        <v>117365.16</v>
      </c>
      <c r="H13" s="35"/>
      <c r="I13" s="49"/>
    </row>
    <row r="14" spans="1:9" x14ac:dyDescent="0.25">
      <c r="A14" s="12" t="s">
        <v>20</v>
      </c>
      <c r="B14" s="32">
        <f>+'[1]HD EX-WORKS'!V48</f>
        <v>97025</v>
      </c>
      <c r="C14" s="33">
        <v>1100</v>
      </c>
      <c r="D14" s="33">
        <f>'[1]Freight list'!$F$207</f>
        <v>3537</v>
      </c>
      <c r="E14" s="33">
        <f>+B14-C14+D14</f>
        <v>99462</v>
      </c>
      <c r="F14" s="33">
        <f>+E14*0.18</f>
        <v>17903.16</v>
      </c>
      <c r="G14" s="34">
        <f>SUM(E14:F14)</f>
        <v>117365.16</v>
      </c>
      <c r="H14" s="35"/>
      <c r="I14" s="49"/>
    </row>
    <row r="15" spans="1:9" x14ac:dyDescent="0.25">
      <c r="A15" s="12" t="s">
        <v>92</v>
      </c>
      <c r="B15" s="32">
        <f>'[1]HD EX-WORKS'!B48</f>
        <v>93725</v>
      </c>
      <c r="C15" s="33">
        <v>1100</v>
      </c>
      <c r="D15" s="33">
        <f>'[1]Freight list'!$F$207</f>
        <v>3537</v>
      </c>
      <c r="E15" s="33">
        <f t="shared" si="0"/>
        <v>96162</v>
      </c>
      <c r="F15" s="33">
        <f t="shared" si="1"/>
        <v>17309.16</v>
      </c>
      <c r="G15" s="34">
        <f t="shared" si="2"/>
        <v>113471.16</v>
      </c>
      <c r="H15" s="35"/>
      <c r="I15" s="18"/>
    </row>
    <row r="16" spans="1:9" x14ac:dyDescent="0.25">
      <c r="A16" s="12" t="s">
        <v>93</v>
      </c>
      <c r="B16" s="32">
        <f>'[1]HD EX-WORKS'!F48</f>
        <v>95425</v>
      </c>
      <c r="C16" s="33">
        <v>1100</v>
      </c>
      <c r="D16" s="33">
        <f>'[1]Freight list'!$F$207</f>
        <v>3537</v>
      </c>
      <c r="E16" s="33">
        <f t="shared" si="0"/>
        <v>97862</v>
      </c>
      <c r="F16" s="33">
        <f t="shared" si="1"/>
        <v>17615.16</v>
      </c>
      <c r="G16" s="34">
        <f t="shared" si="2"/>
        <v>115477.16</v>
      </c>
      <c r="H16" s="35"/>
      <c r="I16" s="49"/>
    </row>
    <row r="17" spans="1:9" x14ac:dyDescent="0.25">
      <c r="A17" s="12" t="s">
        <v>94</v>
      </c>
      <c r="B17" s="32">
        <f>'[1]HD EX-WORKS'!G48</f>
        <v>94175</v>
      </c>
      <c r="C17" s="33">
        <v>1100</v>
      </c>
      <c r="D17" s="33">
        <f>'[1]Freight list'!$F$207</f>
        <v>3537</v>
      </c>
      <c r="E17" s="33">
        <f t="shared" si="0"/>
        <v>96612</v>
      </c>
      <c r="F17" s="33">
        <f t="shared" si="1"/>
        <v>17390.16</v>
      </c>
      <c r="G17" s="34">
        <f t="shared" si="2"/>
        <v>114002.16</v>
      </c>
      <c r="H17" s="35"/>
      <c r="I17" s="49"/>
    </row>
    <row r="18" spans="1:9" x14ac:dyDescent="0.25">
      <c r="A18" s="12" t="s">
        <v>95</v>
      </c>
      <c r="B18" s="33">
        <f>'[1]HD EX-WORKS'!C48</f>
        <v>93675</v>
      </c>
      <c r="C18" s="33">
        <v>1100</v>
      </c>
      <c r="D18" s="33">
        <f>'[1]Freight list'!$F$207</f>
        <v>3537</v>
      </c>
      <c r="E18" s="33">
        <f t="shared" si="0"/>
        <v>96112</v>
      </c>
      <c r="F18" s="33">
        <f t="shared" si="1"/>
        <v>17300.16</v>
      </c>
      <c r="G18" s="34">
        <f t="shared" si="2"/>
        <v>113412.16</v>
      </c>
      <c r="H18" s="35"/>
      <c r="I18" s="49"/>
    </row>
    <row r="19" spans="1:9" x14ac:dyDescent="0.25">
      <c r="A19" s="12" t="s">
        <v>96</v>
      </c>
      <c r="B19" s="33">
        <f>'[1]HD EX-WORKS'!S48</f>
        <v>95369</v>
      </c>
      <c r="C19" s="33">
        <v>1100</v>
      </c>
      <c r="D19" s="33">
        <f>'[1]Freight list'!$F$207</f>
        <v>3537</v>
      </c>
      <c r="E19" s="33">
        <f t="shared" si="0"/>
        <v>97806</v>
      </c>
      <c r="F19" s="33">
        <f t="shared" si="1"/>
        <v>17605.079999999998</v>
      </c>
      <c r="G19" s="34">
        <f t="shared" si="2"/>
        <v>115411.08</v>
      </c>
      <c r="H19" s="35"/>
      <c r="I19" s="49"/>
    </row>
    <row r="20" spans="1:9" x14ac:dyDescent="0.25">
      <c r="A20" s="12" t="s">
        <v>25</v>
      </c>
      <c r="B20" s="33">
        <f>'[1]HD EX-WORKS'!H48</f>
        <v>94778</v>
      </c>
      <c r="C20" s="33">
        <v>1100</v>
      </c>
      <c r="D20" s="33">
        <f>'[1]Freight list'!$F$207</f>
        <v>3537</v>
      </c>
      <c r="E20" s="33">
        <f t="shared" si="0"/>
        <v>97215</v>
      </c>
      <c r="F20" s="33">
        <f t="shared" si="1"/>
        <v>17498.7</v>
      </c>
      <c r="G20" s="34">
        <f t="shared" si="2"/>
        <v>114713.7</v>
      </c>
      <c r="H20" s="35"/>
      <c r="I20" s="49"/>
    </row>
    <row r="21" spans="1:9" x14ac:dyDescent="0.25">
      <c r="A21" s="12" t="s">
        <v>97</v>
      </c>
      <c r="B21" s="33">
        <f>'[1]HD EX-WORKS'!N48-3000</f>
        <v>92503</v>
      </c>
      <c r="C21" s="33">
        <v>1100</v>
      </c>
      <c r="D21" s="33">
        <f>'[1]Freight list'!$F$207</f>
        <v>3537</v>
      </c>
      <c r="E21" s="33">
        <f t="shared" si="0"/>
        <v>94940</v>
      </c>
      <c r="F21" s="33">
        <f t="shared" si="1"/>
        <v>17089.2</v>
      </c>
      <c r="G21" s="34">
        <f t="shared" si="2"/>
        <v>112029.2</v>
      </c>
      <c r="H21" s="35"/>
      <c r="I21" s="49"/>
    </row>
    <row r="22" spans="1:9" x14ac:dyDescent="0.25">
      <c r="A22" s="12" t="s">
        <v>98</v>
      </c>
      <c r="B22" s="33">
        <f>'[1]HD EX-WORKS'!N48</f>
        <v>95503</v>
      </c>
      <c r="C22" s="33">
        <v>1100</v>
      </c>
      <c r="D22" s="33">
        <f>'[1]Freight list'!$F$207</f>
        <v>3537</v>
      </c>
      <c r="E22" s="33">
        <f t="shared" si="0"/>
        <v>97940</v>
      </c>
      <c r="F22" s="33">
        <f t="shared" si="1"/>
        <v>17629.2</v>
      </c>
      <c r="G22" s="34">
        <f t="shared" si="2"/>
        <v>115569.2</v>
      </c>
      <c r="H22" s="35"/>
      <c r="I22" s="49"/>
    </row>
    <row r="23" spans="1:9" x14ac:dyDescent="0.25">
      <c r="A23" s="12" t="s">
        <v>99</v>
      </c>
      <c r="B23" s="33">
        <f>'[1]HD EX-WORKS'!O48</f>
        <v>95503</v>
      </c>
      <c r="C23" s="33">
        <v>1100</v>
      </c>
      <c r="D23" s="33">
        <f>'[1]Freight list'!$F$207</f>
        <v>3537</v>
      </c>
      <c r="E23" s="33">
        <f t="shared" si="0"/>
        <v>97940</v>
      </c>
      <c r="F23" s="33">
        <f t="shared" si="1"/>
        <v>17629.2</v>
      </c>
      <c r="G23" s="34">
        <f t="shared" si="2"/>
        <v>115569.2</v>
      </c>
      <c r="H23" s="35"/>
      <c r="I23" s="49"/>
    </row>
    <row r="24" spans="1:9" x14ac:dyDescent="0.25">
      <c r="A24" s="12" t="s">
        <v>100</v>
      </c>
      <c r="B24" s="32">
        <f>'[1]HD EX-WORKS'!K48</f>
        <v>93432</v>
      </c>
      <c r="C24" s="33">
        <v>1100</v>
      </c>
      <c r="D24" s="33">
        <f>'[1]Freight list'!$F$207</f>
        <v>3537</v>
      </c>
      <c r="E24" s="33">
        <f t="shared" si="0"/>
        <v>95869</v>
      </c>
      <c r="F24" s="33">
        <f t="shared" si="1"/>
        <v>17256.419999999998</v>
      </c>
      <c r="G24" s="34">
        <f t="shared" si="2"/>
        <v>113125.42</v>
      </c>
      <c r="H24" s="35"/>
      <c r="I24" s="18"/>
    </row>
    <row r="25" spans="1:9" x14ac:dyDescent="0.25">
      <c r="A25" s="12" t="s">
        <v>29</v>
      </c>
      <c r="B25" s="33">
        <f>'[1]HD EX-WORKS'!L48</f>
        <v>92819</v>
      </c>
      <c r="C25" s="33">
        <v>1100</v>
      </c>
      <c r="D25" s="33">
        <f>'[1]Freight list'!$F$207</f>
        <v>3537</v>
      </c>
      <c r="E25" s="33">
        <f t="shared" si="0"/>
        <v>95256</v>
      </c>
      <c r="F25" s="33">
        <f t="shared" si="1"/>
        <v>17146.079999999998</v>
      </c>
      <c r="G25" s="34">
        <f t="shared" si="2"/>
        <v>112402.08</v>
      </c>
      <c r="H25" s="35"/>
      <c r="I25" s="49"/>
    </row>
    <row r="26" spans="1:9" x14ac:dyDescent="0.25">
      <c r="A26" s="12" t="s">
        <v>31</v>
      </c>
      <c r="B26" s="33">
        <f>'[1]HD EX-WORKS'!I48</f>
        <v>94129</v>
      </c>
      <c r="C26" s="33">
        <v>1100</v>
      </c>
      <c r="D26" s="33">
        <f>'[1]Freight list'!$F$207</f>
        <v>3537</v>
      </c>
      <c r="E26" s="33">
        <f t="shared" si="0"/>
        <v>96566</v>
      </c>
      <c r="F26" s="33">
        <f t="shared" si="1"/>
        <v>17381.88</v>
      </c>
      <c r="G26" s="34">
        <f t="shared" si="2"/>
        <v>113947.88</v>
      </c>
      <c r="H26" s="35"/>
      <c r="I26" s="49"/>
    </row>
    <row r="27" spans="1:9" x14ac:dyDescent="0.25">
      <c r="A27" s="12" t="s">
        <v>101</v>
      </c>
      <c r="B27" s="33">
        <f>'[1]HD EX-WORKS'!J48</f>
        <v>91432</v>
      </c>
      <c r="C27" s="33">
        <v>1100</v>
      </c>
      <c r="D27" s="33">
        <f>'[1]Freight list'!$F$207</f>
        <v>3537</v>
      </c>
      <c r="E27" s="33">
        <f t="shared" si="0"/>
        <v>93869</v>
      </c>
      <c r="F27" s="33">
        <f t="shared" si="1"/>
        <v>16896.419999999998</v>
      </c>
      <c r="G27" s="34">
        <f t="shared" si="2"/>
        <v>110765.42</v>
      </c>
      <c r="H27" s="35"/>
      <c r="I27" s="49"/>
    </row>
    <row r="28" spans="1:9" x14ac:dyDescent="0.25">
      <c r="A28" s="12" t="s">
        <v>27</v>
      </c>
      <c r="B28" s="33">
        <f>'[1]HD EX-WORKS'!W48</f>
        <v>91503</v>
      </c>
      <c r="C28" s="33">
        <v>1100</v>
      </c>
      <c r="D28" s="33">
        <f>'[1]Freight list'!$F$207</f>
        <v>3537</v>
      </c>
      <c r="E28" s="33">
        <f t="shared" si="0"/>
        <v>93940</v>
      </c>
      <c r="F28" s="33">
        <f t="shared" si="1"/>
        <v>16909.2</v>
      </c>
      <c r="G28" s="34">
        <f t="shared" si="2"/>
        <v>110849.2</v>
      </c>
      <c r="H28" s="35"/>
      <c r="I28" s="49"/>
    </row>
    <row r="29" spans="1:9" x14ac:dyDescent="0.25">
      <c r="A29" s="12" t="s">
        <v>102</v>
      </c>
      <c r="B29" s="33">
        <f>'[1]HD EX-WORKS'!X48</f>
        <v>89503</v>
      </c>
      <c r="C29" s="33">
        <v>1100</v>
      </c>
      <c r="D29" s="33">
        <f>'[1]Freight list'!$F$207</f>
        <v>3537</v>
      </c>
      <c r="E29" s="33">
        <f t="shared" si="0"/>
        <v>91940</v>
      </c>
      <c r="F29" s="33">
        <f t="shared" si="1"/>
        <v>16549.2</v>
      </c>
      <c r="G29" s="34">
        <f t="shared" si="2"/>
        <v>108489.2</v>
      </c>
      <c r="H29" s="35"/>
      <c r="I29" s="49"/>
    </row>
    <row r="30" spans="1:9" x14ac:dyDescent="0.25">
      <c r="A30" s="12" t="s">
        <v>103</v>
      </c>
      <c r="B30" s="33">
        <f>'[1]HD EX-WORKS'!Y48</f>
        <v>86225</v>
      </c>
      <c r="C30" s="33">
        <v>1100</v>
      </c>
      <c r="D30" s="33">
        <f>'[1]Freight list'!$F$207</f>
        <v>3537</v>
      </c>
      <c r="E30" s="33">
        <f t="shared" si="0"/>
        <v>88662</v>
      </c>
      <c r="F30" s="33">
        <f t="shared" si="1"/>
        <v>15959.16</v>
      </c>
      <c r="G30" s="34">
        <f t="shared" si="2"/>
        <v>104621.16</v>
      </c>
      <c r="H30" s="35"/>
      <c r="I30" s="49"/>
    </row>
    <row r="31" spans="1:9" x14ac:dyDescent="0.25">
      <c r="A31" s="12" t="s">
        <v>104</v>
      </c>
      <c r="B31" s="33">
        <f>'[1]HD EX-WORKS'!Z48</f>
        <v>89778</v>
      </c>
      <c r="C31" s="33">
        <v>1100</v>
      </c>
      <c r="D31" s="33">
        <f>'[1]Freight list'!$F$207</f>
        <v>3537</v>
      </c>
      <c r="E31" s="33">
        <f t="shared" si="0"/>
        <v>92215</v>
      </c>
      <c r="F31" s="33">
        <f t="shared" si="1"/>
        <v>16598.7</v>
      </c>
      <c r="G31" s="34">
        <f t="shared" si="2"/>
        <v>108813.7</v>
      </c>
      <c r="H31" s="35"/>
      <c r="I31" s="49"/>
    </row>
    <row r="32" spans="1:9" x14ac:dyDescent="0.25">
      <c r="A32" s="12" t="s">
        <v>105</v>
      </c>
      <c r="B32" s="33">
        <f>'[1]HD EX-WORKS'!AA48</f>
        <v>88675</v>
      </c>
      <c r="C32" s="33">
        <v>1100</v>
      </c>
      <c r="D32" s="33">
        <f>'[1]Freight list'!$F$207</f>
        <v>3537</v>
      </c>
      <c r="E32" s="33">
        <f t="shared" si="0"/>
        <v>91112</v>
      </c>
      <c r="F32" s="33">
        <f t="shared" si="1"/>
        <v>16400.16</v>
      </c>
      <c r="G32" s="34">
        <f t="shared" si="2"/>
        <v>107512.16</v>
      </c>
      <c r="H32" s="35"/>
      <c r="I32" s="49"/>
    </row>
    <row r="33" spans="1:9" x14ac:dyDescent="0.25">
      <c r="A33" s="37" t="s">
        <v>33</v>
      </c>
      <c r="B33" s="33"/>
      <c r="C33" s="33"/>
      <c r="D33" s="33"/>
      <c r="E33" s="33"/>
      <c r="F33" s="33"/>
      <c r="G33" s="34">
        <f t="shared" si="2"/>
        <v>0</v>
      </c>
      <c r="H33" s="38"/>
      <c r="I33" s="50"/>
    </row>
    <row r="34" spans="1:9" x14ac:dyDescent="0.25">
      <c r="A34" s="12" t="s">
        <v>34</v>
      </c>
      <c r="B34" s="33">
        <f>'[1]PP EX-WORKS'!I40</f>
        <v>89362</v>
      </c>
      <c r="C34" s="33">
        <v>1100</v>
      </c>
      <c r="D34" s="33">
        <f>'[1]Freight list'!$F$207</f>
        <v>3537</v>
      </c>
      <c r="E34" s="33">
        <f t="shared" ref="E34:E43" si="3">+B34-C34+D34</f>
        <v>91799</v>
      </c>
      <c r="F34" s="33">
        <f t="shared" ref="F34:F68" si="4">+E34*0.18</f>
        <v>16523.82</v>
      </c>
      <c r="G34" s="34">
        <f t="shared" si="2"/>
        <v>108322.82</v>
      </c>
      <c r="H34" s="35"/>
      <c r="I34" s="49"/>
    </row>
    <row r="35" spans="1:9" x14ac:dyDescent="0.25">
      <c r="A35" s="12" t="s">
        <v>106</v>
      </c>
      <c r="B35" s="33">
        <f>'[1]PP EX-WORKS'!E40</f>
        <v>87672</v>
      </c>
      <c r="C35" s="33">
        <v>1100</v>
      </c>
      <c r="D35" s="33">
        <f>'[1]Freight list'!$F$207</f>
        <v>3537</v>
      </c>
      <c r="E35" s="33">
        <f t="shared" si="3"/>
        <v>90109</v>
      </c>
      <c r="F35" s="33">
        <f t="shared" si="4"/>
        <v>16219.619999999999</v>
      </c>
      <c r="G35" s="34">
        <f t="shared" si="2"/>
        <v>106328.62</v>
      </c>
      <c r="H35" s="35"/>
      <c r="I35" s="49"/>
    </row>
    <row r="36" spans="1:9" x14ac:dyDescent="0.25">
      <c r="A36" s="12" t="s">
        <v>107</v>
      </c>
      <c r="B36" s="33">
        <f>'[1]PP EX-WORKS'!B40</f>
        <v>87152</v>
      </c>
      <c r="C36" s="33">
        <v>1100</v>
      </c>
      <c r="D36" s="33">
        <f>'[1]Freight list'!$F$207</f>
        <v>3537</v>
      </c>
      <c r="E36" s="33">
        <f t="shared" si="3"/>
        <v>89589</v>
      </c>
      <c r="F36" s="33">
        <f t="shared" si="4"/>
        <v>16126.019999999999</v>
      </c>
      <c r="G36" s="34">
        <f t="shared" si="2"/>
        <v>105715.02</v>
      </c>
      <c r="H36" s="35"/>
      <c r="I36" s="49"/>
    </row>
    <row r="37" spans="1:9" x14ac:dyDescent="0.25">
      <c r="A37" s="12" t="s">
        <v>108</v>
      </c>
      <c r="B37" s="33">
        <f>'[1]PP EX-WORKS'!H40</f>
        <v>89852</v>
      </c>
      <c r="C37" s="33">
        <v>1100</v>
      </c>
      <c r="D37" s="33">
        <f>'[1]Freight list'!$F$207</f>
        <v>3537</v>
      </c>
      <c r="E37" s="33">
        <f t="shared" si="3"/>
        <v>92289</v>
      </c>
      <c r="F37" s="33">
        <f t="shared" si="4"/>
        <v>16612.02</v>
      </c>
      <c r="G37" s="34">
        <f t="shared" si="2"/>
        <v>108901.02</v>
      </c>
      <c r="H37" s="35"/>
      <c r="I37" s="49"/>
    </row>
    <row r="38" spans="1:9" x14ac:dyDescent="0.25">
      <c r="A38" s="12" t="s">
        <v>37</v>
      </c>
      <c r="B38" s="33">
        <f>'[1]PP EX-WORKS'!F40</f>
        <v>88172</v>
      </c>
      <c r="C38" s="33">
        <v>1100</v>
      </c>
      <c r="D38" s="33">
        <f>'[1]Freight list'!$F$207</f>
        <v>3537</v>
      </c>
      <c r="E38" s="33">
        <f t="shared" si="3"/>
        <v>90609</v>
      </c>
      <c r="F38" s="33">
        <f t="shared" si="4"/>
        <v>16309.619999999999</v>
      </c>
      <c r="G38" s="34">
        <f t="shared" si="2"/>
        <v>106918.62</v>
      </c>
      <c r="H38" s="35"/>
      <c r="I38" s="49"/>
    </row>
    <row r="39" spans="1:9" x14ac:dyDescent="0.25">
      <c r="A39" s="12" t="s">
        <v>109</v>
      </c>
      <c r="B39" s="33">
        <f>+'[1]PP EX-WORKS'!X40</f>
        <v>83152</v>
      </c>
      <c r="C39" s="33">
        <v>1100</v>
      </c>
      <c r="D39" s="33">
        <f>'[1]Freight list'!$F$207</f>
        <v>3537</v>
      </c>
      <c r="E39" s="33">
        <f t="shared" si="3"/>
        <v>85589</v>
      </c>
      <c r="F39" s="33">
        <f t="shared" si="4"/>
        <v>15406.019999999999</v>
      </c>
      <c r="G39" s="34">
        <f t="shared" si="2"/>
        <v>100995.02</v>
      </c>
      <c r="H39" s="35"/>
      <c r="I39" s="49"/>
    </row>
    <row r="40" spans="1:9" x14ac:dyDescent="0.25">
      <c r="A40" s="12" t="s">
        <v>110</v>
      </c>
      <c r="B40" s="33">
        <f>'[1]PP EX-WORKS'!D40</f>
        <v>86652</v>
      </c>
      <c r="C40" s="33">
        <v>1100</v>
      </c>
      <c r="D40" s="33">
        <f>'[1]Freight list'!$F$207</f>
        <v>3537</v>
      </c>
      <c r="E40" s="33">
        <f t="shared" si="3"/>
        <v>89089</v>
      </c>
      <c r="F40" s="33">
        <f t="shared" si="4"/>
        <v>16036.019999999999</v>
      </c>
      <c r="G40" s="34">
        <f t="shared" si="2"/>
        <v>105125.02</v>
      </c>
      <c r="H40" s="35"/>
      <c r="I40" s="49"/>
    </row>
    <row r="41" spans="1:9" x14ac:dyDescent="0.25">
      <c r="A41" s="12" t="s">
        <v>111</v>
      </c>
      <c r="B41" s="33">
        <f>'[1]PP EX-WORKS'!C40</f>
        <v>86672</v>
      </c>
      <c r="C41" s="33">
        <v>1100</v>
      </c>
      <c r="D41" s="33">
        <f>'[1]Freight list'!$F$207</f>
        <v>3537</v>
      </c>
      <c r="E41" s="33">
        <f t="shared" si="3"/>
        <v>89109</v>
      </c>
      <c r="F41" s="33">
        <f t="shared" si="4"/>
        <v>16039.619999999999</v>
      </c>
      <c r="G41" s="34">
        <f t="shared" si="2"/>
        <v>105148.62</v>
      </c>
      <c r="H41" s="35"/>
      <c r="I41" s="49"/>
    </row>
    <row r="42" spans="1:9" x14ac:dyDescent="0.25">
      <c r="A42" s="12" t="s">
        <v>112</v>
      </c>
      <c r="B42" s="33">
        <f>'[1]PP EX-WORKS'!J40</f>
        <v>90962</v>
      </c>
      <c r="C42" s="33">
        <v>1100</v>
      </c>
      <c r="D42" s="33">
        <f>'[1]Freight list'!$F$207</f>
        <v>3537</v>
      </c>
      <c r="E42" s="33">
        <f t="shared" si="3"/>
        <v>93399</v>
      </c>
      <c r="F42" s="33">
        <f t="shared" si="4"/>
        <v>16811.82</v>
      </c>
      <c r="G42" s="34">
        <f t="shared" si="2"/>
        <v>110210.82</v>
      </c>
      <c r="H42" s="35"/>
      <c r="I42" s="49"/>
    </row>
    <row r="43" spans="1:9" x14ac:dyDescent="0.25">
      <c r="A43" s="12" t="s">
        <v>113</v>
      </c>
      <c r="B43" s="33">
        <f>'[1]PP EX-WORKS'!Z40</f>
        <v>83152</v>
      </c>
      <c r="C43" s="33">
        <v>1100</v>
      </c>
      <c r="D43" s="33">
        <f>'[1]Freight list'!$F$207</f>
        <v>3537</v>
      </c>
      <c r="E43" s="33">
        <f t="shared" si="3"/>
        <v>85589</v>
      </c>
      <c r="F43" s="33">
        <f t="shared" si="4"/>
        <v>15406.019999999999</v>
      </c>
      <c r="G43" s="34">
        <f t="shared" si="2"/>
        <v>100995.02</v>
      </c>
      <c r="H43" s="35"/>
      <c r="I43" s="49"/>
    </row>
    <row r="44" spans="1:9" x14ac:dyDescent="0.25">
      <c r="A44" s="37" t="s">
        <v>42</v>
      </c>
      <c r="B44" s="33"/>
      <c r="C44" s="33"/>
      <c r="D44" s="33"/>
      <c r="E44" s="33"/>
      <c r="F44" s="33"/>
      <c r="G44" s="34">
        <f t="shared" si="2"/>
        <v>0</v>
      </c>
      <c r="H44" s="39"/>
      <c r="I44" s="49"/>
    </row>
    <row r="45" spans="1:9" x14ac:dyDescent="0.25">
      <c r="A45" s="12" t="s">
        <v>114</v>
      </c>
      <c r="B45" s="33">
        <f>'[1]PP EX-WORKS'!R40</f>
        <v>95272</v>
      </c>
      <c r="C45" s="33">
        <v>1100</v>
      </c>
      <c r="D45" s="33">
        <f>'[1]Freight list'!$F$207</f>
        <v>3537</v>
      </c>
      <c r="E45" s="33">
        <f t="shared" ref="E45:E58" si="5">+B45-C45+D45</f>
        <v>97709</v>
      </c>
      <c r="F45" s="33">
        <f t="shared" si="4"/>
        <v>17587.62</v>
      </c>
      <c r="G45" s="34">
        <f t="shared" si="2"/>
        <v>115296.62</v>
      </c>
      <c r="H45" s="35"/>
      <c r="I45" s="49"/>
    </row>
    <row r="46" spans="1:9" x14ac:dyDescent="0.25">
      <c r="A46" s="12" t="s">
        <v>115</v>
      </c>
      <c r="B46" s="33">
        <f>+'[1]PP EX-WORKS'!S40</f>
        <v>95212</v>
      </c>
      <c r="C46" s="33">
        <v>1100</v>
      </c>
      <c r="D46" s="33">
        <f>'[1]Freight list'!$F$207</f>
        <v>3537</v>
      </c>
      <c r="E46" s="33">
        <f>+B46-C46+D46</f>
        <v>97649</v>
      </c>
      <c r="F46" s="33">
        <f>+E46*0.18</f>
        <v>17576.82</v>
      </c>
      <c r="G46" s="34">
        <f>SUM(E46:F46)</f>
        <v>115225.82</v>
      </c>
      <c r="H46" s="35"/>
      <c r="I46" s="49"/>
    </row>
    <row r="47" spans="1:9" x14ac:dyDescent="0.25">
      <c r="A47" s="12" t="s">
        <v>116</v>
      </c>
      <c r="B47" s="33">
        <f>+'[1]PP EX-WORKS'!P40-6000</f>
        <v>85962</v>
      </c>
      <c r="C47" s="33">
        <v>1100</v>
      </c>
      <c r="D47" s="33">
        <f>'[1]Freight list'!$F$207</f>
        <v>3537</v>
      </c>
      <c r="E47" s="33">
        <f t="shared" si="5"/>
        <v>88399</v>
      </c>
      <c r="F47" s="33">
        <f t="shared" si="4"/>
        <v>15911.82</v>
      </c>
      <c r="G47" s="34">
        <f t="shared" si="2"/>
        <v>104310.82</v>
      </c>
      <c r="H47" s="35"/>
      <c r="I47" s="49"/>
    </row>
    <row r="48" spans="1:9" x14ac:dyDescent="0.25">
      <c r="A48" s="12" t="s">
        <v>53</v>
      </c>
      <c r="B48" s="33">
        <f>'[1]PP EX-WORKS'!Q40</f>
        <v>93722</v>
      </c>
      <c r="C48" s="33">
        <v>1100</v>
      </c>
      <c r="D48" s="33">
        <f>'[1]Freight list'!$F$207</f>
        <v>3537</v>
      </c>
      <c r="E48" s="33">
        <f t="shared" si="5"/>
        <v>96159</v>
      </c>
      <c r="F48" s="33">
        <f t="shared" si="4"/>
        <v>17308.62</v>
      </c>
      <c r="G48" s="34">
        <f t="shared" si="2"/>
        <v>113467.62</v>
      </c>
      <c r="H48" s="35"/>
      <c r="I48" s="49"/>
    </row>
    <row r="49" spans="1:9" x14ac:dyDescent="0.25">
      <c r="A49" s="12" t="s">
        <v>117</v>
      </c>
      <c r="B49" s="33">
        <f>'[1]PP EX-WORKS'!P40</f>
        <v>91962</v>
      </c>
      <c r="C49" s="33">
        <v>1100</v>
      </c>
      <c r="D49" s="33">
        <f>'[1]Freight list'!$F$207</f>
        <v>3537</v>
      </c>
      <c r="E49" s="33">
        <f t="shared" si="5"/>
        <v>94399</v>
      </c>
      <c r="F49" s="33">
        <f t="shared" si="4"/>
        <v>16991.82</v>
      </c>
      <c r="G49" s="34">
        <f t="shared" si="2"/>
        <v>111390.82</v>
      </c>
      <c r="H49" s="35"/>
      <c r="I49" s="49"/>
    </row>
    <row r="50" spans="1:9" x14ac:dyDescent="0.25">
      <c r="A50" s="12" t="s">
        <v>44</v>
      </c>
      <c r="B50" s="33">
        <f>+'[1]PP EX-WORKS'!W40</f>
        <v>92452</v>
      </c>
      <c r="C50" s="33">
        <v>1100</v>
      </c>
      <c r="D50" s="33">
        <f>'[1]Freight list'!$F$207</f>
        <v>3537</v>
      </c>
      <c r="E50" s="33">
        <f>+B50-C50+D50</f>
        <v>94889</v>
      </c>
      <c r="F50" s="33">
        <f>+E50*0.18</f>
        <v>17080.02</v>
      </c>
      <c r="G50" s="34">
        <f>SUM(E50:F50)</f>
        <v>111969.02</v>
      </c>
      <c r="H50" s="35"/>
      <c r="I50" s="49"/>
    </row>
    <row r="51" spans="1:9" x14ac:dyDescent="0.25">
      <c r="A51" s="12" t="s">
        <v>45</v>
      </c>
      <c r="B51" s="33">
        <f>+'[1]PP EX-WORKS'!V40</f>
        <v>94302</v>
      </c>
      <c r="C51" s="33">
        <v>1100</v>
      </c>
      <c r="D51" s="33">
        <f>'[1]Freight list'!$F$207</f>
        <v>3537</v>
      </c>
      <c r="E51" s="33">
        <f>+B51-C51+D51</f>
        <v>96739</v>
      </c>
      <c r="F51" s="33">
        <f>+E51*0.18</f>
        <v>17413.02</v>
      </c>
      <c r="G51" s="34">
        <f>SUM(E51:F51)</f>
        <v>114152.02</v>
      </c>
      <c r="H51" s="35"/>
      <c r="I51" s="49"/>
    </row>
    <row r="52" spans="1:9" x14ac:dyDescent="0.25">
      <c r="A52" s="12" t="s">
        <v>46</v>
      </c>
      <c r="B52" s="33">
        <f>+'[1]PP EX-WORKS'!T40</f>
        <v>93432</v>
      </c>
      <c r="C52" s="33">
        <v>1100</v>
      </c>
      <c r="D52" s="33">
        <f>'[1]Freight list'!$F$207</f>
        <v>3537</v>
      </c>
      <c r="E52" s="33">
        <f>+B52-C52+D52</f>
        <v>95869</v>
      </c>
      <c r="F52" s="33">
        <f>+E52*0.18</f>
        <v>17256.419999999998</v>
      </c>
      <c r="G52" s="34">
        <f>SUM(E52:F52)</f>
        <v>113125.42</v>
      </c>
      <c r="H52" s="35"/>
      <c r="I52" s="49"/>
    </row>
    <row r="53" spans="1:9" x14ac:dyDescent="0.25">
      <c r="A53" s="12" t="s">
        <v>47</v>
      </c>
      <c r="B53" s="33">
        <f>+'[1]PP EX-WORKS'!U40</f>
        <v>93432</v>
      </c>
      <c r="C53" s="33">
        <v>1100</v>
      </c>
      <c r="D53" s="33">
        <f>'[1]Freight list'!$F$207</f>
        <v>3537</v>
      </c>
      <c r="E53" s="33">
        <f>+B53-C53+D53</f>
        <v>95869</v>
      </c>
      <c r="F53" s="33">
        <f>+E53*0.18</f>
        <v>17256.419999999998</v>
      </c>
      <c r="G53" s="34">
        <f>SUM(E53:F53)</f>
        <v>113125.42</v>
      </c>
      <c r="H53" s="35"/>
      <c r="I53" s="49"/>
    </row>
    <row r="54" spans="1:9" x14ac:dyDescent="0.25">
      <c r="A54" s="12" t="s">
        <v>173</v>
      </c>
      <c r="B54" s="33">
        <f>'[1]PP EX-WORKS'!O40</f>
        <v>91962</v>
      </c>
      <c r="C54" s="33">
        <v>1100</v>
      </c>
      <c r="D54" s="33">
        <f>'[1]Freight list'!$F$207</f>
        <v>3537</v>
      </c>
      <c r="E54" s="33">
        <f t="shared" si="5"/>
        <v>94399</v>
      </c>
      <c r="F54" s="33">
        <f t="shared" si="4"/>
        <v>16991.82</v>
      </c>
      <c r="G54" s="34">
        <f t="shared" si="2"/>
        <v>111390.82</v>
      </c>
      <c r="H54" s="35"/>
      <c r="I54" s="49"/>
    </row>
    <row r="55" spans="1:9" x14ac:dyDescent="0.25">
      <c r="A55" s="12" t="s">
        <v>174</v>
      </c>
      <c r="B55" s="33">
        <f>'[1]PP EX-WORKS'!N40</f>
        <v>91462</v>
      </c>
      <c r="C55" s="33">
        <v>1100</v>
      </c>
      <c r="D55" s="33">
        <f>'[1]Freight list'!$F$207</f>
        <v>3537</v>
      </c>
      <c r="E55" s="33">
        <f t="shared" si="5"/>
        <v>93899</v>
      </c>
      <c r="F55" s="33">
        <f t="shared" si="4"/>
        <v>16901.82</v>
      </c>
      <c r="G55" s="34">
        <f t="shared" si="2"/>
        <v>110800.82</v>
      </c>
      <c r="H55" s="35"/>
      <c r="I55" s="49"/>
    </row>
    <row r="56" spans="1:9" x14ac:dyDescent="0.25">
      <c r="A56" s="12" t="s">
        <v>120</v>
      </c>
      <c r="B56" s="33">
        <f>'[1]PP EX-WORKS'!K40</f>
        <v>94933</v>
      </c>
      <c r="C56" s="33">
        <v>1100</v>
      </c>
      <c r="D56" s="33">
        <f>'[1]Freight list'!$F$207</f>
        <v>3537</v>
      </c>
      <c r="E56" s="33">
        <f t="shared" si="5"/>
        <v>97370</v>
      </c>
      <c r="F56" s="33">
        <f t="shared" si="4"/>
        <v>17526.599999999999</v>
      </c>
      <c r="G56" s="34">
        <f t="shared" si="2"/>
        <v>114896.6</v>
      </c>
      <c r="H56" s="35"/>
      <c r="I56" s="49"/>
    </row>
    <row r="57" spans="1:9" x14ac:dyDescent="0.25">
      <c r="A57" s="12" t="s">
        <v>121</v>
      </c>
      <c r="B57" s="33">
        <f>'[1]PP EX-WORKS'!M40</f>
        <v>97933</v>
      </c>
      <c r="C57" s="33">
        <v>1100</v>
      </c>
      <c r="D57" s="33">
        <f>'[1]Freight list'!$F$207</f>
        <v>3537</v>
      </c>
      <c r="E57" s="33">
        <f t="shared" si="5"/>
        <v>100370</v>
      </c>
      <c r="F57" s="33">
        <f t="shared" si="4"/>
        <v>18066.599999999999</v>
      </c>
      <c r="G57" s="34">
        <f t="shared" si="2"/>
        <v>118436.6</v>
      </c>
      <c r="H57" s="35"/>
      <c r="I57" s="49"/>
    </row>
    <row r="58" spans="1:9" x14ac:dyDescent="0.25">
      <c r="A58" s="40" t="s">
        <v>122</v>
      </c>
      <c r="B58" s="32">
        <f>'[1]PP EX-WORKS'!L40</f>
        <v>96953</v>
      </c>
      <c r="C58" s="33">
        <v>1100</v>
      </c>
      <c r="D58" s="33">
        <f>'[1]Freight list'!$F$207</f>
        <v>3537</v>
      </c>
      <c r="E58" s="33">
        <f t="shared" si="5"/>
        <v>99390</v>
      </c>
      <c r="F58" s="33">
        <f t="shared" si="4"/>
        <v>17890.2</v>
      </c>
      <c r="G58" s="34">
        <f t="shared" si="2"/>
        <v>117280.2</v>
      </c>
      <c r="H58" s="35"/>
      <c r="I58" s="49"/>
    </row>
    <row r="59" spans="1:9" x14ac:dyDescent="0.25">
      <c r="A59" s="37" t="s">
        <v>56</v>
      </c>
      <c r="B59" s="33"/>
      <c r="C59" s="33"/>
      <c r="D59" s="33"/>
      <c r="E59" s="33"/>
      <c r="F59" s="33"/>
      <c r="G59" s="34">
        <f t="shared" si="2"/>
        <v>0</v>
      </c>
      <c r="H59" s="39"/>
      <c r="I59" s="49"/>
    </row>
    <row r="60" spans="1:9" x14ac:dyDescent="0.25">
      <c r="A60" s="12" t="s">
        <v>123</v>
      </c>
      <c r="B60" s="33">
        <f>'[1]LL PRICELIST'!C48</f>
        <v>93782</v>
      </c>
      <c r="C60" s="33">
        <v>1100</v>
      </c>
      <c r="D60" s="33">
        <f>'[1]Freight list'!$F$207</f>
        <v>3537</v>
      </c>
      <c r="E60" s="33">
        <f t="shared" ref="E60:E68" si="6">+B60-C60+D60</f>
        <v>96219</v>
      </c>
      <c r="F60" s="33">
        <f t="shared" si="4"/>
        <v>17319.419999999998</v>
      </c>
      <c r="G60" s="34">
        <f t="shared" si="2"/>
        <v>113538.42</v>
      </c>
      <c r="H60" s="35"/>
      <c r="I60" s="49"/>
    </row>
    <row r="61" spans="1:9" x14ac:dyDescent="0.25">
      <c r="A61" s="12" t="s">
        <v>124</v>
      </c>
      <c r="B61" s="33">
        <f>'[1]LL PRICELIST'!B48</f>
        <v>92782</v>
      </c>
      <c r="C61" s="33">
        <v>1100</v>
      </c>
      <c r="D61" s="33">
        <f>'[1]Freight list'!$F$207</f>
        <v>3537</v>
      </c>
      <c r="E61" s="33">
        <f t="shared" si="6"/>
        <v>95219</v>
      </c>
      <c r="F61" s="33">
        <f t="shared" si="4"/>
        <v>17139.419999999998</v>
      </c>
      <c r="G61" s="34">
        <f t="shared" si="2"/>
        <v>112358.42</v>
      </c>
      <c r="H61" s="35"/>
      <c r="I61" s="49"/>
    </row>
    <row r="62" spans="1:9" x14ac:dyDescent="0.25">
      <c r="A62" s="12" t="s">
        <v>125</v>
      </c>
      <c r="B62" s="33">
        <f>'[1]LL PRICELIST'!B48</f>
        <v>92782</v>
      </c>
      <c r="C62" s="33">
        <v>1100</v>
      </c>
      <c r="D62" s="33">
        <f>'[1]Freight list'!$F$207</f>
        <v>3537</v>
      </c>
      <c r="E62" s="33">
        <f t="shared" si="6"/>
        <v>95219</v>
      </c>
      <c r="F62" s="33">
        <f t="shared" si="4"/>
        <v>17139.419999999998</v>
      </c>
      <c r="G62" s="34">
        <f t="shared" si="2"/>
        <v>112358.42</v>
      </c>
      <c r="H62" s="35"/>
      <c r="I62" s="49"/>
    </row>
    <row r="63" spans="1:9" x14ac:dyDescent="0.25">
      <c r="A63" s="12" t="s">
        <v>126</v>
      </c>
      <c r="B63" s="33">
        <f>'[1]LL PRICELIST'!D48</f>
        <v>99872</v>
      </c>
      <c r="C63" s="33">
        <v>1100</v>
      </c>
      <c r="D63" s="33">
        <f>'[1]Freight list'!$F$207</f>
        <v>3537</v>
      </c>
      <c r="E63" s="33">
        <f t="shared" si="6"/>
        <v>102309</v>
      </c>
      <c r="F63" s="33">
        <f t="shared" si="4"/>
        <v>18415.62</v>
      </c>
      <c r="G63" s="34">
        <f t="shared" si="2"/>
        <v>120724.62</v>
      </c>
      <c r="H63" s="35"/>
      <c r="I63" s="49"/>
    </row>
    <row r="64" spans="1:9" x14ac:dyDescent="0.25">
      <c r="A64" s="12" t="s">
        <v>127</v>
      </c>
      <c r="B64" s="33">
        <f>'[1]LL PRICELIST'!E48</f>
        <v>101872</v>
      </c>
      <c r="C64" s="33">
        <v>1100</v>
      </c>
      <c r="D64" s="33">
        <f>'[1]Freight list'!$F$207</f>
        <v>3537</v>
      </c>
      <c r="E64" s="33">
        <f t="shared" si="6"/>
        <v>104309</v>
      </c>
      <c r="F64" s="33">
        <f t="shared" si="4"/>
        <v>18775.62</v>
      </c>
      <c r="G64" s="34">
        <f t="shared" si="2"/>
        <v>123084.62</v>
      </c>
      <c r="H64" s="35"/>
      <c r="I64" s="49"/>
    </row>
    <row r="65" spans="1:9" x14ac:dyDescent="0.25">
      <c r="A65" s="12" t="s">
        <v>128</v>
      </c>
      <c r="B65" s="33">
        <f>'[1]LL PRICELIST'!F48</f>
        <v>103572</v>
      </c>
      <c r="C65" s="33">
        <v>1100</v>
      </c>
      <c r="D65" s="33">
        <f>'[1]Freight list'!$F$207</f>
        <v>3537</v>
      </c>
      <c r="E65" s="33">
        <f t="shared" si="6"/>
        <v>106009</v>
      </c>
      <c r="F65" s="33">
        <f t="shared" si="4"/>
        <v>19081.62</v>
      </c>
      <c r="G65" s="34">
        <f t="shared" si="2"/>
        <v>125090.62</v>
      </c>
      <c r="H65" s="35"/>
      <c r="I65" s="49"/>
    </row>
    <row r="66" spans="1:9" x14ac:dyDescent="0.25">
      <c r="A66" s="12" t="s">
        <v>129</v>
      </c>
      <c r="B66" s="33">
        <f>'[1]LL PRICELIST'!B48-5500</f>
        <v>87282</v>
      </c>
      <c r="C66" s="33">
        <v>1100</v>
      </c>
      <c r="D66" s="33">
        <f>'[1]Freight list'!$F$207</f>
        <v>3537</v>
      </c>
      <c r="E66" s="33">
        <f t="shared" si="6"/>
        <v>89719</v>
      </c>
      <c r="F66" s="33">
        <f t="shared" si="4"/>
        <v>16149.42</v>
      </c>
      <c r="G66" s="34">
        <f t="shared" si="2"/>
        <v>105868.42</v>
      </c>
      <c r="H66" s="35"/>
      <c r="I66" s="49"/>
    </row>
    <row r="67" spans="1:9" x14ac:dyDescent="0.25">
      <c r="A67" s="12" t="s">
        <v>130</v>
      </c>
      <c r="B67" s="33">
        <f>'[1]LL PRICELIST'!I48</f>
        <v>88782</v>
      </c>
      <c r="C67" s="33">
        <v>1100</v>
      </c>
      <c r="D67" s="33">
        <f>'[1]Freight list'!$F$207</f>
        <v>3537</v>
      </c>
      <c r="E67" s="33">
        <f t="shared" si="6"/>
        <v>91219</v>
      </c>
      <c r="F67" s="33">
        <f t="shared" si="4"/>
        <v>16419.419999999998</v>
      </c>
      <c r="G67" s="34">
        <f t="shared" si="2"/>
        <v>107638.42</v>
      </c>
      <c r="H67" s="35"/>
      <c r="I67" s="49"/>
    </row>
    <row r="68" spans="1:9" x14ac:dyDescent="0.25">
      <c r="A68" s="12" t="s">
        <v>131</v>
      </c>
      <c r="B68" s="33">
        <f>'[1]LL PRICELIST'!J48</f>
        <v>88782</v>
      </c>
      <c r="C68" s="33">
        <v>1100</v>
      </c>
      <c r="D68" s="33">
        <f>'[1]Freight list'!$F$207</f>
        <v>3537</v>
      </c>
      <c r="E68" s="33">
        <f t="shared" si="6"/>
        <v>91219</v>
      </c>
      <c r="F68" s="33">
        <f t="shared" si="4"/>
        <v>16419.419999999998</v>
      </c>
      <c r="G68" s="34">
        <f t="shared" si="2"/>
        <v>107638.42</v>
      </c>
      <c r="H68" s="35"/>
      <c r="I68" s="49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51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70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72</v>
      </c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74</v>
      </c>
      <c r="B88" s="13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D17" sqref="D17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4.28515625" customWidth="1"/>
    <col min="5" max="5" width="17.5703125" customWidth="1"/>
    <col min="6" max="6" width="11.7109375" customWidth="1"/>
    <col min="7" max="7" width="10.85546875" customWidth="1"/>
    <col min="8" max="8" width="16.710937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175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01.11.25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[1]BHIWANDI!$B9</f>
        <v>91775</v>
      </c>
      <c r="C9" s="33">
        <v>1100</v>
      </c>
      <c r="D9" s="33">
        <f t="shared" ref="D9:D32" si="0">+B9-C9</f>
        <v>90675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[1]BHIWANDI!$B10</f>
        <v>93775</v>
      </c>
      <c r="C10" s="33">
        <v>1100</v>
      </c>
      <c r="D10" s="33">
        <f t="shared" si="0"/>
        <v>92675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EX-WORKS'!Q48</f>
        <v>94525</v>
      </c>
      <c r="C11" s="33">
        <v>1100</v>
      </c>
      <c r="D11" s="33">
        <f>+B11-C11</f>
        <v>93425</v>
      </c>
      <c r="E11" s="35"/>
      <c r="F11" s="39"/>
      <c r="G11" s="14"/>
      <c r="H11" s="13"/>
      <c r="I11" s="13"/>
    </row>
    <row r="12" spans="1:9" x14ac:dyDescent="0.25">
      <c r="A12" s="12" t="s">
        <v>91</v>
      </c>
      <c r="B12" s="32">
        <f>[1]BHIWANDI!$B12</f>
        <v>94525</v>
      </c>
      <c r="C12" s="33">
        <v>1100</v>
      </c>
      <c r="D12" s="33">
        <f t="shared" si="0"/>
        <v>93425</v>
      </c>
      <c r="E12" s="3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EX-WORKS'!U48</f>
        <v>97025</v>
      </c>
      <c r="C13" s="33">
        <v>1100</v>
      </c>
      <c r="D13" s="33">
        <f>+B13-C13</f>
        <v>95925</v>
      </c>
      <c r="E13" s="39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EX-WORKS'!V48</f>
        <v>97025</v>
      </c>
      <c r="C14" s="33">
        <v>1100</v>
      </c>
      <c r="D14" s="33">
        <f>+B14-C14</f>
        <v>95925</v>
      </c>
      <c r="E14" s="39"/>
      <c r="F14" s="39"/>
      <c r="G14" s="14"/>
      <c r="H14" s="13"/>
      <c r="I14" s="13"/>
    </row>
    <row r="15" spans="1:9" x14ac:dyDescent="0.25">
      <c r="A15" s="12" t="s">
        <v>92</v>
      </c>
      <c r="B15" s="32">
        <f>[1]BHIWANDI!$B15</f>
        <v>93725</v>
      </c>
      <c r="C15" s="33">
        <v>1100</v>
      </c>
      <c r="D15" s="33">
        <f t="shared" si="0"/>
        <v>92625</v>
      </c>
      <c r="E15" s="1" t="s">
        <v>179</v>
      </c>
      <c r="F15" s="1" t="s">
        <v>180</v>
      </c>
      <c r="G15" s="49"/>
      <c r="H15" s="13"/>
      <c r="I15" s="13"/>
    </row>
    <row r="16" spans="1:9" x14ac:dyDescent="0.25">
      <c r="A16" s="12" t="s">
        <v>93</v>
      </c>
      <c r="B16" s="32">
        <f>[1]BHIWANDI!$B16</f>
        <v>95425</v>
      </c>
      <c r="C16" s="33">
        <v>1100</v>
      </c>
      <c r="D16" s="33">
        <f t="shared" si="0"/>
        <v>94325</v>
      </c>
      <c r="E16" s="28" t="s">
        <v>181</v>
      </c>
      <c r="F16" s="1" t="s">
        <v>182</v>
      </c>
      <c r="G16" s="54"/>
      <c r="H16" s="13"/>
      <c r="I16" s="13"/>
    </row>
    <row r="17" spans="1:9" x14ac:dyDescent="0.25">
      <c r="A17" s="12" t="s">
        <v>94</v>
      </c>
      <c r="B17" s="32">
        <f>[1]BHIWANDI!$B17</f>
        <v>94175</v>
      </c>
      <c r="C17" s="33">
        <v>1100</v>
      </c>
      <c r="D17" s="33">
        <f t="shared" si="0"/>
        <v>93075</v>
      </c>
      <c r="E17" s="28"/>
      <c r="F17" s="28"/>
      <c r="G17" s="2"/>
      <c r="H17" s="13"/>
      <c r="I17" s="13"/>
    </row>
    <row r="18" spans="1:9" x14ac:dyDescent="0.25">
      <c r="A18" s="12" t="s">
        <v>95</v>
      </c>
      <c r="B18" s="32">
        <f>[1]BHIWANDI!$B18</f>
        <v>93675</v>
      </c>
      <c r="C18" s="33">
        <v>1100</v>
      </c>
      <c r="D18" s="33">
        <f t="shared" si="0"/>
        <v>92575</v>
      </c>
      <c r="E18" s="28"/>
      <c r="F18" s="28"/>
      <c r="G18" s="2"/>
      <c r="H18" s="13"/>
      <c r="I18" s="13"/>
    </row>
    <row r="19" spans="1:9" x14ac:dyDescent="0.25">
      <c r="A19" s="12" t="s">
        <v>96</v>
      </c>
      <c r="B19" s="32">
        <f>[1]BHIWANDI!$B19</f>
        <v>95369</v>
      </c>
      <c r="C19" s="33">
        <v>1100</v>
      </c>
      <c r="D19" s="33">
        <f t="shared" si="0"/>
        <v>94269</v>
      </c>
      <c r="E19" s="28" t="s">
        <v>183</v>
      </c>
      <c r="F19" s="55">
        <f>'[1]Freight list'!F204</f>
        <v>3071</v>
      </c>
      <c r="G19" s="39"/>
      <c r="H19" s="13"/>
      <c r="I19" s="13"/>
    </row>
    <row r="20" spans="1:9" x14ac:dyDescent="0.25">
      <c r="A20" s="12" t="s">
        <v>25</v>
      </c>
      <c r="B20" s="32">
        <f>[1]BHIWANDI!$B20</f>
        <v>94778</v>
      </c>
      <c r="C20" s="33">
        <v>1100</v>
      </c>
      <c r="D20" s="33">
        <f t="shared" si="0"/>
        <v>93678</v>
      </c>
      <c r="E20" s="28" t="s">
        <v>11</v>
      </c>
      <c r="F20" s="55">
        <f>'[1]Freight list'!F207</f>
        <v>3537</v>
      </c>
      <c r="G20" s="39"/>
      <c r="H20" s="13"/>
      <c r="I20" s="13"/>
    </row>
    <row r="21" spans="1:9" x14ac:dyDescent="0.25">
      <c r="A21" s="12" t="s">
        <v>97</v>
      </c>
      <c r="B21" s="32">
        <f>[1]BHIWANDI!$B21</f>
        <v>92503</v>
      </c>
      <c r="C21" s="33">
        <v>1100</v>
      </c>
      <c r="D21" s="33">
        <f t="shared" si="0"/>
        <v>91403</v>
      </c>
      <c r="E21" s="28" t="s">
        <v>184</v>
      </c>
      <c r="F21" s="55">
        <f>'[1]Freight list'!F232</f>
        <v>3503</v>
      </c>
      <c r="G21" s="39"/>
      <c r="H21" s="13"/>
      <c r="I21" s="13"/>
    </row>
    <row r="22" spans="1:9" x14ac:dyDescent="0.25">
      <c r="A22" s="12" t="s">
        <v>98</v>
      </c>
      <c r="B22" s="32">
        <f>[1]BHIWANDI!$B22</f>
        <v>95503</v>
      </c>
      <c r="C22" s="33">
        <v>1100</v>
      </c>
      <c r="D22" s="33">
        <f t="shared" si="0"/>
        <v>94403</v>
      </c>
      <c r="E22" s="28"/>
      <c r="F22" s="55"/>
      <c r="G22" s="39"/>
      <c r="H22" s="13"/>
      <c r="I22" s="13"/>
    </row>
    <row r="23" spans="1:9" x14ac:dyDescent="0.25">
      <c r="A23" s="12" t="s">
        <v>99</v>
      </c>
      <c r="B23" s="32">
        <f>[1]BHIWANDI!$B23</f>
        <v>95503</v>
      </c>
      <c r="C23" s="33">
        <v>1100</v>
      </c>
      <c r="D23" s="33">
        <f t="shared" si="0"/>
        <v>94403</v>
      </c>
      <c r="E23" s="28"/>
      <c r="F23" s="55"/>
      <c r="G23" s="39"/>
      <c r="H23" s="13"/>
      <c r="I23" s="13"/>
    </row>
    <row r="24" spans="1:9" x14ac:dyDescent="0.25">
      <c r="A24" s="12" t="s">
        <v>100</v>
      </c>
      <c r="B24" s="32">
        <f>[1]BHIWANDI!$B24</f>
        <v>93432</v>
      </c>
      <c r="C24" s="33">
        <v>1100</v>
      </c>
      <c r="D24" s="33">
        <f t="shared" si="0"/>
        <v>92332</v>
      </c>
      <c r="E24" s="28" t="s">
        <v>185</v>
      </c>
      <c r="F24" s="55">
        <f>'[1]Freight list'!F218</f>
        <v>3671</v>
      </c>
      <c r="G24" s="39"/>
      <c r="H24" s="13"/>
      <c r="I24" s="13"/>
    </row>
    <row r="25" spans="1:9" x14ac:dyDescent="0.25">
      <c r="A25" s="12" t="s">
        <v>29</v>
      </c>
      <c r="B25" s="32">
        <f>[1]BHIWANDI!$B25</f>
        <v>92819</v>
      </c>
      <c r="C25" s="33">
        <v>1100</v>
      </c>
      <c r="D25" s="33">
        <f t="shared" si="0"/>
        <v>91719</v>
      </c>
      <c r="E25" s="28" t="s">
        <v>186</v>
      </c>
      <c r="F25" s="55">
        <f>'[1]Freight list'!F209</f>
        <v>2929</v>
      </c>
      <c r="G25" s="39"/>
      <c r="H25" s="13"/>
      <c r="I25" s="13"/>
    </row>
    <row r="26" spans="1:9" x14ac:dyDescent="0.25">
      <c r="A26" s="12" t="s">
        <v>31</v>
      </c>
      <c r="B26" s="32">
        <f>[1]BHIWANDI!$B26</f>
        <v>94129</v>
      </c>
      <c r="C26" s="33">
        <v>1100</v>
      </c>
      <c r="D26" s="33">
        <f t="shared" si="0"/>
        <v>93029</v>
      </c>
      <c r="E26" s="28" t="s">
        <v>187</v>
      </c>
      <c r="F26" s="55">
        <f>'[1]Freight list'!F212</f>
        <v>3372</v>
      </c>
      <c r="G26" s="39"/>
      <c r="H26" s="13"/>
      <c r="I26" s="13"/>
    </row>
    <row r="27" spans="1:9" x14ac:dyDescent="0.25">
      <c r="A27" s="12" t="s">
        <v>101</v>
      </c>
      <c r="B27" s="32">
        <f>[1]BHIWANDI!$B27</f>
        <v>91432</v>
      </c>
      <c r="C27" s="33">
        <v>1100</v>
      </c>
      <c r="D27" s="33">
        <f t="shared" si="0"/>
        <v>90332</v>
      </c>
      <c r="E27" s="28" t="s">
        <v>188</v>
      </c>
      <c r="F27" s="55">
        <f>'[1]Freight list'!F234</f>
        <v>3617</v>
      </c>
      <c r="G27" s="39"/>
      <c r="H27" s="13"/>
      <c r="I27" s="13"/>
    </row>
    <row r="28" spans="1:9" x14ac:dyDescent="0.25">
      <c r="A28" s="12" t="s">
        <v>27</v>
      </c>
      <c r="B28" s="32">
        <f>[1]BHIWANDI!$B28</f>
        <v>91503</v>
      </c>
      <c r="C28" s="33">
        <v>1100</v>
      </c>
      <c r="D28" s="33">
        <f t="shared" si="0"/>
        <v>90403</v>
      </c>
      <c r="E28" s="28" t="s">
        <v>189</v>
      </c>
      <c r="F28" s="55">
        <f>'[1]Freight list'!F213</f>
        <v>3851</v>
      </c>
      <c r="G28" s="39"/>
      <c r="H28" s="13"/>
      <c r="I28" s="13"/>
    </row>
    <row r="29" spans="1:9" x14ac:dyDescent="0.25">
      <c r="A29" s="12" t="s">
        <v>102</v>
      </c>
      <c r="B29" s="32">
        <f>[1]BHIWANDI!$B29</f>
        <v>89503</v>
      </c>
      <c r="C29" s="33">
        <v>1100</v>
      </c>
      <c r="D29" s="33">
        <f t="shared" si="0"/>
        <v>88403</v>
      </c>
      <c r="E29" s="28" t="s">
        <v>190</v>
      </c>
      <c r="F29" s="55">
        <f>'[1]Freight list'!F216</f>
        <v>3514</v>
      </c>
      <c r="G29" s="39"/>
      <c r="H29" s="13"/>
      <c r="I29" s="13"/>
    </row>
    <row r="30" spans="1:9" x14ac:dyDescent="0.25">
      <c r="A30" s="12" t="s">
        <v>103</v>
      </c>
      <c r="B30" s="32">
        <f>[1]BHIWANDI!$B30</f>
        <v>86225</v>
      </c>
      <c r="C30" s="33">
        <v>1100</v>
      </c>
      <c r="D30" s="33">
        <f t="shared" si="0"/>
        <v>85125</v>
      </c>
      <c r="E30" s="28" t="s">
        <v>191</v>
      </c>
      <c r="F30" s="55">
        <f>'[1]Freight list'!F219</f>
        <v>3782</v>
      </c>
      <c r="G30" s="39"/>
      <c r="H30" s="13"/>
      <c r="I30" s="13"/>
    </row>
    <row r="31" spans="1:9" x14ac:dyDescent="0.25">
      <c r="A31" s="12" t="s">
        <v>104</v>
      </c>
      <c r="B31" s="32">
        <f>[1]BHIWANDI!$B31</f>
        <v>89778</v>
      </c>
      <c r="C31" s="33">
        <v>1100</v>
      </c>
      <c r="D31" s="33">
        <f t="shared" si="0"/>
        <v>88678</v>
      </c>
      <c r="E31" s="28" t="s">
        <v>192</v>
      </c>
      <c r="F31" s="55">
        <f>'[1]Freight list'!F227</f>
        <v>3657</v>
      </c>
      <c r="G31" s="39"/>
      <c r="H31" s="13"/>
      <c r="I31" s="13"/>
    </row>
    <row r="32" spans="1:9" x14ac:dyDescent="0.25">
      <c r="A32" s="12" t="s">
        <v>105</v>
      </c>
      <c r="B32" s="32">
        <f>[1]BHIWANDI!$B32</f>
        <v>88675</v>
      </c>
      <c r="C32" s="33">
        <v>1100</v>
      </c>
      <c r="D32" s="33">
        <f t="shared" si="0"/>
        <v>87575</v>
      </c>
      <c r="E32" s="28" t="s">
        <v>193</v>
      </c>
      <c r="F32" s="55">
        <f>'[1]Freight list'!F220</f>
        <v>3684</v>
      </c>
      <c r="G32" s="39"/>
      <c r="H32" s="13"/>
      <c r="I32" s="13"/>
    </row>
    <row r="33" spans="1:9" x14ac:dyDescent="0.25">
      <c r="A33" s="37" t="s">
        <v>33</v>
      </c>
      <c r="B33" s="32"/>
      <c r="C33" s="33"/>
      <c r="D33" s="28"/>
      <c r="E33" s="28" t="s">
        <v>194</v>
      </c>
      <c r="F33" s="55">
        <f>'[1]Freight list'!F221</f>
        <v>3073</v>
      </c>
      <c r="G33" s="39"/>
      <c r="H33" s="13"/>
      <c r="I33" s="13"/>
    </row>
    <row r="34" spans="1:9" x14ac:dyDescent="0.25">
      <c r="A34" s="12" t="s">
        <v>34</v>
      </c>
      <c r="B34" s="32">
        <f>[1]BHIWANDI!$B34</f>
        <v>89362</v>
      </c>
      <c r="C34" s="33">
        <v>1100</v>
      </c>
      <c r="D34" s="33">
        <f t="shared" ref="D34:D43" si="1">+B34-C34</f>
        <v>88262</v>
      </c>
      <c r="E34" s="56" t="s">
        <v>195</v>
      </c>
      <c r="F34" s="57">
        <f>'[1]Freight list'!F230</f>
        <v>3061</v>
      </c>
      <c r="G34" s="39"/>
      <c r="H34" s="13"/>
      <c r="I34" s="13"/>
    </row>
    <row r="35" spans="1:9" x14ac:dyDescent="0.25">
      <c r="A35" s="12" t="s">
        <v>106</v>
      </c>
      <c r="B35" s="32">
        <f>[1]BHIWANDI!$B35</f>
        <v>87672</v>
      </c>
      <c r="C35" s="33">
        <v>1100</v>
      </c>
      <c r="D35" s="33">
        <f t="shared" si="1"/>
        <v>86572</v>
      </c>
      <c r="E35" s="28"/>
      <c r="F35" s="55"/>
      <c r="G35" s="39"/>
      <c r="H35" s="13"/>
      <c r="I35" s="13"/>
    </row>
    <row r="36" spans="1:9" x14ac:dyDescent="0.25">
      <c r="A36" s="12" t="s">
        <v>107</v>
      </c>
      <c r="B36" s="32">
        <f>[1]BHIWANDI!$B36</f>
        <v>87152</v>
      </c>
      <c r="C36" s="33">
        <v>1100</v>
      </c>
      <c r="D36" s="33">
        <f t="shared" si="1"/>
        <v>86052</v>
      </c>
      <c r="E36" s="28" t="s">
        <v>196</v>
      </c>
      <c r="F36" s="55">
        <f>'[1]Freight list'!F225</f>
        <v>3872</v>
      </c>
      <c r="G36" s="39"/>
      <c r="H36" s="13"/>
      <c r="I36" s="13"/>
    </row>
    <row r="37" spans="1:9" x14ac:dyDescent="0.25">
      <c r="A37" s="12" t="s">
        <v>108</v>
      </c>
      <c r="B37" s="32">
        <f>[1]BHIWANDI!$B37</f>
        <v>89852</v>
      </c>
      <c r="C37" s="33">
        <v>1100</v>
      </c>
      <c r="D37" s="33">
        <f t="shared" si="1"/>
        <v>88752</v>
      </c>
      <c r="E37" s="28" t="s">
        <v>197</v>
      </c>
      <c r="F37" s="55">
        <f>'[1]Freight list'!F224</f>
        <v>3506</v>
      </c>
      <c r="G37" s="39"/>
      <c r="H37" s="13"/>
      <c r="I37" s="13"/>
    </row>
    <row r="38" spans="1:9" x14ac:dyDescent="0.25">
      <c r="A38" s="12" t="s">
        <v>37</v>
      </c>
      <c r="B38" s="32">
        <f>[1]BHIWANDI!$B38</f>
        <v>88172</v>
      </c>
      <c r="C38" s="33">
        <v>1100</v>
      </c>
      <c r="D38" s="33">
        <f t="shared" si="1"/>
        <v>87072</v>
      </c>
      <c r="E38" s="28"/>
      <c r="F38" s="55"/>
      <c r="G38" s="39"/>
      <c r="H38" s="13"/>
      <c r="I38" s="13"/>
    </row>
    <row r="39" spans="1:9" x14ac:dyDescent="0.25">
      <c r="A39" s="12" t="s">
        <v>109</v>
      </c>
      <c r="B39" s="32">
        <f>+'[1]PP EX-WORKS'!X40</f>
        <v>83152</v>
      </c>
      <c r="C39" s="33">
        <v>1100</v>
      </c>
      <c r="D39" s="33">
        <f t="shared" si="1"/>
        <v>82052</v>
      </c>
      <c r="E39" s="28" t="s">
        <v>198</v>
      </c>
      <c r="F39" s="55">
        <f>'[1]Freight list'!F233</f>
        <v>3321</v>
      </c>
      <c r="G39" s="39"/>
      <c r="H39" s="13"/>
      <c r="I39" s="13"/>
    </row>
    <row r="40" spans="1:9" x14ac:dyDescent="0.25">
      <c r="A40" s="12" t="s">
        <v>110</v>
      </c>
      <c r="B40" s="32">
        <f>[1]BHIWANDI!$B40</f>
        <v>86652</v>
      </c>
      <c r="C40" s="33">
        <v>1100</v>
      </c>
      <c r="D40" s="33">
        <f t="shared" si="1"/>
        <v>85552</v>
      </c>
      <c r="E40" s="28"/>
      <c r="F40" s="55"/>
      <c r="G40" s="39"/>
      <c r="H40" s="13"/>
      <c r="I40" s="13"/>
    </row>
    <row r="41" spans="1:9" x14ac:dyDescent="0.25">
      <c r="A41" s="12" t="s">
        <v>111</v>
      </c>
      <c r="B41" s="32">
        <f>[1]BHIWANDI!$B41</f>
        <v>86672</v>
      </c>
      <c r="C41" s="33">
        <v>1100</v>
      </c>
      <c r="D41" s="33">
        <f t="shared" si="1"/>
        <v>85572</v>
      </c>
      <c r="E41" s="28"/>
      <c r="F41" s="55"/>
      <c r="G41" s="39"/>
      <c r="H41" s="13"/>
      <c r="I41" s="13"/>
    </row>
    <row r="42" spans="1:9" x14ac:dyDescent="0.25">
      <c r="A42" s="12" t="s">
        <v>112</v>
      </c>
      <c r="B42" s="32">
        <f>[1]BHIWANDI!$B42</f>
        <v>90962</v>
      </c>
      <c r="C42" s="33">
        <v>1100</v>
      </c>
      <c r="D42" s="33">
        <f t="shared" si="1"/>
        <v>89862</v>
      </c>
      <c r="E42" s="58"/>
      <c r="F42" s="13"/>
      <c r="G42" s="49"/>
      <c r="H42" s="13"/>
      <c r="I42" s="13"/>
    </row>
    <row r="43" spans="1:9" x14ac:dyDescent="0.25">
      <c r="A43" s="12" t="s">
        <v>113</v>
      </c>
      <c r="B43" s="32">
        <f>[1]BHIWANDI!$B43</f>
        <v>83152</v>
      </c>
      <c r="C43" s="33">
        <v>1100</v>
      </c>
      <c r="D43" s="33">
        <f t="shared" si="1"/>
        <v>82052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2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2">
        <f>[1]BHIWANDI!$B45</f>
        <v>95272</v>
      </c>
      <c r="C45" s="33">
        <v>1100</v>
      </c>
      <c r="D45" s="33">
        <f t="shared" ref="D45:D58" si="2">+B45-C45</f>
        <v>94172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2">
        <f>+'[1]PP EX-WORKS'!S40</f>
        <v>95212</v>
      </c>
      <c r="C46" s="33">
        <v>1100</v>
      </c>
      <c r="D46" s="33">
        <f>+B46-C46</f>
        <v>94112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2">
        <f>+'[1]PP EX-WORKS'!P40-6000</f>
        <v>85962</v>
      </c>
      <c r="C47" s="33">
        <v>1100</v>
      </c>
      <c r="D47" s="33">
        <f t="shared" si="2"/>
        <v>84862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2">
        <f>[1]BHIWANDI!$B48</f>
        <v>93722</v>
      </c>
      <c r="C48" s="33">
        <v>1100</v>
      </c>
      <c r="D48" s="33">
        <f t="shared" si="2"/>
        <v>92622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2">
        <f>[1]BHIWANDI!$B49</f>
        <v>91962</v>
      </c>
      <c r="C49" s="33">
        <v>1100</v>
      </c>
      <c r="D49" s="33">
        <f t="shared" si="2"/>
        <v>90862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2">
        <f>+'[1]PP EX-WORKS'!W40</f>
        <v>92452</v>
      </c>
      <c r="C50" s="33">
        <v>1100</v>
      </c>
      <c r="D50" s="33">
        <f t="shared" si="2"/>
        <v>91352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2">
        <f>+'[1]PP EX-WORKS'!V40</f>
        <v>94302</v>
      </c>
      <c r="C51" s="33">
        <v>1100</v>
      </c>
      <c r="D51" s="33">
        <f t="shared" si="2"/>
        <v>93202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2">
        <f>+'[1]PP EX-WORKS'!T40</f>
        <v>93432</v>
      </c>
      <c r="C52" s="33">
        <v>1100</v>
      </c>
      <c r="D52" s="33">
        <f t="shared" si="2"/>
        <v>92332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2">
        <f>+'[1]PP EX-WORKS'!U40</f>
        <v>93432</v>
      </c>
      <c r="C53" s="33">
        <v>1100</v>
      </c>
      <c r="D53" s="33">
        <f t="shared" si="2"/>
        <v>92332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2">
        <f>[1]BHIWANDI!$B54</f>
        <v>91962</v>
      </c>
      <c r="C54" s="33">
        <v>1100</v>
      </c>
      <c r="D54" s="33">
        <f t="shared" si="2"/>
        <v>90862</v>
      </c>
      <c r="E54" s="35"/>
      <c r="F54" s="39"/>
      <c r="G54" s="13"/>
      <c r="H54" s="13"/>
      <c r="I54" s="13"/>
    </row>
    <row r="55" spans="1:9" x14ac:dyDescent="0.25">
      <c r="A55" s="12" t="s">
        <v>199</v>
      </c>
      <c r="B55" s="32">
        <f>[1]BHIWANDI!$B55</f>
        <v>91462</v>
      </c>
      <c r="C55" s="33">
        <v>1100</v>
      </c>
      <c r="D55" s="33">
        <f t="shared" si="2"/>
        <v>90362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2">
        <f>[1]BHIWANDI!$B56</f>
        <v>94933</v>
      </c>
      <c r="C56" s="33">
        <v>1100</v>
      </c>
      <c r="D56" s="33">
        <f t="shared" si="2"/>
        <v>93833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2">
        <f>[1]BHIWANDI!$B57</f>
        <v>97933</v>
      </c>
      <c r="C57" s="33">
        <v>1100</v>
      </c>
      <c r="D57" s="33">
        <f t="shared" si="2"/>
        <v>96833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2">
        <f>[1]BHIWANDI!$B58</f>
        <v>96953</v>
      </c>
      <c r="C58" s="33">
        <v>1100</v>
      </c>
      <c r="D58" s="33">
        <f t="shared" si="2"/>
        <v>95853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2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2">
        <f>[1]BHIWANDI!$B60</f>
        <v>93782</v>
      </c>
      <c r="C60" s="33">
        <v>1100</v>
      </c>
      <c r="D60" s="33">
        <f t="shared" ref="D60:D68" si="3">+B60-C60</f>
        <v>92682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2">
        <f>[1]BHIWANDI!$B61</f>
        <v>92782</v>
      </c>
      <c r="C61" s="33">
        <v>1100</v>
      </c>
      <c r="D61" s="33">
        <f t="shared" si="3"/>
        <v>91682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2">
        <f>[1]BHIWANDI!$B62</f>
        <v>92782</v>
      </c>
      <c r="C62" s="33">
        <v>1100</v>
      </c>
      <c r="D62" s="33">
        <f t="shared" si="3"/>
        <v>91682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2">
        <f>[1]BHIWANDI!$B63</f>
        <v>99872</v>
      </c>
      <c r="C63" s="33">
        <v>1100</v>
      </c>
      <c r="D63" s="33">
        <f t="shared" si="3"/>
        <v>98772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2">
        <f>[1]BHIWANDI!$B64</f>
        <v>101872</v>
      </c>
      <c r="C64" s="33">
        <v>1100</v>
      </c>
      <c r="D64" s="33">
        <f t="shared" si="3"/>
        <v>100772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2">
        <f>[1]BHIWANDI!$B65</f>
        <v>103572</v>
      </c>
      <c r="C65" s="33">
        <v>1100</v>
      </c>
      <c r="D65" s="33">
        <f t="shared" si="3"/>
        <v>102472</v>
      </c>
      <c r="E65" s="35"/>
      <c r="F65" s="39"/>
      <c r="G65" s="13"/>
      <c r="H65" s="13"/>
      <c r="I65" s="13"/>
    </row>
    <row r="66" spans="1:9" x14ac:dyDescent="0.25">
      <c r="A66" s="12" t="s">
        <v>129</v>
      </c>
      <c r="B66" s="32">
        <f>[1]BHIWANDI!$B66</f>
        <v>87282</v>
      </c>
      <c r="C66" s="33">
        <v>1100</v>
      </c>
      <c r="D66" s="33">
        <f t="shared" si="3"/>
        <v>86182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2">
        <f>[1]BHIWANDI!$B67</f>
        <v>88782</v>
      </c>
      <c r="C67" s="33">
        <v>1100</v>
      </c>
      <c r="D67" s="33">
        <f t="shared" si="3"/>
        <v>87682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2">
        <f>[1]BHIWANDI!$B68</f>
        <v>88782</v>
      </c>
      <c r="C68" s="33">
        <v>1100</v>
      </c>
      <c r="D68" s="33">
        <f t="shared" si="3"/>
        <v>87682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70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72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73</v>
      </c>
      <c r="B87" s="14"/>
      <c r="C87" s="14"/>
      <c r="D87" s="13"/>
      <c r="E87" s="13"/>
      <c r="F87" s="13"/>
      <c r="G87" s="13"/>
      <c r="H87" s="13"/>
      <c r="I87" s="13"/>
    </row>
    <row r="88" spans="1:9" x14ac:dyDescent="0.25">
      <c r="A88" s="22" t="s">
        <v>74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workbookViewId="0">
      <selection activeCell="H15" sqref="H15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13"/>
    </row>
    <row r="2" spans="1:10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13"/>
    </row>
    <row r="3" spans="1:10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13"/>
    </row>
    <row r="4" spans="1:10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  <c r="J4" s="13"/>
    </row>
    <row r="5" spans="1:10" x14ac:dyDescent="0.25">
      <c r="A5" s="85" t="s">
        <v>200</v>
      </c>
      <c r="B5" s="85"/>
      <c r="C5" s="85"/>
      <c r="D5" s="85"/>
      <c r="E5" s="85"/>
      <c r="F5" s="85"/>
      <c r="G5" s="85"/>
      <c r="H5" s="85"/>
      <c r="I5" s="48"/>
      <c r="J5" s="13"/>
    </row>
    <row r="6" spans="1:10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  <c r="J6" s="13"/>
    </row>
    <row r="7" spans="1:10" x14ac:dyDescent="0.25">
      <c r="A7" s="83" t="str">
        <f>+'[1]STOCK POINT'!A9:I9</f>
        <v>HDPE, LLDPE &amp; PP PRICE W.E.F. DT. 01.11.25</v>
      </c>
      <c r="B7" s="83"/>
      <c r="C7" s="83"/>
      <c r="D7" s="83"/>
      <c r="E7" s="83"/>
      <c r="F7" s="83"/>
      <c r="G7" s="83"/>
      <c r="H7" s="83"/>
      <c r="I7" s="83"/>
      <c r="J7" s="13"/>
    </row>
    <row r="8" spans="1:10" x14ac:dyDescent="0.25">
      <c r="A8" s="1" t="s">
        <v>79</v>
      </c>
      <c r="B8" s="1" t="s">
        <v>80</v>
      </c>
      <c r="C8" s="1" t="s">
        <v>81</v>
      </c>
      <c r="D8" s="30" t="s">
        <v>176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86</v>
      </c>
      <c r="D9" s="30" t="s">
        <v>177</v>
      </c>
      <c r="E9" s="31"/>
      <c r="F9" s="2"/>
      <c r="G9" s="14"/>
      <c r="H9" s="13"/>
      <c r="I9" s="13"/>
      <c r="J9" s="13"/>
    </row>
    <row r="10" spans="1:10" x14ac:dyDescent="0.25">
      <c r="A10" s="12" t="s">
        <v>89</v>
      </c>
      <c r="B10" s="32">
        <f>'[1]HD EX-WORKS'!P55</f>
        <v>92298</v>
      </c>
      <c r="C10" s="33">
        <v>1100</v>
      </c>
      <c r="D10" s="33">
        <f t="shared" ref="D10:D33" si="0">+B10-C10</f>
        <v>91198</v>
      </c>
      <c r="E10" s="53" t="s">
        <v>178</v>
      </c>
      <c r="F10" s="48"/>
      <c r="G10" s="13"/>
      <c r="H10" s="13"/>
      <c r="I10" s="13"/>
      <c r="J10" s="13"/>
    </row>
    <row r="11" spans="1:10" x14ac:dyDescent="0.25">
      <c r="A11" s="12" t="s">
        <v>15</v>
      </c>
      <c r="B11" s="32">
        <f>'[1]HD EX-WORKS'!R55</f>
        <v>94298</v>
      </c>
      <c r="C11" s="33">
        <v>1100</v>
      </c>
      <c r="D11" s="33">
        <f t="shared" si="0"/>
        <v>93198</v>
      </c>
      <c r="E11" s="35"/>
      <c r="F11" s="39"/>
      <c r="G11" s="14"/>
      <c r="H11" s="13"/>
      <c r="I11" s="13"/>
      <c r="J11" s="13"/>
    </row>
    <row r="12" spans="1:10" x14ac:dyDescent="0.25">
      <c r="A12" s="12" t="s">
        <v>90</v>
      </c>
      <c r="B12" s="32">
        <f>+'[1]HD EX-WORKS'!Q55</f>
        <v>95048</v>
      </c>
      <c r="C12" s="33">
        <v>1100</v>
      </c>
      <c r="D12" s="33">
        <f>+B12-C12</f>
        <v>93948</v>
      </c>
      <c r="E12" s="59"/>
      <c r="F12" s="39"/>
      <c r="G12" s="14"/>
      <c r="H12" s="13"/>
      <c r="I12" s="13"/>
      <c r="J12" s="13"/>
    </row>
    <row r="13" spans="1:10" x14ac:dyDescent="0.25">
      <c r="A13" s="12" t="s">
        <v>91</v>
      </c>
      <c r="B13" s="32">
        <f>'[1]HD EX-WORKS'!T55</f>
        <v>95048</v>
      </c>
      <c r="C13" s="33">
        <v>1100</v>
      </c>
      <c r="D13" s="33">
        <f t="shared" si="0"/>
        <v>93948</v>
      </c>
      <c r="E13" s="59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EX-WORKS'!U55</f>
        <v>97548</v>
      </c>
      <c r="C14" s="33">
        <v>1100</v>
      </c>
      <c r="D14" s="33">
        <f>+B14-C14</f>
        <v>96448</v>
      </c>
      <c r="E14" s="60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EX-WORKS'!V55</f>
        <v>97548</v>
      </c>
      <c r="C15" s="33">
        <v>1100</v>
      </c>
      <c r="D15" s="33">
        <f>+B15-C15</f>
        <v>96448</v>
      </c>
      <c r="E15" s="60"/>
      <c r="F15" s="39"/>
      <c r="G15" s="14"/>
      <c r="H15" s="13"/>
      <c r="I15" s="13"/>
      <c r="J15" s="13"/>
    </row>
    <row r="16" spans="1:10" x14ac:dyDescent="0.25">
      <c r="A16" s="12" t="s">
        <v>92</v>
      </c>
      <c r="B16" s="32">
        <f>'[1]HD EX-WORKS'!B55</f>
        <v>94351</v>
      </c>
      <c r="C16" s="33">
        <v>1100</v>
      </c>
      <c r="D16" s="33">
        <f t="shared" si="0"/>
        <v>93251</v>
      </c>
      <c r="E16" s="61" t="s">
        <v>179</v>
      </c>
      <c r="F16" s="1" t="s">
        <v>180</v>
      </c>
      <c r="G16" s="31"/>
      <c r="H16" s="13"/>
      <c r="I16" s="13"/>
      <c r="J16" s="13"/>
    </row>
    <row r="17" spans="1:10" x14ac:dyDescent="0.25">
      <c r="A17" s="12" t="s">
        <v>93</v>
      </c>
      <c r="B17" s="32">
        <f>'[1]HD EX-WORKS'!F55</f>
        <v>96231</v>
      </c>
      <c r="C17" s="33">
        <v>1100</v>
      </c>
      <c r="D17" s="33">
        <f t="shared" si="0"/>
        <v>95131</v>
      </c>
      <c r="E17" s="62" t="s">
        <v>181</v>
      </c>
      <c r="F17" s="1" t="s">
        <v>182</v>
      </c>
      <c r="G17" s="31"/>
      <c r="H17" s="13"/>
      <c r="I17" s="13"/>
      <c r="J17" s="13"/>
    </row>
    <row r="18" spans="1:10" x14ac:dyDescent="0.25">
      <c r="A18" s="12" t="s">
        <v>94</v>
      </c>
      <c r="B18" s="32">
        <f>'[1]HD EX-WORKS'!G55</f>
        <v>94981</v>
      </c>
      <c r="C18" s="33">
        <v>1100</v>
      </c>
      <c r="D18" s="33">
        <f t="shared" si="0"/>
        <v>93881</v>
      </c>
      <c r="E18" s="62"/>
      <c r="F18" s="28"/>
      <c r="G18" s="26"/>
      <c r="H18" s="13"/>
      <c r="I18" s="13"/>
      <c r="J18" s="13"/>
    </row>
    <row r="19" spans="1:10" x14ac:dyDescent="0.25">
      <c r="A19" s="12" t="s">
        <v>95</v>
      </c>
      <c r="B19" s="33">
        <f>'[1]HD EX-WORKS'!C55</f>
        <v>94481</v>
      </c>
      <c r="C19" s="33">
        <v>1100</v>
      </c>
      <c r="D19" s="33">
        <f t="shared" si="0"/>
        <v>93381</v>
      </c>
      <c r="E19" s="62"/>
      <c r="F19" s="28"/>
      <c r="G19" s="26"/>
      <c r="H19" s="13"/>
      <c r="I19" s="13"/>
      <c r="J19" s="13"/>
    </row>
    <row r="20" spans="1:10" x14ac:dyDescent="0.25">
      <c r="A20" s="12" t="s">
        <v>96</v>
      </c>
      <c r="B20" s="33">
        <f>'[1]HD EX-WORKS'!S55</f>
        <v>96016</v>
      </c>
      <c r="C20" s="33">
        <v>1100</v>
      </c>
      <c r="D20" s="33">
        <f t="shared" si="0"/>
        <v>94916</v>
      </c>
      <c r="E20" s="62" t="s">
        <v>201</v>
      </c>
      <c r="F20" s="63">
        <f>'[1]Freight list'!F424</f>
        <v>3358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'[1]HD EX-WORKS'!H55</f>
        <v>94705</v>
      </c>
      <c r="C21" s="33">
        <v>1100</v>
      </c>
      <c r="D21" s="33">
        <f t="shared" si="0"/>
        <v>93605</v>
      </c>
      <c r="E21" s="62" t="s">
        <v>202</v>
      </c>
      <c r="F21" s="63">
        <f>'[1]Freight list'!F421</f>
        <v>3015</v>
      </c>
      <c r="G21" s="31"/>
      <c r="H21" s="13"/>
      <c r="I21" s="13"/>
      <c r="J21" s="13"/>
    </row>
    <row r="22" spans="1:10" x14ac:dyDescent="0.25">
      <c r="A22" s="12" t="s">
        <v>97</v>
      </c>
      <c r="B22" s="33">
        <f>'[1]HD EX-WORKS'!N55-3000</f>
        <v>92769</v>
      </c>
      <c r="C22" s="33">
        <v>1100</v>
      </c>
      <c r="D22" s="33">
        <f t="shared" si="0"/>
        <v>91669</v>
      </c>
      <c r="E22" s="62" t="s">
        <v>203</v>
      </c>
      <c r="F22" s="63">
        <f>'[1]Freight list'!F422</f>
        <v>3358</v>
      </c>
      <c r="G22" s="31"/>
      <c r="H22" s="13"/>
      <c r="I22" s="13"/>
      <c r="J22" s="13"/>
    </row>
    <row r="23" spans="1:10" x14ac:dyDescent="0.25">
      <c r="A23" s="12" t="s">
        <v>98</v>
      </c>
      <c r="B23" s="33">
        <f>'[1]HD EX-WORKS'!N55</f>
        <v>95769</v>
      </c>
      <c r="C23" s="33">
        <v>1100</v>
      </c>
      <c r="D23" s="33">
        <f t="shared" si="0"/>
        <v>94669</v>
      </c>
      <c r="E23" s="62" t="s">
        <v>204</v>
      </c>
      <c r="F23" s="63">
        <f>'[1]Freight list'!F423</f>
        <v>3358</v>
      </c>
      <c r="G23" s="64"/>
      <c r="H23" s="13"/>
      <c r="I23" s="13"/>
      <c r="J23" s="13"/>
    </row>
    <row r="24" spans="1:10" x14ac:dyDescent="0.25">
      <c r="A24" s="12" t="s">
        <v>99</v>
      </c>
      <c r="B24" s="33">
        <f>'[1]HD EX-WORKS'!O55</f>
        <v>95769</v>
      </c>
      <c r="C24" s="33">
        <v>1100</v>
      </c>
      <c r="D24" s="33">
        <f t="shared" si="0"/>
        <v>94669</v>
      </c>
      <c r="E24" s="62" t="s">
        <v>205</v>
      </c>
      <c r="F24" s="63">
        <f>+'[1]Freight list'!F188</f>
        <v>3604</v>
      </c>
      <c r="G24" s="64"/>
      <c r="H24" s="13"/>
      <c r="I24" s="13"/>
      <c r="J24" s="13"/>
    </row>
    <row r="25" spans="1:10" x14ac:dyDescent="0.25">
      <c r="A25" s="12" t="s">
        <v>100</v>
      </c>
      <c r="B25" s="32">
        <f>'[1]HD EX-WORKS'!K55</f>
        <v>94084</v>
      </c>
      <c r="C25" s="33">
        <v>1100</v>
      </c>
      <c r="D25" s="33">
        <f t="shared" si="0"/>
        <v>92984</v>
      </c>
      <c r="E25" s="62"/>
      <c r="F25" s="1"/>
      <c r="G25" s="31"/>
      <c r="H25" s="13"/>
      <c r="I25" s="13"/>
      <c r="J25" s="13"/>
    </row>
    <row r="26" spans="1:10" x14ac:dyDescent="0.25">
      <c r="A26" s="12" t="s">
        <v>29</v>
      </c>
      <c r="B26" s="33">
        <f>'[1]HD EX-WORKS'!L55</f>
        <v>93466</v>
      </c>
      <c r="C26" s="33">
        <v>1100</v>
      </c>
      <c r="D26" s="33">
        <f t="shared" si="0"/>
        <v>92366</v>
      </c>
      <c r="E26" s="62"/>
      <c r="F26" s="1"/>
      <c r="G26" s="31"/>
      <c r="H26" s="13"/>
      <c r="I26" s="13"/>
      <c r="J26" s="13"/>
    </row>
    <row r="27" spans="1:10" x14ac:dyDescent="0.25">
      <c r="A27" s="12" t="s">
        <v>31</v>
      </c>
      <c r="B27" s="33">
        <f>'[1]HD EX-WORKS'!I55</f>
        <v>94776</v>
      </c>
      <c r="C27" s="33">
        <v>1100</v>
      </c>
      <c r="D27" s="33">
        <f t="shared" si="0"/>
        <v>93676</v>
      </c>
      <c r="E27" s="62"/>
      <c r="F27" s="1"/>
      <c r="G27" s="31"/>
      <c r="H27" s="13"/>
      <c r="I27" s="13"/>
      <c r="J27" s="13"/>
    </row>
    <row r="28" spans="1:10" x14ac:dyDescent="0.25">
      <c r="A28" s="12" t="s">
        <v>101</v>
      </c>
      <c r="B28" s="33">
        <f>'[1]HD EX-WORKS'!J55</f>
        <v>92084</v>
      </c>
      <c r="C28" s="33">
        <v>1100</v>
      </c>
      <c r="D28" s="33">
        <f t="shared" si="0"/>
        <v>90984</v>
      </c>
      <c r="E28" s="62"/>
      <c r="F28" s="1"/>
      <c r="G28" s="31"/>
      <c r="H28" s="13"/>
      <c r="I28" s="13"/>
      <c r="J28" s="13"/>
    </row>
    <row r="29" spans="1:10" x14ac:dyDescent="0.25">
      <c r="A29" s="12" t="s">
        <v>27</v>
      </c>
      <c r="B29" s="33">
        <f>'[1]HD EX-WORKS'!W55</f>
        <v>91769</v>
      </c>
      <c r="C29" s="33">
        <v>1100</v>
      </c>
      <c r="D29" s="33">
        <f t="shared" si="0"/>
        <v>90669</v>
      </c>
      <c r="E29" s="62"/>
      <c r="F29" s="28"/>
      <c r="G29" s="26"/>
      <c r="H29" s="13"/>
      <c r="I29" s="13"/>
      <c r="J29" s="13"/>
    </row>
    <row r="30" spans="1:10" x14ac:dyDescent="0.25">
      <c r="A30" s="12" t="s">
        <v>102</v>
      </c>
      <c r="B30" s="33">
        <f>'[1]HD EX-WORKS'!X55</f>
        <v>89769</v>
      </c>
      <c r="C30" s="33">
        <v>1100</v>
      </c>
      <c r="D30" s="33">
        <f t="shared" si="0"/>
        <v>88669</v>
      </c>
      <c r="E30" s="62"/>
      <c r="F30" s="28"/>
      <c r="G30" s="26"/>
      <c r="H30" s="13"/>
      <c r="I30" s="13"/>
      <c r="J30" s="13"/>
    </row>
    <row r="31" spans="1:10" x14ac:dyDescent="0.25">
      <c r="A31" s="12" t="s">
        <v>103</v>
      </c>
      <c r="B31" s="33">
        <f>'[1]HD EX-WORKS'!Y55</f>
        <v>86851</v>
      </c>
      <c r="C31" s="33">
        <v>1100</v>
      </c>
      <c r="D31" s="33">
        <f t="shared" si="0"/>
        <v>85751</v>
      </c>
      <c r="E31" s="62"/>
      <c r="F31" s="28"/>
      <c r="G31" s="26"/>
      <c r="H31" s="13"/>
      <c r="I31" s="13"/>
      <c r="J31" s="13"/>
    </row>
    <row r="32" spans="1:10" x14ac:dyDescent="0.25">
      <c r="A32" s="12" t="s">
        <v>104</v>
      </c>
      <c r="B32" s="33">
        <f>'[1]HD EX-WORKS'!Z55</f>
        <v>89705</v>
      </c>
      <c r="C32" s="33">
        <v>1100</v>
      </c>
      <c r="D32" s="33">
        <f t="shared" si="0"/>
        <v>88605</v>
      </c>
      <c r="E32" s="62"/>
      <c r="F32" s="28"/>
      <c r="G32" s="26"/>
      <c r="H32" s="13"/>
      <c r="I32" s="13"/>
      <c r="J32" s="13"/>
    </row>
    <row r="33" spans="1:10" x14ac:dyDescent="0.25">
      <c r="A33" s="12" t="s">
        <v>105</v>
      </c>
      <c r="B33" s="33">
        <f>'[1]HD EX-WORKS'!AA55</f>
        <v>89481</v>
      </c>
      <c r="C33" s="33">
        <v>1100</v>
      </c>
      <c r="D33" s="33">
        <f t="shared" si="0"/>
        <v>88381</v>
      </c>
      <c r="E33" s="62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62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'[1]PP EX-WORKS'!I44</f>
        <v>89901</v>
      </c>
      <c r="C35" s="33">
        <v>1100</v>
      </c>
      <c r="D35" s="33">
        <f t="shared" ref="D35:D44" si="1">+B35-C35</f>
        <v>88801</v>
      </c>
      <c r="E35" s="58" t="s">
        <v>206</v>
      </c>
      <c r="F35" s="13"/>
      <c r="G35" s="13"/>
      <c r="H35" s="13"/>
      <c r="I35" s="13"/>
      <c r="J35" s="13"/>
    </row>
    <row r="36" spans="1:10" x14ac:dyDescent="0.25">
      <c r="A36" s="12" t="s">
        <v>106</v>
      </c>
      <c r="B36" s="33">
        <f>'[1]PP EX-WORKS'!E44</f>
        <v>88211</v>
      </c>
      <c r="C36" s="33">
        <v>1100</v>
      </c>
      <c r="D36" s="33">
        <f t="shared" si="1"/>
        <v>87111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107</v>
      </c>
      <c r="B37" s="33">
        <f>'[1]PP EX-WORKS'!B44</f>
        <v>87691</v>
      </c>
      <c r="C37" s="33">
        <v>1100</v>
      </c>
      <c r="D37" s="33">
        <f t="shared" si="1"/>
        <v>86591</v>
      </c>
      <c r="E37" s="35"/>
      <c r="F37" s="39"/>
      <c r="G37" s="13"/>
      <c r="H37" s="13"/>
      <c r="I37" s="13"/>
      <c r="J37" s="13"/>
    </row>
    <row r="38" spans="1:10" x14ac:dyDescent="0.25">
      <c r="A38" s="12" t="s">
        <v>108</v>
      </c>
      <c r="B38" s="33">
        <f>'[1]PP EX-WORKS'!H44</f>
        <v>90391</v>
      </c>
      <c r="C38" s="33">
        <v>1100</v>
      </c>
      <c r="D38" s="33">
        <f t="shared" si="1"/>
        <v>89291</v>
      </c>
      <c r="E38" s="35"/>
      <c r="F38" s="39"/>
      <c r="G38" s="13"/>
      <c r="H38" s="13"/>
      <c r="I38" s="13"/>
      <c r="J38" s="13"/>
    </row>
    <row r="39" spans="1:10" x14ac:dyDescent="0.25">
      <c r="A39" s="12" t="s">
        <v>37</v>
      </c>
      <c r="B39" s="32">
        <f>'[1]PP EX-WORKS'!F44</f>
        <v>88711</v>
      </c>
      <c r="C39" s="33">
        <v>1100</v>
      </c>
      <c r="D39" s="33">
        <f t="shared" si="1"/>
        <v>87611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109</v>
      </c>
      <c r="B40" s="33">
        <f>+'[1]PP EX-WORKS'!X44</f>
        <v>83691</v>
      </c>
      <c r="C40" s="33">
        <v>1100</v>
      </c>
      <c r="D40" s="33">
        <f t="shared" si="1"/>
        <v>82591</v>
      </c>
      <c r="E40" s="35"/>
      <c r="F40" s="39"/>
      <c r="G40" s="13"/>
      <c r="H40" s="13"/>
      <c r="I40" s="13"/>
      <c r="J40" s="13"/>
    </row>
    <row r="41" spans="1:10" x14ac:dyDescent="0.25">
      <c r="A41" s="12" t="s">
        <v>110</v>
      </c>
      <c r="B41" s="33">
        <f>'[1]PP EX-WORKS'!D44</f>
        <v>87191</v>
      </c>
      <c r="C41" s="33">
        <v>1100</v>
      </c>
      <c r="D41" s="33">
        <f t="shared" si="1"/>
        <v>86091</v>
      </c>
      <c r="E41" s="35"/>
      <c r="F41" s="39"/>
      <c r="G41" s="13"/>
      <c r="H41" s="13"/>
      <c r="I41" s="13"/>
      <c r="J41" s="13"/>
    </row>
    <row r="42" spans="1:10" x14ac:dyDescent="0.25">
      <c r="A42" s="12" t="s">
        <v>111</v>
      </c>
      <c r="B42" s="33">
        <f>'[1]PP EX-WORKS'!C44</f>
        <v>87211</v>
      </c>
      <c r="C42" s="33">
        <v>1100</v>
      </c>
      <c r="D42" s="33">
        <f t="shared" si="1"/>
        <v>86111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112</v>
      </c>
      <c r="B43" s="33">
        <f>'[1]PP EX-WORKS'!J44</f>
        <v>91501</v>
      </c>
      <c r="C43" s="33">
        <v>1100</v>
      </c>
      <c r="D43" s="33">
        <f t="shared" si="1"/>
        <v>90401</v>
      </c>
      <c r="E43" s="35"/>
      <c r="F43" s="39"/>
      <c r="G43" s="13"/>
      <c r="H43" s="13"/>
      <c r="I43" s="13"/>
      <c r="J43" s="13"/>
    </row>
    <row r="44" spans="1:10" x14ac:dyDescent="0.25">
      <c r="A44" s="12" t="s">
        <v>113</v>
      </c>
      <c r="B44" s="33">
        <f>'[1]PP EX-WORKS'!Z44</f>
        <v>83691</v>
      </c>
      <c r="C44" s="33">
        <v>1100</v>
      </c>
      <c r="D44" s="33">
        <f t="shared" si="1"/>
        <v>82591</v>
      </c>
      <c r="E44" s="35"/>
      <c r="F44" s="39"/>
      <c r="G44" s="13"/>
      <c r="H44" s="13"/>
      <c r="I44" s="13"/>
      <c r="J44" s="13"/>
    </row>
    <row r="45" spans="1:10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  <c r="J45" s="13"/>
    </row>
    <row r="46" spans="1:10" x14ac:dyDescent="0.25">
      <c r="A46" s="12" t="s">
        <v>114</v>
      </c>
      <c r="B46" s="33">
        <f>'[1]PP EX-WORKS'!R44</f>
        <v>95811</v>
      </c>
      <c r="C46" s="33">
        <v>1100</v>
      </c>
      <c r="D46" s="33">
        <f t="shared" ref="D46:D59" si="2">+B46-C46</f>
        <v>94711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115</v>
      </c>
      <c r="B47" s="33">
        <f>+'[1]PP EX-WORKS'!S44</f>
        <v>95751</v>
      </c>
      <c r="C47" s="33">
        <v>1100</v>
      </c>
      <c r="D47" s="33">
        <f>+B47-C47</f>
        <v>94651</v>
      </c>
      <c r="E47" s="35"/>
      <c r="F47" s="39"/>
      <c r="G47" s="13"/>
      <c r="H47" s="13"/>
      <c r="I47" s="13"/>
      <c r="J47" s="13"/>
    </row>
    <row r="48" spans="1:10" x14ac:dyDescent="0.25">
      <c r="A48" s="12" t="s">
        <v>116</v>
      </c>
      <c r="B48" s="33">
        <f>+'[1]PP EX-WORKS'!P44-6000</f>
        <v>86501</v>
      </c>
      <c r="C48" s="33">
        <v>1100</v>
      </c>
      <c r="D48" s="33">
        <f t="shared" si="2"/>
        <v>85401</v>
      </c>
      <c r="E48" s="35"/>
      <c r="F48" s="39"/>
      <c r="G48" s="13"/>
      <c r="H48" s="13"/>
      <c r="I48" s="13"/>
      <c r="J48" s="13"/>
    </row>
    <row r="49" spans="1:10" x14ac:dyDescent="0.25">
      <c r="A49" s="12" t="s">
        <v>53</v>
      </c>
      <c r="B49" s="33">
        <f>'[1]PP EX-WORKS'!Q44</f>
        <v>94261</v>
      </c>
      <c r="C49" s="33">
        <v>1100</v>
      </c>
      <c r="D49" s="33">
        <f t="shared" si="2"/>
        <v>93161</v>
      </c>
      <c r="E49" s="35"/>
      <c r="F49" s="39"/>
      <c r="G49" s="13"/>
      <c r="H49" s="13"/>
      <c r="I49" s="13"/>
      <c r="J49" s="13"/>
    </row>
    <row r="50" spans="1:10" x14ac:dyDescent="0.25">
      <c r="A50" s="12" t="s">
        <v>117</v>
      </c>
      <c r="B50" s="33">
        <f>'[1]PP EX-WORKS'!P44</f>
        <v>92501</v>
      </c>
      <c r="C50" s="33">
        <v>1100</v>
      </c>
      <c r="D50" s="33">
        <f t="shared" si="2"/>
        <v>91401</v>
      </c>
      <c r="E50" s="35"/>
      <c r="F50" s="39"/>
      <c r="G50" s="13"/>
      <c r="H50" s="13"/>
      <c r="I50" s="13"/>
      <c r="J50" s="13"/>
    </row>
    <row r="51" spans="1:10" x14ac:dyDescent="0.25">
      <c r="A51" s="12" t="s">
        <v>44</v>
      </c>
      <c r="B51" s="33">
        <f>+'[1]PP EX-WORKS'!W44</f>
        <v>92991</v>
      </c>
      <c r="C51" s="33">
        <v>1100</v>
      </c>
      <c r="D51" s="33">
        <f t="shared" si="2"/>
        <v>91891</v>
      </c>
      <c r="E51" s="35"/>
      <c r="F51" s="39"/>
      <c r="G51" s="13"/>
      <c r="H51" s="13"/>
      <c r="I51" s="13"/>
      <c r="J51" s="13"/>
    </row>
    <row r="52" spans="1:10" x14ac:dyDescent="0.25">
      <c r="A52" s="12" t="s">
        <v>45</v>
      </c>
      <c r="B52" s="33">
        <f>+'[1]PP EX-WORKS'!V44</f>
        <v>94841</v>
      </c>
      <c r="C52" s="33">
        <v>1100</v>
      </c>
      <c r="D52" s="33">
        <f t="shared" si="2"/>
        <v>93741</v>
      </c>
      <c r="E52" s="35"/>
      <c r="F52" s="39"/>
      <c r="G52" s="13"/>
      <c r="H52" s="13"/>
      <c r="I52" s="13"/>
      <c r="J52" s="13"/>
    </row>
    <row r="53" spans="1:10" x14ac:dyDescent="0.25">
      <c r="A53" s="12" t="s">
        <v>46</v>
      </c>
      <c r="B53" s="33">
        <f>+'[1]PP EX-WORKS'!T44</f>
        <v>93971</v>
      </c>
      <c r="C53" s="33">
        <v>1100</v>
      </c>
      <c r="D53" s="33">
        <f t="shared" si="2"/>
        <v>92871</v>
      </c>
      <c r="E53" s="35"/>
      <c r="F53" s="39"/>
      <c r="G53" s="13"/>
      <c r="H53" s="13"/>
      <c r="I53" s="13"/>
      <c r="J53" s="13"/>
    </row>
    <row r="54" spans="1:10" x14ac:dyDescent="0.25">
      <c r="A54" s="12" t="s">
        <v>47</v>
      </c>
      <c r="B54" s="33">
        <f>+'[1]PP EX-WORKS'!U44</f>
        <v>93971</v>
      </c>
      <c r="C54" s="33">
        <v>1100</v>
      </c>
      <c r="D54" s="33">
        <f t="shared" si="2"/>
        <v>92871</v>
      </c>
      <c r="E54" s="35"/>
      <c r="F54" s="39"/>
      <c r="G54" s="13"/>
      <c r="H54" s="13"/>
      <c r="I54" s="13"/>
      <c r="J54" s="13"/>
    </row>
    <row r="55" spans="1:10" x14ac:dyDescent="0.25">
      <c r="A55" s="12" t="s">
        <v>118</v>
      </c>
      <c r="B55" s="33">
        <f>'[1]PP EX-WORKS'!O44</f>
        <v>92501</v>
      </c>
      <c r="C55" s="33">
        <v>1100</v>
      </c>
      <c r="D55" s="33">
        <f t="shared" si="2"/>
        <v>91401</v>
      </c>
      <c r="E55" s="35"/>
      <c r="F55" s="39"/>
      <c r="G55" s="13"/>
      <c r="H55" s="13"/>
      <c r="I55" s="13"/>
      <c r="J55" s="13"/>
    </row>
    <row r="56" spans="1:10" x14ac:dyDescent="0.25">
      <c r="A56" s="12" t="s">
        <v>174</v>
      </c>
      <c r="B56" s="33">
        <f>'[1]PP EX-WORKS'!N44</f>
        <v>92001</v>
      </c>
      <c r="C56" s="33">
        <v>1100</v>
      </c>
      <c r="D56" s="33">
        <f t="shared" si="2"/>
        <v>90901</v>
      </c>
      <c r="E56" s="35"/>
      <c r="F56" s="39"/>
      <c r="G56" s="13"/>
      <c r="H56" s="13"/>
      <c r="I56" s="13"/>
      <c r="J56" s="13"/>
    </row>
    <row r="57" spans="1:10" x14ac:dyDescent="0.25">
      <c r="A57" s="12" t="s">
        <v>120</v>
      </c>
      <c r="B57" s="33">
        <f>'[1]PP EX-WORKS'!K44</f>
        <v>95474</v>
      </c>
      <c r="C57" s="33">
        <v>1100</v>
      </c>
      <c r="D57" s="33">
        <f t="shared" si="2"/>
        <v>94374</v>
      </c>
      <c r="E57" s="35"/>
      <c r="F57" s="39"/>
      <c r="G57" s="13"/>
      <c r="H57" s="13"/>
      <c r="I57" s="13"/>
      <c r="J57" s="13"/>
    </row>
    <row r="58" spans="1:10" x14ac:dyDescent="0.25">
      <c r="A58" s="12" t="s">
        <v>121</v>
      </c>
      <c r="B58" s="33">
        <f>'[1]PP EX-WORKS'!M44</f>
        <v>98474</v>
      </c>
      <c r="C58" s="33">
        <v>1100</v>
      </c>
      <c r="D58" s="33">
        <f t="shared" si="2"/>
        <v>97374</v>
      </c>
      <c r="E58" s="35"/>
      <c r="F58" s="39"/>
      <c r="G58" s="13"/>
      <c r="H58" s="13"/>
      <c r="I58" s="13"/>
      <c r="J58" s="13"/>
    </row>
    <row r="59" spans="1:10" x14ac:dyDescent="0.25">
      <c r="A59" s="40" t="s">
        <v>122</v>
      </c>
      <c r="B59" s="33">
        <f>'[1]PP EX-WORKS'!L44</f>
        <v>97494</v>
      </c>
      <c r="C59" s="33">
        <v>1100</v>
      </c>
      <c r="D59" s="33">
        <f t="shared" si="2"/>
        <v>96394</v>
      </c>
      <c r="E59" s="35"/>
      <c r="F59" s="39"/>
      <c r="G59" s="13"/>
      <c r="H59" s="13"/>
      <c r="I59" s="13"/>
      <c r="J59" s="13"/>
    </row>
    <row r="60" spans="1:10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  <c r="J60" s="13"/>
    </row>
    <row r="61" spans="1:10" x14ac:dyDescent="0.25">
      <c r="A61" s="12" t="s">
        <v>123</v>
      </c>
      <c r="B61" s="33">
        <f>'[1]LL PRICELIST'!C55</f>
        <v>94429</v>
      </c>
      <c r="C61" s="33">
        <v>1100</v>
      </c>
      <c r="D61" s="33">
        <f t="shared" ref="D61:D69" si="3">+B61-C61</f>
        <v>93329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124</v>
      </c>
      <c r="B62" s="33">
        <f>'[1]LL PRICELIST'!B55</f>
        <v>93429</v>
      </c>
      <c r="C62" s="33">
        <v>1100</v>
      </c>
      <c r="D62" s="33">
        <f t="shared" si="3"/>
        <v>92329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125</v>
      </c>
      <c r="B63" s="33">
        <f>'[1]LL PRICELIST'!B55</f>
        <v>93429</v>
      </c>
      <c r="C63" s="33">
        <v>1100</v>
      </c>
      <c r="D63" s="33">
        <f t="shared" si="3"/>
        <v>92329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126</v>
      </c>
      <c r="B64" s="33">
        <f>'[1]LL PRICELIST'!D55</f>
        <v>100519</v>
      </c>
      <c r="C64" s="33">
        <v>1100</v>
      </c>
      <c r="D64" s="33">
        <f t="shared" si="3"/>
        <v>99419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127</v>
      </c>
      <c r="B65" s="33">
        <f>'[1]LL PRICELIST'!E55</f>
        <v>102519</v>
      </c>
      <c r="C65" s="33">
        <v>1100</v>
      </c>
      <c r="D65" s="33">
        <f t="shared" si="3"/>
        <v>101419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128</v>
      </c>
      <c r="B66" s="33">
        <f>'[1]LL PRICELIST'!F55</f>
        <v>104209</v>
      </c>
      <c r="C66" s="33">
        <v>1100</v>
      </c>
      <c r="D66" s="33">
        <f t="shared" si="3"/>
        <v>103109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129</v>
      </c>
      <c r="B67" s="33">
        <f>'[1]LL PRICELIST'!B55-5500</f>
        <v>87929</v>
      </c>
      <c r="C67" s="33">
        <v>1100</v>
      </c>
      <c r="D67" s="33">
        <f t="shared" si="3"/>
        <v>86829</v>
      </c>
      <c r="E67" s="35"/>
      <c r="F67" s="39"/>
      <c r="G67" s="13"/>
      <c r="H67" s="13"/>
      <c r="I67" s="13"/>
      <c r="J67" s="13"/>
    </row>
    <row r="68" spans="1:10" x14ac:dyDescent="0.25">
      <c r="A68" s="12" t="s">
        <v>130</v>
      </c>
      <c r="B68" s="33">
        <f>'[1]LL PRICELIST'!I55</f>
        <v>89429</v>
      </c>
      <c r="C68" s="33">
        <v>1100</v>
      </c>
      <c r="D68" s="33">
        <f t="shared" si="3"/>
        <v>88329</v>
      </c>
      <c r="E68" s="35"/>
      <c r="F68" s="39"/>
      <c r="G68" s="13"/>
      <c r="H68" s="13"/>
      <c r="I68" s="13"/>
      <c r="J68" s="13"/>
    </row>
    <row r="69" spans="1:10" x14ac:dyDescent="0.25">
      <c r="A69" s="12" t="s">
        <v>131</v>
      </c>
      <c r="B69" s="33">
        <f>'[1]LL PRICELIST'!J55</f>
        <v>89429</v>
      </c>
      <c r="C69" s="33">
        <v>1100</v>
      </c>
      <c r="D69" s="33">
        <f t="shared" si="3"/>
        <v>88329</v>
      </c>
      <c r="E69" s="35"/>
      <c r="F69" s="39"/>
      <c r="G69" s="13"/>
      <c r="H69" s="13"/>
      <c r="I69" s="13"/>
      <c r="J69" s="13"/>
    </row>
    <row r="70" spans="1:10" x14ac:dyDescent="0.25">
      <c r="A70" s="37" t="s">
        <v>207</v>
      </c>
      <c r="B70" s="83"/>
      <c r="C70" s="83"/>
      <c r="D70" s="83"/>
      <c r="E70" s="83"/>
      <c r="F70" s="83"/>
      <c r="G70" s="83"/>
      <c r="H70" s="83"/>
      <c r="I70" s="83"/>
      <c r="J70" s="83"/>
    </row>
    <row r="71" spans="1:10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  <c r="J71" s="13"/>
    </row>
    <row r="72" spans="1:10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  <c r="J72" s="13"/>
    </row>
    <row r="73" spans="1:10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  <c r="J73" s="13"/>
    </row>
    <row r="74" spans="1:10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  <c r="J74" s="13"/>
    </row>
    <row r="75" spans="1:10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  <c r="J75" s="65"/>
    </row>
    <row r="76" spans="1:10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  <c r="J76" s="13"/>
    </row>
    <row r="77" spans="1:10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  <c r="J77" s="13"/>
    </row>
    <row r="78" spans="1:10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  <c r="J78" s="13"/>
    </row>
    <row r="79" spans="1:10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  <c r="J81" s="13"/>
    </row>
    <row r="82" spans="1:10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  <c r="J82" s="13"/>
    </row>
    <row r="83" spans="1:10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4"/>
      <c r="D85" s="13"/>
      <c r="E85" s="13"/>
      <c r="F85" s="13"/>
      <c r="G85" s="13"/>
      <c r="H85" s="13"/>
      <c r="I85" s="13"/>
      <c r="J85" s="13"/>
    </row>
    <row r="86" spans="1:10" ht="15.75" x14ac:dyDescent="0.25">
      <c r="A86" s="21" t="s">
        <v>71</v>
      </c>
      <c r="B86" s="14"/>
      <c r="C86" s="13"/>
      <c r="D86" s="13"/>
      <c r="E86" s="13"/>
      <c r="F86" s="13"/>
      <c r="G86" s="13"/>
      <c r="H86" s="13"/>
      <c r="I86" s="13"/>
      <c r="J86" s="13"/>
    </row>
    <row r="87" spans="1:10" x14ac:dyDescent="0.25">
      <c r="A87" s="22" t="s">
        <v>72</v>
      </c>
      <c r="B87" s="13"/>
      <c r="C87" s="13"/>
      <c r="D87" s="13"/>
      <c r="E87" s="13"/>
      <c r="F87" s="13"/>
      <c r="G87" s="13"/>
      <c r="H87" s="13"/>
      <c r="I87" s="13"/>
      <c r="J87" s="13"/>
    </row>
    <row r="88" spans="1:10" ht="15.75" x14ac:dyDescent="0.25">
      <c r="A88" s="21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  <row r="89" spans="1:10" x14ac:dyDescent="0.25">
      <c r="A89" s="22" t="s">
        <v>74</v>
      </c>
      <c r="B89" s="14"/>
      <c r="C89" s="13"/>
      <c r="D89" s="13"/>
      <c r="E89" s="13"/>
      <c r="F89" s="13"/>
      <c r="G89" s="13"/>
      <c r="H89" s="13"/>
      <c r="I89" s="13"/>
      <c r="J89" s="13"/>
    </row>
  </sheetData>
  <mergeCells count="8">
    <mergeCell ref="A7:I7"/>
    <mergeCell ref="B70:J70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sqref="A1:I88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3.42578125" customWidth="1"/>
    <col min="5" max="6" width="13.28515625" customWidth="1"/>
    <col min="7" max="7" width="10.7109375" customWidth="1"/>
    <col min="8" max="8" width="16.28515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208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01.11.25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'[1]HD EX-WORKS'!P51</f>
        <v>92800</v>
      </c>
      <c r="C9" s="33">
        <v>1100</v>
      </c>
      <c r="D9" s="33">
        <f t="shared" ref="D9:D32" si="0">+B9-C9</f>
        <v>91700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'[1]HD EX-WORKS'!R51</f>
        <v>94800</v>
      </c>
      <c r="C10" s="33">
        <v>1100</v>
      </c>
      <c r="D10" s="33">
        <f t="shared" si="0"/>
        <v>93700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EX-WORKS'!Q51</f>
        <v>95550</v>
      </c>
      <c r="C11" s="33">
        <v>1100</v>
      </c>
      <c r="D11" s="33">
        <f>+B11-C11</f>
        <v>94450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'[1]HD EX-WORKS'!T51</f>
        <v>95550</v>
      </c>
      <c r="C12" s="33">
        <v>1100</v>
      </c>
      <c r="D12" s="33">
        <f t="shared" si="0"/>
        <v>94450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EX-WORKS'!U51</f>
        <v>98050</v>
      </c>
      <c r="C13" s="33">
        <v>1100</v>
      </c>
      <c r="D13" s="33">
        <f>+B13-C13</f>
        <v>96950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EX-WORKS'!V51</f>
        <v>98050</v>
      </c>
      <c r="C14" s="33">
        <v>1100</v>
      </c>
      <c r="D14" s="33">
        <f>+B14-C14</f>
        <v>96950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'[1]HD EX-WORKS'!B51</f>
        <v>94815</v>
      </c>
      <c r="C15" s="33">
        <v>1100</v>
      </c>
      <c r="D15" s="33">
        <f t="shared" si="0"/>
        <v>93715</v>
      </c>
      <c r="E15" s="61" t="s">
        <v>179</v>
      </c>
      <c r="F15" s="1" t="s">
        <v>180</v>
      </c>
      <c r="G15" s="31"/>
      <c r="H15" s="13"/>
      <c r="I15" s="13"/>
    </row>
    <row r="16" spans="1:9" x14ac:dyDescent="0.25">
      <c r="A16" s="12" t="s">
        <v>93</v>
      </c>
      <c r="B16" s="32">
        <f>'[1]HD EX-WORKS'!F51</f>
        <v>96300</v>
      </c>
      <c r="C16" s="33">
        <v>1100</v>
      </c>
      <c r="D16" s="33">
        <f t="shared" si="0"/>
        <v>95200</v>
      </c>
      <c r="E16" s="62" t="s">
        <v>181</v>
      </c>
      <c r="F16" s="1" t="s">
        <v>182</v>
      </c>
      <c r="G16" s="31"/>
      <c r="H16" s="13"/>
      <c r="I16" s="13"/>
    </row>
    <row r="17" spans="1:9" x14ac:dyDescent="0.25">
      <c r="A17" s="12" t="s">
        <v>94</v>
      </c>
      <c r="B17" s="32">
        <f>'[1]HD EX-WORKS'!G51</f>
        <v>95050</v>
      </c>
      <c r="C17" s="33">
        <v>1100</v>
      </c>
      <c r="D17" s="33">
        <f t="shared" si="0"/>
        <v>93950</v>
      </c>
      <c r="E17" s="62"/>
      <c r="F17" s="62"/>
      <c r="G17" s="26"/>
      <c r="H17" s="13"/>
      <c r="I17" s="13"/>
    </row>
    <row r="18" spans="1:9" x14ac:dyDescent="0.25">
      <c r="A18" s="12" t="s">
        <v>95</v>
      </c>
      <c r="B18" s="33">
        <f>'[1]HD EX-WORKS'!C51</f>
        <v>94550</v>
      </c>
      <c r="C18" s="33">
        <v>1100</v>
      </c>
      <c r="D18" s="33">
        <f t="shared" si="0"/>
        <v>93450</v>
      </c>
      <c r="E18" s="62"/>
      <c r="F18" s="62"/>
      <c r="G18" s="26"/>
      <c r="H18" s="13"/>
      <c r="I18" s="13"/>
    </row>
    <row r="19" spans="1:9" x14ac:dyDescent="0.25">
      <c r="A19" s="12" t="s">
        <v>96</v>
      </c>
      <c r="B19" s="33">
        <f>'[1]HD EX-WORKS'!S51</f>
        <v>96565</v>
      </c>
      <c r="C19" s="33">
        <v>1100</v>
      </c>
      <c r="D19" s="33">
        <f t="shared" si="0"/>
        <v>95465</v>
      </c>
      <c r="E19" s="62" t="s">
        <v>209</v>
      </c>
      <c r="F19" s="55">
        <f>'[1]Freight list'!F228</f>
        <v>3654</v>
      </c>
      <c r="G19" s="31"/>
      <c r="H19" s="13"/>
      <c r="I19" s="13"/>
    </row>
    <row r="20" spans="1:9" x14ac:dyDescent="0.25">
      <c r="A20" s="12" t="s">
        <v>25</v>
      </c>
      <c r="B20" s="33">
        <f>'[1]HD EX-WORKS'!H51</f>
        <v>95124</v>
      </c>
      <c r="C20" s="33">
        <v>1100</v>
      </c>
      <c r="D20" s="33">
        <f t="shared" si="0"/>
        <v>94024</v>
      </c>
      <c r="E20" s="62" t="s">
        <v>210</v>
      </c>
      <c r="F20" s="55">
        <f>'[1]Freight list'!F229</f>
        <v>3669</v>
      </c>
      <c r="G20" s="31"/>
      <c r="H20" s="13"/>
      <c r="I20" s="13"/>
    </row>
    <row r="21" spans="1:9" x14ac:dyDescent="0.25">
      <c r="A21" s="12" t="s">
        <v>97</v>
      </c>
      <c r="B21" s="33">
        <f>'[1]HD EX-WORKS'!N51-3000</f>
        <v>93678</v>
      </c>
      <c r="C21" s="33">
        <v>1100</v>
      </c>
      <c r="D21" s="33">
        <f t="shared" si="0"/>
        <v>92578</v>
      </c>
      <c r="E21" s="62" t="s">
        <v>211</v>
      </c>
      <c r="F21" s="55">
        <f>'[1]Freight list'!F214</f>
        <v>3782</v>
      </c>
      <c r="G21" s="31"/>
      <c r="H21" s="13"/>
      <c r="I21" s="13"/>
    </row>
    <row r="22" spans="1:9" x14ac:dyDescent="0.25">
      <c r="A22" s="12" t="s">
        <v>98</v>
      </c>
      <c r="B22" s="33">
        <f>'[1]HD EX-WORKS'!N51</f>
        <v>96678</v>
      </c>
      <c r="C22" s="33">
        <v>1100</v>
      </c>
      <c r="D22" s="33">
        <f t="shared" si="0"/>
        <v>95578</v>
      </c>
      <c r="E22" s="62"/>
      <c r="F22" s="55"/>
      <c r="G22" s="64"/>
      <c r="H22" s="13"/>
      <c r="I22" s="13"/>
    </row>
    <row r="23" spans="1:9" x14ac:dyDescent="0.25">
      <c r="A23" s="12" t="s">
        <v>99</v>
      </c>
      <c r="B23" s="33">
        <f>'[1]HD EX-WORKS'!O51</f>
        <v>96678</v>
      </c>
      <c r="C23" s="33">
        <v>1100</v>
      </c>
      <c r="D23" s="33">
        <f t="shared" si="0"/>
        <v>95578</v>
      </c>
      <c r="E23" s="62"/>
      <c r="F23" s="55"/>
      <c r="G23" s="64"/>
      <c r="H23" s="13"/>
      <c r="I23" s="13"/>
    </row>
    <row r="24" spans="1:9" x14ac:dyDescent="0.25">
      <c r="A24" s="12" t="s">
        <v>100</v>
      </c>
      <c r="B24" s="32">
        <f>'[1]HD EX-WORKS'!K51</f>
        <v>94554</v>
      </c>
      <c r="C24" s="33">
        <v>1100</v>
      </c>
      <c r="D24" s="33">
        <f t="shared" si="0"/>
        <v>93454</v>
      </c>
      <c r="E24" s="62" t="s">
        <v>212</v>
      </c>
      <c r="F24" s="55">
        <f>'[1]Freight list'!F235</f>
        <v>3918</v>
      </c>
      <c r="G24" s="31"/>
      <c r="H24" s="13"/>
      <c r="I24" s="13"/>
    </row>
    <row r="25" spans="1:9" x14ac:dyDescent="0.25">
      <c r="A25" s="12" t="s">
        <v>29</v>
      </c>
      <c r="B25" s="33">
        <f>'[1]HD EX-WORKS'!L51</f>
        <v>93484</v>
      </c>
      <c r="C25" s="33">
        <v>1100</v>
      </c>
      <c r="D25" s="33">
        <f t="shared" si="0"/>
        <v>92384</v>
      </c>
      <c r="E25" s="62" t="s">
        <v>213</v>
      </c>
      <c r="F25" s="55">
        <f>'[1]Freight list'!F231</f>
        <v>3871</v>
      </c>
      <c r="G25" s="31"/>
      <c r="H25" s="13"/>
      <c r="I25" s="13"/>
    </row>
    <row r="26" spans="1:9" x14ac:dyDescent="0.25">
      <c r="A26" s="12" t="s">
        <v>31</v>
      </c>
      <c r="B26" s="33">
        <f>'[1]HD EX-WORKS'!I51</f>
        <v>94984</v>
      </c>
      <c r="C26" s="33">
        <v>1100</v>
      </c>
      <c r="D26" s="33">
        <f t="shared" si="0"/>
        <v>93884</v>
      </c>
      <c r="E26" s="62"/>
      <c r="F26" s="1"/>
      <c r="G26" s="31"/>
      <c r="H26" s="13"/>
      <c r="I26" s="13"/>
    </row>
    <row r="27" spans="1:9" x14ac:dyDescent="0.25">
      <c r="A27" s="12" t="s">
        <v>101</v>
      </c>
      <c r="B27" s="33">
        <f>'[1]HD EX-WORKS'!J51</f>
        <v>92554</v>
      </c>
      <c r="C27" s="33">
        <v>1100</v>
      </c>
      <c r="D27" s="33">
        <f t="shared" si="0"/>
        <v>91454</v>
      </c>
      <c r="E27" s="62"/>
      <c r="F27" s="61"/>
      <c r="G27" s="31"/>
      <c r="H27" s="13"/>
      <c r="I27" s="13"/>
    </row>
    <row r="28" spans="1:9" x14ac:dyDescent="0.25">
      <c r="A28" s="12" t="s">
        <v>27</v>
      </c>
      <c r="B28" s="33">
        <f>'[1]HD EX-WORKS'!W51</f>
        <v>92678</v>
      </c>
      <c r="C28" s="33">
        <v>1100</v>
      </c>
      <c r="D28" s="33">
        <f t="shared" si="0"/>
        <v>91578</v>
      </c>
      <c r="E28" s="62"/>
      <c r="F28" s="62"/>
      <c r="G28" s="26"/>
      <c r="H28" s="13"/>
      <c r="I28" s="13"/>
    </row>
    <row r="29" spans="1:9" x14ac:dyDescent="0.25">
      <c r="A29" s="12" t="s">
        <v>102</v>
      </c>
      <c r="B29" s="33">
        <f>'[1]HD EX-WORKS'!X51</f>
        <v>90678</v>
      </c>
      <c r="C29" s="33">
        <v>1100</v>
      </c>
      <c r="D29" s="33">
        <f t="shared" si="0"/>
        <v>89578</v>
      </c>
      <c r="E29" s="62"/>
      <c r="F29" s="62"/>
      <c r="G29" s="26"/>
      <c r="H29" s="13"/>
      <c r="I29" s="13"/>
    </row>
    <row r="30" spans="1:9" x14ac:dyDescent="0.25">
      <c r="A30" s="12" t="s">
        <v>103</v>
      </c>
      <c r="B30" s="33">
        <f>'[1]HD EX-WORKS'!Y51</f>
        <v>87315</v>
      </c>
      <c r="C30" s="33">
        <v>1100</v>
      </c>
      <c r="D30" s="33">
        <f t="shared" si="0"/>
        <v>86215</v>
      </c>
      <c r="E30" s="62"/>
      <c r="F30" s="62"/>
      <c r="G30" s="26"/>
      <c r="H30" s="13"/>
      <c r="I30" s="13"/>
    </row>
    <row r="31" spans="1:9" x14ac:dyDescent="0.25">
      <c r="A31" s="12" t="s">
        <v>104</v>
      </c>
      <c r="B31" s="33">
        <f>'[1]HD EX-WORKS'!Z51</f>
        <v>90124</v>
      </c>
      <c r="C31" s="33">
        <v>1100</v>
      </c>
      <c r="D31" s="33">
        <f t="shared" si="0"/>
        <v>89024</v>
      </c>
      <c r="E31" s="62"/>
      <c r="F31" s="62"/>
      <c r="G31" s="26"/>
      <c r="H31" s="13"/>
      <c r="I31" s="13"/>
    </row>
    <row r="32" spans="1:9" x14ac:dyDescent="0.25">
      <c r="A32" s="12" t="s">
        <v>105</v>
      </c>
      <c r="B32" s="33">
        <f>'[1]HD EX-WORKS'!AA51</f>
        <v>89550</v>
      </c>
      <c r="C32" s="33">
        <v>1100</v>
      </c>
      <c r="D32" s="33">
        <f t="shared" si="0"/>
        <v>88450</v>
      </c>
      <c r="E32" s="62"/>
      <c r="F32" s="62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2"/>
      <c r="G33" s="26"/>
      <c r="H33" s="13"/>
      <c r="I33" s="13"/>
    </row>
    <row r="34" spans="1:9" x14ac:dyDescent="0.25">
      <c r="A34" s="12" t="s">
        <v>34</v>
      </c>
      <c r="B34" s="33">
        <f>[1]BHIWANDI!$B34</f>
        <v>89362</v>
      </c>
      <c r="C34" s="33">
        <v>1100</v>
      </c>
      <c r="D34" s="33">
        <f t="shared" ref="D34:D43" si="1">+B34-C34</f>
        <v>88262</v>
      </c>
      <c r="E34" s="58" t="s">
        <v>206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[1]BHIWANDI!$B35</f>
        <v>87672</v>
      </c>
      <c r="C35" s="33">
        <v>1100</v>
      </c>
      <c r="D35" s="33">
        <f t="shared" si="1"/>
        <v>86572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[1]BHIWANDI!$B36</f>
        <v>87152</v>
      </c>
      <c r="C36" s="33">
        <v>1100</v>
      </c>
      <c r="D36" s="33">
        <f t="shared" si="1"/>
        <v>86052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[1]BHIWANDI!$B37</f>
        <v>89852</v>
      </c>
      <c r="C37" s="33">
        <v>1100</v>
      </c>
      <c r="D37" s="33">
        <f t="shared" si="1"/>
        <v>88752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[1]BHIWANDI!$B38</f>
        <v>88172</v>
      </c>
      <c r="C38" s="33">
        <v>1100</v>
      </c>
      <c r="D38" s="33">
        <f t="shared" si="1"/>
        <v>87072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EX-WORKS'!X40</f>
        <v>83152</v>
      </c>
      <c r="C39" s="33">
        <v>1100</v>
      </c>
      <c r="D39" s="33">
        <f t="shared" si="1"/>
        <v>82052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[1]BHIWANDI!$B40</f>
        <v>86652</v>
      </c>
      <c r="C40" s="33">
        <v>1100</v>
      </c>
      <c r="D40" s="33">
        <f t="shared" si="1"/>
        <v>85552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[1]BHIWANDI!$B41</f>
        <v>86672</v>
      </c>
      <c r="C41" s="33">
        <v>1100</v>
      </c>
      <c r="D41" s="33">
        <f t="shared" si="1"/>
        <v>85572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[1]BHIWANDI!$B42</f>
        <v>90962</v>
      </c>
      <c r="C42" s="33">
        <v>1100</v>
      </c>
      <c r="D42" s="33">
        <f t="shared" si="1"/>
        <v>89862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[1]BHIWANDI!$B43</f>
        <v>83152</v>
      </c>
      <c r="C43" s="33">
        <v>1100</v>
      </c>
      <c r="D43" s="33">
        <f t="shared" si="1"/>
        <v>82052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[1]BHIWANDI!$B45</f>
        <v>95272</v>
      </c>
      <c r="C45" s="33">
        <v>1100</v>
      </c>
      <c r="D45" s="33">
        <f t="shared" ref="D45:D58" si="2">+B45-C45</f>
        <v>94172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EX-WORKS'!S40</f>
        <v>95212</v>
      </c>
      <c r="C46" s="33">
        <v>1100</v>
      </c>
      <c r="D46" s="33">
        <f>+B46-C46</f>
        <v>94112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EX-WORKS'!P40-6000</f>
        <v>85962</v>
      </c>
      <c r="C47" s="33">
        <v>1100</v>
      </c>
      <c r="D47" s="33">
        <f t="shared" si="2"/>
        <v>84862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[1]BHIWANDI!$B48</f>
        <v>93722</v>
      </c>
      <c r="C48" s="33">
        <v>1100</v>
      </c>
      <c r="D48" s="33">
        <f t="shared" si="2"/>
        <v>92622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[1]BHIWANDI!$B49</f>
        <v>91962</v>
      </c>
      <c r="C49" s="33">
        <v>1100</v>
      </c>
      <c r="D49" s="33">
        <f t="shared" si="2"/>
        <v>90862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EX-WORKS'!W40</f>
        <v>92452</v>
      </c>
      <c r="C50" s="33">
        <v>1100</v>
      </c>
      <c r="D50" s="33">
        <f t="shared" si="2"/>
        <v>91352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EX-WORKS'!V40</f>
        <v>94302</v>
      </c>
      <c r="C51" s="33">
        <v>1100</v>
      </c>
      <c r="D51" s="33">
        <f t="shared" si="2"/>
        <v>93202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EX-WORKS'!T40</f>
        <v>93432</v>
      </c>
      <c r="C52" s="33">
        <v>1100</v>
      </c>
      <c r="D52" s="33">
        <f t="shared" si="2"/>
        <v>92332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EX-WORKS'!U40</f>
        <v>93432</v>
      </c>
      <c r="C53" s="33">
        <v>1100</v>
      </c>
      <c r="D53" s="33">
        <f t="shared" si="2"/>
        <v>92332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[1]BHIWANDI!$B54</f>
        <v>91962</v>
      </c>
      <c r="C54" s="33">
        <v>1100</v>
      </c>
      <c r="D54" s="33">
        <f t="shared" si="2"/>
        <v>90862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3">
        <f>[1]BHIWANDI!$B55</f>
        <v>91462</v>
      </c>
      <c r="C55" s="33">
        <v>1100</v>
      </c>
      <c r="D55" s="33">
        <f t="shared" si="2"/>
        <v>90362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[1]BHIWANDI!$B56</f>
        <v>94933</v>
      </c>
      <c r="C56" s="33">
        <v>1100</v>
      </c>
      <c r="D56" s="33">
        <f t="shared" si="2"/>
        <v>93833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[1]BHIWANDI!$B57</f>
        <v>97933</v>
      </c>
      <c r="C57" s="33">
        <v>1100</v>
      </c>
      <c r="D57" s="33">
        <f t="shared" si="2"/>
        <v>96833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[1]BHIWANDI!$B58</f>
        <v>96953</v>
      </c>
      <c r="C58" s="33">
        <v>1100</v>
      </c>
      <c r="D58" s="33">
        <f t="shared" si="2"/>
        <v>95853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'[1]LL PRICELIST'!C51</f>
        <v>94980</v>
      </c>
      <c r="C60" s="33">
        <v>1100</v>
      </c>
      <c r="D60" s="33">
        <f t="shared" ref="D60:D68" si="3">+B60-C60</f>
        <v>93880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'[1]LL PRICELIST'!B51</f>
        <v>93980</v>
      </c>
      <c r="C61" s="33">
        <v>1100</v>
      </c>
      <c r="D61" s="33">
        <f t="shared" si="3"/>
        <v>92880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'[1]LL PRICELIST'!B51</f>
        <v>93980</v>
      </c>
      <c r="C62" s="33">
        <v>1100</v>
      </c>
      <c r="D62" s="33">
        <f t="shared" si="3"/>
        <v>92880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'[1]LL PRICELIST'!D51</f>
        <v>101070</v>
      </c>
      <c r="C63" s="33">
        <v>1100</v>
      </c>
      <c r="D63" s="33">
        <f t="shared" si="3"/>
        <v>99970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'[1]LL PRICELIST'!E51</f>
        <v>103070</v>
      </c>
      <c r="C64" s="33">
        <v>1100</v>
      </c>
      <c r="D64" s="33">
        <f t="shared" si="3"/>
        <v>101970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'[1]LL PRICELIST'!F51</f>
        <v>104740</v>
      </c>
      <c r="C65" s="33">
        <v>1100</v>
      </c>
      <c r="D65" s="33">
        <f t="shared" si="3"/>
        <v>103640</v>
      </c>
      <c r="E65" s="35"/>
      <c r="F65" s="39"/>
      <c r="G65" s="13"/>
      <c r="H65" s="13"/>
      <c r="I65" s="13"/>
    </row>
    <row r="66" spans="1:9" x14ac:dyDescent="0.25">
      <c r="A66" s="12" t="s">
        <v>129</v>
      </c>
      <c r="B66" s="33">
        <f>'[1]LL PRICELIST'!B51-5500</f>
        <v>88480</v>
      </c>
      <c r="C66" s="33">
        <v>1100</v>
      </c>
      <c r="D66" s="33">
        <f t="shared" si="3"/>
        <v>87380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'[1]LL PRICELIST'!I51</f>
        <v>89980</v>
      </c>
      <c r="C67" s="33">
        <v>1100</v>
      </c>
      <c r="D67" s="33">
        <f t="shared" si="3"/>
        <v>88880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'[1]LL PRICELIST'!J51</f>
        <v>89980</v>
      </c>
      <c r="C68" s="33">
        <v>1100</v>
      </c>
      <c r="D68" s="33">
        <f t="shared" si="3"/>
        <v>88880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70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72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73</v>
      </c>
      <c r="B87" s="14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74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E19" sqref="E19"/>
    </sheetView>
  </sheetViews>
  <sheetFormatPr defaultRowHeight="15" x14ac:dyDescent="0.25"/>
  <cols>
    <col min="1" max="1" width="34.5703125" customWidth="1"/>
    <col min="2" max="2" width="15.140625" customWidth="1"/>
    <col min="4" max="4" width="12.42578125" customWidth="1"/>
    <col min="5" max="5" width="18.7109375" customWidth="1"/>
    <col min="6" max="6" width="14.425781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214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01.11.25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+'[1]HD EX-WORKS'!P49</f>
        <v>93055</v>
      </c>
      <c r="C9" s="33">
        <v>1100</v>
      </c>
      <c r="D9" s="33">
        <f t="shared" ref="D9:D32" si="0">+B9-C9</f>
        <v>91955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+'[1]HD EX-WORKS'!R49</f>
        <v>95055</v>
      </c>
      <c r="C10" s="33">
        <v>1100</v>
      </c>
      <c r="D10" s="33">
        <f t="shared" si="0"/>
        <v>93955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EX-WORKS'!Q49</f>
        <v>95805</v>
      </c>
      <c r="C11" s="33">
        <v>1100</v>
      </c>
      <c r="D11" s="33">
        <f>+B11-C11</f>
        <v>94705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+'[1]HD EX-WORKS'!T49</f>
        <v>95805</v>
      </c>
      <c r="C12" s="33">
        <v>1100</v>
      </c>
      <c r="D12" s="33">
        <f t="shared" si="0"/>
        <v>94705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EX-WORKS'!U49</f>
        <v>98305</v>
      </c>
      <c r="C13" s="33">
        <v>1100</v>
      </c>
      <c r="D13" s="33">
        <f>+B13-C13</f>
        <v>97205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EX-WORKS'!V49</f>
        <v>98305</v>
      </c>
      <c r="C14" s="33">
        <v>1100</v>
      </c>
      <c r="D14" s="33">
        <f>+B14-C14</f>
        <v>97205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+'[1]HD EX-WORKS'!B49</f>
        <v>95446</v>
      </c>
      <c r="C15" s="33">
        <v>1100</v>
      </c>
      <c r="D15" s="33">
        <f t="shared" si="0"/>
        <v>94346</v>
      </c>
      <c r="E15" s="66" t="s">
        <v>179</v>
      </c>
      <c r="F15" s="30" t="s">
        <v>180</v>
      </c>
      <c r="G15" s="31"/>
      <c r="H15" s="13"/>
      <c r="I15" s="13"/>
    </row>
    <row r="16" spans="1:9" x14ac:dyDescent="0.25">
      <c r="A16" s="12" t="s">
        <v>93</v>
      </c>
      <c r="B16" s="32">
        <f>+'[1]HD EX-WORKS'!E49</f>
        <v>95582</v>
      </c>
      <c r="C16" s="33">
        <v>1100</v>
      </c>
      <c r="D16" s="33">
        <f t="shared" si="0"/>
        <v>94482</v>
      </c>
      <c r="E16" s="62" t="s">
        <v>181</v>
      </c>
      <c r="F16" s="30" t="s">
        <v>182</v>
      </c>
      <c r="G16" s="31"/>
      <c r="H16" s="13"/>
      <c r="I16" s="13"/>
    </row>
    <row r="17" spans="1:9" x14ac:dyDescent="0.25">
      <c r="A17" s="12" t="s">
        <v>94</v>
      </c>
      <c r="B17" s="32">
        <f>+'[1]HD EX-WORKS'!F49</f>
        <v>96655</v>
      </c>
      <c r="C17" s="33">
        <v>1100</v>
      </c>
      <c r="D17" s="33">
        <f t="shared" si="0"/>
        <v>95555</v>
      </c>
      <c r="E17" s="62"/>
      <c r="F17" s="67"/>
      <c r="G17" s="26"/>
      <c r="H17" s="13"/>
      <c r="I17" s="13"/>
    </row>
    <row r="18" spans="1:9" x14ac:dyDescent="0.25">
      <c r="A18" s="12" t="s">
        <v>95</v>
      </c>
      <c r="B18" s="33">
        <f>+'[1]HD EX-WORKS'!C49</f>
        <v>94905</v>
      </c>
      <c r="C18" s="33">
        <v>1100</v>
      </c>
      <c r="D18" s="33">
        <f t="shared" si="0"/>
        <v>93805</v>
      </c>
      <c r="E18" s="62"/>
      <c r="F18" s="67"/>
      <c r="G18" s="26"/>
      <c r="H18" s="13"/>
      <c r="I18" s="13"/>
    </row>
    <row r="19" spans="1:9" x14ac:dyDescent="0.25">
      <c r="A19" s="12" t="s">
        <v>96</v>
      </c>
      <c r="B19" s="33">
        <f>+'[1]HD EX-WORKS'!S49</f>
        <v>97205</v>
      </c>
      <c r="C19" s="33">
        <v>1100</v>
      </c>
      <c r="D19" s="33">
        <f t="shared" si="0"/>
        <v>96105</v>
      </c>
      <c r="E19" s="62" t="s">
        <v>215</v>
      </c>
      <c r="F19" s="68">
        <f>+'[1]Freight list'!F205</f>
        <v>2932</v>
      </c>
      <c r="G19" s="31"/>
      <c r="H19" s="13"/>
      <c r="I19" s="13"/>
    </row>
    <row r="20" spans="1:9" x14ac:dyDescent="0.25">
      <c r="A20" s="12" t="s">
        <v>25</v>
      </c>
      <c r="B20" s="33">
        <f>+'[1]HD EX-WORKS'!H49</f>
        <v>96603</v>
      </c>
      <c r="C20" s="33">
        <v>1100</v>
      </c>
      <c r="D20" s="33">
        <f t="shared" si="0"/>
        <v>95503</v>
      </c>
      <c r="E20" s="62"/>
      <c r="F20" s="30"/>
      <c r="G20" s="31"/>
      <c r="H20" s="13"/>
      <c r="I20" s="13"/>
    </row>
    <row r="21" spans="1:9" x14ac:dyDescent="0.25">
      <c r="A21" s="12" t="s">
        <v>97</v>
      </c>
      <c r="B21" s="33">
        <f>B22-3000</f>
        <v>93735</v>
      </c>
      <c r="C21" s="33">
        <v>1100</v>
      </c>
      <c r="D21" s="33">
        <f t="shared" si="0"/>
        <v>92635</v>
      </c>
      <c r="E21" s="62" t="s">
        <v>216</v>
      </c>
      <c r="F21" s="68">
        <f>+'[1]Freight list'!F208</f>
        <v>2769</v>
      </c>
      <c r="G21" s="31"/>
      <c r="H21" s="13"/>
      <c r="I21" s="13"/>
    </row>
    <row r="22" spans="1:9" x14ac:dyDescent="0.25">
      <c r="A22" s="12" t="s">
        <v>98</v>
      </c>
      <c r="B22" s="33">
        <f>+'[1]HD EX-WORKS'!N49</f>
        <v>96735</v>
      </c>
      <c r="C22" s="33">
        <v>1100</v>
      </c>
      <c r="D22" s="33">
        <f t="shared" si="0"/>
        <v>95635</v>
      </c>
      <c r="E22" s="62" t="s">
        <v>217</v>
      </c>
      <c r="F22" s="69">
        <f>+'[1]Freight list'!F210</f>
        <v>2866</v>
      </c>
      <c r="G22" s="64"/>
      <c r="H22" s="36"/>
      <c r="I22" s="13"/>
    </row>
    <row r="23" spans="1:9" x14ac:dyDescent="0.25">
      <c r="A23" s="12" t="s">
        <v>99</v>
      </c>
      <c r="B23" s="33">
        <f>+'[1]HD EX-WORKS'!O49</f>
        <v>96735</v>
      </c>
      <c r="C23" s="33">
        <v>1100</v>
      </c>
      <c r="D23" s="33">
        <f t="shared" si="0"/>
        <v>95635</v>
      </c>
      <c r="E23" s="62" t="s">
        <v>218</v>
      </c>
      <c r="F23" s="70">
        <f>+'[1]Freight list'!F215</f>
        <v>3484</v>
      </c>
      <c r="G23" s="64"/>
      <c r="H23" s="13"/>
      <c r="I23" s="13"/>
    </row>
    <row r="24" spans="1:9" x14ac:dyDescent="0.25">
      <c r="A24" s="12" t="s">
        <v>100</v>
      </c>
      <c r="B24" s="32">
        <f>+'[1]HD EX-WORKS'!K49</f>
        <v>95262</v>
      </c>
      <c r="C24" s="33">
        <v>1100</v>
      </c>
      <c r="D24" s="33">
        <f t="shared" si="0"/>
        <v>94162</v>
      </c>
      <c r="E24" s="62"/>
      <c r="F24" s="30"/>
      <c r="G24" s="31"/>
      <c r="H24" s="13"/>
      <c r="I24" s="13"/>
    </row>
    <row r="25" spans="1:9" x14ac:dyDescent="0.25">
      <c r="A25" s="12" t="s">
        <v>29</v>
      </c>
      <c r="B25" s="33">
        <f>+'[1]HD EX-WORKS'!L49</f>
        <v>94563</v>
      </c>
      <c r="C25" s="33">
        <v>1100</v>
      </c>
      <c r="D25" s="33">
        <f t="shared" si="0"/>
        <v>93463</v>
      </c>
      <c r="E25" s="62"/>
      <c r="F25" s="30"/>
      <c r="G25" s="31"/>
      <c r="H25" s="13"/>
      <c r="I25" s="13"/>
    </row>
    <row r="26" spans="1:9" x14ac:dyDescent="0.25">
      <c r="A26" s="12" t="s">
        <v>31</v>
      </c>
      <c r="B26" s="33">
        <f>+'[1]HD EX-WORKS'!I49</f>
        <v>95863</v>
      </c>
      <c r="C26" s="33">
        <v>1100</v>
      </c>
      <c r="D26" s="33">
        <f t="shared" si="0"/>
        <v>94763</v>
      </c>
      <c r="E26" s="62"/>
      <c r="F26" s="30"/>
      <c r="G26" s="31"/>
      <c r="H26" s="13"/>
      <c r="I26" s="13"/>
    </row>
    <row r="27" spans="1:9" x14ac:dyDescent="0.25">
      <c r="A27" s="12" t="s">
        <v>101</v>
      </c>
      <c r="B27" s="33">
        <f>+'[1]HD EX-WORKS'!J49</f>
        <v>93262</v>
      </c>
      <c r="C27" s="33">
        <v>1100</v>
      </c>
      <c r="D27" s="33">
        <f t="shared" si="0"/>
        <v>92162</v>
      </c>
      <c r="E27" s="62"/>
      <c r="F27" s="71"/>
      <c r="G27" s="31"/>
      <c r="H27" s="13"/>
      <c r="I27" s="13"/>
    </row>
    <row r="28" spans="1:9" x14ac:dyDescent="0.25">
      <c r="A28" s="12" t="s">
        <v>27</v>
      </c>
      <c r="B28" s="33">
        <f>+'[1]HD EX-WORKS'!W49</f>
        <v>92735</v>
      </c>
      <c r="C28" s="33">
        <v>1100</v>
      </c>
      <c r="D28" s="33">
        <f t="shared" si="0"/>
        <v>91635</v>
      </c>
      <c r="E28" s="62"/>
      <c r="F28" s="67"/>
      <c r="G28" s="26"/>
      <c r="H28" s="13"/>
      <c r="I28" s="13"/>
    </row>
    <row r="29" spans="1:9" x14ac:dyDescent="0.25">
      <c r="A29" s="12" t="s">
        <v>102</v>
      </c>
      <c r="B29" s="33">
        <f>+'[1]HD EX-WORKS'!X49</f>
        <v>90735</v>
      </c>
      <c r="C29" s="33">
        <v>1100</v>
      </c>
      <c r="D29" s="33">
        <f t="shared" si="0"/>
        <v>89635</v>
      </c>
      <c r="E29" s="62"/>
      <c r="F29" s="67"/>
      <c r="G29" s="26"/>
      <c r="H29" s="13"/>
      <c r="I29" s="13"/>
    </row>
    <row r="30" spans="1:9" x14ac:dyDescent="0.25">
      <c r="A30" s="12" t="s">
        <v>103</v>
      </c>
      <c r="B30" s="33">
        <f>+'[1]HD EX-WORKS'!Y49</f>
        <v>87946</v>
      </c>
      <c r="C30" s="33">
        <v>1100</v>
      </c>
      <c r="D30" s="33">
        <f t="shared" si="0"/>
        <v>86846</v>
      </c>
      <c r="E30" s="62"/>
      <c r="F30" s="67"/>
      <c r="G30" s="26"/>
      <c r="H30" s="13"/>
      <c r="I30" s="13"/>
    </row>
    <row r="31" spans="1:9" x14ac:dyDescent="0.25">
      <c r="A31" s="12" t="s">
        <v>104</v>
      </c>
      <c r="B31" s="33">
        <f>+'[1]HD EX-WORKS'!Z49</f>
        <v>91603</v>
      </c>
      <c r="C31" s="33">
        <v>1100</v>
      </c>
      <c r="D31" s="33">
        <f t="shared" si="0"/>
        <v>90503</v>
      </c>
      <c r="E31" s="62"/>
      <c r="F31" s="67"/>
      <c r="G31" s="26"/>
      <c r="H31" s="13"/>
      <c r="I31" s="13"/>
    </row>
    <row r="32" spans="1:9" x14ac:dyDescent="0.25">
      <c r="A32" s="12" t="s">
        <v>105</v>
      </c>
      <c r="B32" s="33">
        <f>+'[1]HD EX-WORKS'!AA49</f>
        <v>89905</v>
      </c>
      <c r="C32" s="33">
        <v>1100</v>
      </c>
      <c r="D32" s="33">
        <f t="shared" si="0"/>
        <v>88805</v>
      </c>
      <c r="E32" s="62"/>
      <c r="F32" s="67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7"/>
      <c r="G33" s="26"/>
      <c r="H33" s="13"/>
      <c r="I33" s="13"/>
    </row>
    <row r="34" spans="1:9" x14ac:dyDescent="0.25">
      <c r="A34" s="12" t="s">
        <v>34</v>
      </c>
      <c r="B34" s="33">
        <f>+'[1]PP EX-WORKS'!I41</f>
        <v>91192</v>
      </c>
      <c r="C34" s="33">
        <v>1100</v>
      </c>
      <c r="D34" s="33">
        <f t="shared" ref="D34:D43" si="1">+B34-C34</f>
        <v>90092</v>
      </c>
      <c r="E34" s="58" t="s">
        <v>206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+'[1]PP EX-WORKS'!E41</f>
        <v>89502</v>
      </c>
      <c r="C35" s="33">
        <v>1100</v>
      </c>
      <c r="D35" s="33">
        <f t="shared" si="1"/>
        <v>88402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+'[1]PP EX-WORKS'!B41</f>
        <v>88982</v>
      </c>
      <c r="C36" s="33">
        <v>1100</v>
      </c>
      <c r="D36" s="33">
        <f t="shared" si="1"/>
        <v>87882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+'[1]PP EX-WORKS'!H41</f>
        <v>91682</v>
      </c>
      <c r="C37" s="33">
        <v>1100</v>
      </c>
      <c r="D37" s="33">
        <f t="shared" si="1"/>
        <v>90582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+'[1]PP EX-WORKS'!F41</f>
        <v>90002</v>
      </c>
      <c r="C38" s="33">
        <v>1100</v>
      </c>
      <c r="D38" s="33">
        <f t="shared" si="1"/>
        <v>88902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EX-WORKS'!X41</f>
        <v>84982</v>
      </c>
      <c r="C39" s="33">
        <v>1100</v>
      </c>
      <c r="D39" s="33">
        <f t="shared" si="1"/>
        <v>83882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+'[1]PP EX-WORKS'!D41</f>
        <v>88482</v>
      </c>
      <c r="C40" s="33">
        <v>1100</v>
      </c>
      <c r="D40" s="33">
        <f t="shared" si="1"/>
        <v>87382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+'[1]PP EX-WORKS'!C41</f>
        <v>88502</v>
      </c>
      <c r="C41" s="33">
        <v>1100</v>
      </c>
      <c r="D41" s="33">
        <f t="shared" si="1"/>
        <v>87402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+'[1]PP EX-WORKS'!J41</f>
        <v>92792</v>
      </c>
      <c r="C42" s="33">
        <v>1100</v>
      </c>
      <c r="D42" s="33">
        <f t="shared" si="1"/>
        <v>91692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+'[1]PP EX-WORKS'!Z41</f>
        <v>84982</v>
      </c>
      <c r="C43" s="33">
        <v>1100</v>
      </c>
      <c r="D43" s="33">
        <f t="shared" si="1"/>
        <v>83882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+'[1]PP EX-WORKS'!R41</f>
        <v>97036</v>
      </c>
      <c r="C45" s="33">
        <v>1100</v>
      </c>
      <c r="D45" s="33">
        <f t="shared" ref="D45:D58" si="2">+B45-C45</f>
        <v>95936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EX-WORKS'!S41</f>
        <v>96956</v>
      </c>
      <c r="C46" s="33">
        <v>1100</v>
      </c>
      <c r="D46" s="33">
        <f>+B46-C46</f>
        <v>95856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EX-WORKS'!P41-6000</f>
        <v>87706</v>
      </c>
      <c r="C47" s="33">
        <v>1100</v>
      </c>
      <c r="D47" s="33">
        <f t="shared" si="2"/>
        <v>86606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+'[1]PP EX-WORKS'!Q41</f>
        <v>95486</v>
      </c>
      <c r="C48" s="33">
        <v>1100</v>
      </c>
      <c r="D48" s="33">
        <f t="shared" si="2"/>
        <v>94386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+'[1]PP EX-WORKS'!P41</f>
        <v>93706</v>
      </c>
      <c r="C49" s="33">
        <v>1100</v>
      </c>
      <c r="D49" s="33">
        <f t="shared" si="2"/>
        <v>92606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EX-WORKS'!W41</f>
        <v>94282</v>
      </c>
      <c r="C50" s="33">
        <v>1100</v>
      </c>
      <c r="D50" s="33">
        <f t="shared" si="2"/>
        <v>93182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EX-WORKS'!V41</f>
        <v>96132</v>
      </c>
      <c r="C51" s="33">
        <v>1100</v>
      </c>
      <c r="D51" s="33">
        <f t="shared" si="2"/>
        <v>95032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EX-WORKS'!T41</f>
        <v>95186</v>
      </c>
      <c r="C52" s="33">
        <v>1100</v>
      </c>
      <c r="D52" s="33">
        <f t="shared" si="2"/>
        <v>94086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EX-WORKS'!U41</f>
        <v>95236</v>
      </c>
      <c r="C53" s="33">
        <v>1100</v>
      </c>
      <c r="D53" s="33">
        <f t="shared" si="2"/>
        <v>94136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+'[1]PP EX-WORKS'!O41</f>
        <v>93736</v>
      </c>
      <c r="C54" s="33">
        <v>1100</v>
      </c>
      <c r="D54" s="33">
        <f t="shared" si="2"/>
        <v>92636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2">
        <f>+'[1]PP EX-WORKS'!N41</f>
        <v>93236</v>
      </c>
      <c r="C55" s="33">
        <v>1100</v>
      </c>
      <c r="D55" s="33">
        <f t="shared" si="2"/>
        <v>92136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+'[1]PP EX-WORKS'!K41</f>
        <v>96765</v>
      </c>
      <c r="C56" s="33">
        <v>1100</v>
      </c>
      <c r="D56" s="33">
        <f t="shared" si="2"/>
        <v>95665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+'[1]PP EX-WORKS'!M41</f>
        <v>99765</v>
      </c>
      <c r="C57" s="33">
        <v>1100</v>
      </c>
      <c r="D57" s="33">
        <f t="shared" si="2"/>
        <v>98665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+'[1]PP EX-WORKS'!L41</f>
        <v>98785</v>
      </c>
      <c r="C58" s="33">
        <v>1100</v>
      </c>
      <c r="D58" s="33">
        <f t="shared" si="2"/>
        <v>97685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+'[1]LL PRICELIST'!C49</f>
        <v>95612</v>
      </c>
      <c r="C60" s="33">
        <v>1100</v>
      </c>
      <c r="D60" s="33">
        <f t="shared" ref="D60:D68" si="3">+B60-C60</f>
        <v>94512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+'[1]LL PRICELIST'!B49</f>
        <v>94612</v>
      </c>
      <c r="C61" s="33">
        <v>1100</v>
      </c>
      <c r="D61" s="33">
        <f t="shared" si="3"/>
        <v>93512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+'[1]LL PRICELIST'!B49</f>
        <v>94612</v>
      </c>
      <c r="C62" s="33">
        <v>1100</v>
      </c>
      <c r="D62" s="33">
        <f t="shared" si="3"/>
        <v>93512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+'[1]LL PRICELIST'!D49</f>
        <v>101712</v>
      </c>
      <c r="C63" s="33">
        <v>1100</v>
      </c>
      <c r="D63" s="33">
        <f t="shared" si="3"/>
        <v>100612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+'[1]LL PRICELIST'!E49</f>
        <v>103712</v>
      </c>
      <c r="C64" s="33">
        <v>1100</v>
      </c>
      <c r="D64" s="33">
        <f t="shared" si="3"/>
        <v>102612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+'[1]LL PRICELIST'!F49</f>
        <v>105195</v>
      </c>
      <c r="C65" s="33">
        <v>1100</v>
      </c>
      <c r="D65" s="33">
        <f t="shared" si="3"/>
        <v>104095</v>
      </c>
      <c r="E65" s="35"/>
      <c r="F65" s="39"/>
      <c r="G65" s="13"/>
      <c r="H65" s="36"/>
      <c r="I65" s="13"/>
    </row>
    <row r="66" spans="1:9" x14ac:dyDescent="0.25">
      <c r="A66" s="12" t="s">
        <v>129</v>
      </c>
      <c r="B66" s="33">
        <f>B61-5500</f>
        <v>89112</v>
      </c>
      <c r="C66" s="33">
        <v>1100</v>
      </c>
      <c r="D66" s="33">
        <f t="shared" si="3"/>
        <v>88012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+'[1]LL PRICELIST'!I49</f>
        <v>90612</v>
      </c>
      <c r="C67" s="33">
        <v>1100</v>
      </c>
      <c r="D67" s="33">
        <f t="shared" si="3"/>
        <v>89512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+'[1]LL PRICELIST'!J49</f>
        <v>90612</v>
      </c>
      <c r="C68" s="33">
        <v>1100</v>
      </c>
      <c r="D68" s="33">
        <f t="shared" si="3"/>
        <v>89512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70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3"/>
      <c r="D85" s="13"/>
      <c r="E85" s="13"/>
      <c r="F85" s="13"/>
      <c r="G85" s="13"/>
      <c r="H85" s="13"/>
    </row>
    <row r="86" spans="1:9" x14ac:dyDescent="0.25">
      <c r="A86" s="22" t="s">
        <v>72</v>
      </c>
      <c r="B86" s="13"/>
      <c r="C86" s="13"/>
      <c r="D86" s="13"/>
      <c r="E86" s="13"/>
      <c r="F86" s="13"/>
      <c r="G86" s="13"/>
      <c r="H86" s="13"/>
    </row>
    <row r="87" spans="1:9" ht="15.75" x14ac:dyDescent="0.25">
      <c r="A87" s="21" t="s">
        <v>73</v>
      </c>
    </row>
    <row r="88" spans="1:9" x14ac:dyDescent="0.25">
      <c r="A88" s="22" t="s">
        <v>74</v>
      </c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G19" sqref="G19"/>
    </sheetView>
  </sheetViews>
  <sheetFormatPr defaultRowHeight="15" x14ac:dyDescent="0.25"/>
  <cols>
    <col min="1" max="1" width="27.7109375" customWidth="1"/>
    <col min="2" max="2" width="14.7109375" customWidth="1"/>
    <col min="3" max="3" width="10.28515625" customWidth="1"/>
    <col min="4" max="4" width="12.140625" customWidth="1"/>
    <col min="5" max="5" width="11.7109375" customWidth="1"/>
    <col min="6" max="6" width="13.28515625" customWidth="1"/>
    <col min="7" max="7" width="13.85546875" customWidth="1"/>
    <col min="8" max="8" width="21.85546875" customWidth="1"/>
    <col min="9" max="9" width="0" hidden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219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01.11.25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62"/>
    </row>
    <row r="10" spans="1:9" x14ac:dyDescent="0.25">
      <c r="A10" s="12" t="s">
        <v>89</v>
      </c>
      <c r="B10" s="32">
        <f>[1]DAMAN!$B10</f>
        <v>92170</v>
      </c>
      <c r="C10" s="33">
        <v>1100</v>
      </c>
      <c r="D10" s="33">
        <f>'[1]Freight list'!$F$429</f>
        <v>3352</v>
      </c>
      <c r="E10" s="33">
        <f t="shared" ref="E10:E33" si="0">+B10-C10+D10</f>
        <v>94422</v>
      </c>
      <c r="F10" s="33">
        <f t="shared" ref="F10:F33" si="1">+E10*0.18</f>
        <v>16995.96</v>
      </c>
      <c r="G10" s="34">
        <f>E10+F10</f>
        <v>111417.95999999999</v>
      </c>
      <c r="H10" s="35"/>
      <c r="I10" s="62"/>
    </row>
    <row r="11" spans="1:9" x14ac:dyDescent="0.25">
      <c r="A11" s="12" t="s">
        <v>15</v>
      </c>
      <c r="B11" s="32">
        <f>[1]DAMAN!$B11</f>
        <v>94170</v>
      </c>
      <c r="C11" s="33">
        <v>1100</v>
      </c>
      <c r="D11" s="33">
        <f>'[1]Freight list'!$F$429</f>
        <v>3352</v>
      </c>
      <c r="E11" s="33">
        <f t="shared" si="0"/>
        <v>96422</v>
      </c>
      <c r="F11" s="33">
        <f t="shared" si="1"/>
        <v>17355.96</v>
      </c>
      <c r="G11" s="34">
        <f t="shared" ref="G11:G69" si="2">E11+F11</f>
        <v>113777.95999999999</v>
      </c>
      <c r="H11" s="35"/>
      <c r="I11" s="62"/>
    </row>
    <row r="12" spans="1:9" x14ac:dyDescent="0.25">
      <c r="A12" s="12" t="s">
        <v>90</v>
      </c>
      <c r="B12" s="32">
        <f>+'[1]HD EX-WORKS'!Q58</f>
        <v>94920</v>
      </c>
      <c r="C12" s="33">
        <v>1100</v>
      </c>
      <c r="D12" s="33">
        <f>'[1]Freight list'!$F$429</f>
        <v>3352</v>
      </c>
      <c r="E12" s="33">
        <f>+B12-C12+D12</f>
        <v>97172</v>
      </c>
      <c r="F12" s="33">
        <f>+E12*0.18</f>
        <v>17490.96</v>
      </c>
      <c r="G12" s="34">
        <f>E12+F12</f>
        <v>114662.95999999999</v>
      </c>
      <c r="H12" s="35"/>
      <c r="I12" s="62"/>
    </row>
    <row r="13" spans="1:9" x14ac:dyDescent="0.25">
      <c r="A13" s="12" t="s">
        <v>91</v>
      </c>
      <c r="B13" s="32">
        <f>[1]DAMAN!$B13</f>
        <v>94920</v>
      </c>
      <c r="C13" s="33">
        <v>1100</v>
      </c>
      <c r="D13" s="33">
        <f>'[1]Freight list'!$F$429</f>
        <v>3352</v>
      </c>
      <c r="E13" s="33">
        <f t="shared" si="0"/>
        <v>97172</v>
      </c>
      <c r="F13" s="33">
        <f t="shared" si="1"/>
        <v>17490.96</v>
      </c>
      <c r="G13" s="34">
        <f t="shared" si="2"/>
        <v>114662.95999999999</v>
      </c>
      <c r="H13" s="35"/>
      <c r="I13" s="62"/>
    </row>
    <row r="14" spans="1:9" x14ac:dyDescent="0.25">
      <c r="A14" s="12" t="s">
        <v>19</v>
      </c>
      <c r="B14" s="32">
        <f>+'[1]HD EX-WORKS'!U58</f>
        <v>97420</v>
      </c>
      <c r="C14" s="33">
        <v>1100</v>
      </c>
      <c r="D14" s="33">
        <f>'[1]Freight list'!$F$429</f>
        <v>3352</v>
      </c>
      <c r="E14" s="33">
        <f>+B14-C14+D14</f>
        <v>99672</v>
      </c>
      <c r="F14" s="33">
        <f>+E14*0.18</f>
        <v>17940.96</v>
      </c>
      <c r="G14" s="34">
        <f>E14+F14</f>
        <v>117612.95999999999</v>
      </c>
      <c r="H14" s="35"/>
      <c r="I14" s="62"/>
    </row>
    <row r="15" spans="1:9" x14ac:dyDescent="0.25">
      <c r="A15" s="12" t="s">
        <v>20</v>
      </c>
      <c r="B15" s="32">
        <f>+'[1]HD EX-WORKS'!V58</f>
        <v>97420</v>
      </c>
      <c r="C15" s="33">
        <v>1100</v>
      </c>
      <c r="D15" s="33">
        <f>'[1]Freight list'!$F$429</f>
        <v>3352</v>
      </c>
      <c r="E15" s="33">
        <f>+B15-C15+D15</f>
        <v>99672</v>
      </c>
      <c r="F15" s="33">
        <f>+E15*0.18</f>
        <v>17940.96</v>
      </c>
      <c r="G15" s="34">
        <f>E15+F15</f>
        <v>117612.95999999999</v>
      </c>
      <c r="H15" s="35"/>
      <c r="I15" s="62"/>
    </row>
    <row r="16" spans="1:9" x14ac:dyDescent="0.25">
      <c r="A16" s="12" t="s">
        <v>92</v>
      </c>
      <c r="B16" s="32">
        <f>[1]DAMAN!$B16</f>
        <v>94212</v>
      </c>
      <c r="C16" s="33">
        <v>1100</v>
      </c>
      <c r="D16" s="33">
        <f>'[1]Freight list'!$F$429</f>
        <v>3352</v>
      </c>
      <c r="E16" s="33">
        <f t="shared" si="0"/>
        <v>96464</v>
      </c>
      <c r="F16" s="33">
        <f t="shared" si="1"/>
        <v>17363.52</v>
      </c>
      <c r="G16" s="34">
        <f t="shared" si="2"/>
        <v>113827.52</v>
      </c>
      <c r="H16" s="35"/>
      <c r="I16" s="72"/>
    </row>
    <row r="17" spans="1:9" x14ac:dyDescent="0.25">
      <c r="A17" s="12" t="s">
        <v>93</v>
      </c>
      <c r="B17" s="32">
        <f>[1]DAMAN!$B17</f>
        <v>95800</v>
      </c>
      <c r="C17" s="33">
        <v>1100</v>
      </c>
      <c r="D17" s="33">
        <f>'[1]Freight list'!$F$429</f>
        <v>3352</v>
      </c>
      <c r="E17" s="33">
        <f t="shared" si="0"/>
        <v>98052</v>
      </c>
      <c r="F17" s="33">
        <f t="shared" si="1"/>
        <v>17649.36</v>
      </c>
      <c r="G17" s="34">
        <f t="shared" si="2"/>
        <v>115701.36</v>
      </c>
      <c r="H17" s="35"/>
      <c r="I17" s="62"/>
    </row>
    <row r="18" spans="1:9" x14ac:dyDescent="0.25">
      <c r="A18" s="12" t="s">
        <v>94</v>
      </c>
      <c r="B18" s="32">
        <f>[1]DAMAN!$B18</f>
        <v>94550</v>
      </c>
      <c r="C18" s="33">
        <v>1100</v>
      </c>
      <c r="D18" s="33">
        <f>'[1]Freight list'!$F$429</f>
        <v>3352</v>
      </c>
      <c r="E18" s="33">
        <f t="shared" si="0"/>
        <v>96802</v>
      </c>
      <c r="F18" s="33">
        <f t="shared" si="1"/>
        <v>17424.36</v>
      </c>
      <c r="G18" s="34">
        <f t="shared" si="2"/>
        <v>114226.36</v>
      </c>
      <c r="H18" s="35"/>
      <c r="I18" s="62"/>
    </row>
    <row r="19" spans="1:9" x14ac:dyDescent="0.25">
      <c r="A19" s="12" t="s">
        <v>95</v>
      </c>
      <c r="B19" s="32">
        <f>[1]DAMAN!$B19</f>
        <v>94050</v>
      </c>
      <c r="C19" s="33">
        <v>1100</v>
      </c>
      <c r="D19" s="33">
        <f>'[1]Freight list'!$F$429</f>
        <v>3352</v>
      </c>
      <c r="E19" s="33">
        <f t="shared" si="0"/>
        <v>96302</v>
      </c>
      <c r="F19" s="33">
        <f t="shared" si="1"/>
        <v>17334.36</v>
      </c>
      <c r="G19" s="34">
        <f t="shared" si="2"/>
        <v>113636.36</v>
      </c>
      <c r="H19" s="35"/>
      <c r="I19" s="62"/>
    </row>
    <row r="20" spans="1:9" x14ac:dyDescent="0.25">
      <c r="A20" s="12" t="s">
        <v>96</v>
      </c>
      <c r="B20" s="32">
        <f>[1]DAMAN!$B20</f>
        <v>95816</v>
      </c>
      <c r="C20" s="33">
        <v>1100</v>
      </c>
      <c r="D20" s="33">
        <f>'[1]Freight list'!$F$429</f>
        <v>3352</v>
      </c>
      <c r="E20" s="33">
        <f t="shared" si="0"/>
        <v>98068</v>
      </c>
      <c r="F20" s="33">
        <f t="shared" si="1"/>
        <v>17652.239999999998</v>
      </c>
      <c r="G20" s="34">
        <f t="shared" si="2"/>
        <v>115720.23999999999</v>
      </c>
      <c r="H20" s="35"/>
      <c r="I20" s="62"/>
    </row>
    <row r="21" spans="1:9" x14ac:dyDescent="0.25">
      <c r="A21" s="12" t="s">
        <v>25</v>
      </c>
      <c r="B21" s="32">
        <f>[1]DAMAN!$B21</f>
        <v>94410</v>
      </c>
      <c r="C21" s="33">
        <v>1100</v>
      </c>
      <c r="D21" s="33">
        <f>'[1]Freight list'!$F$429</f>
        <v>3352</v>
      </c>
      <c r="E21" s="33">
        <f t="shared" si="0"/>
        <v>96662</v>
      </c>
      <c r="F21" s="33">
        <f t="shared" si="1"/>
        <v>17399.16</v>
      </c>
      <c r="G21" s="34">
        <f t="shared" si="2"/>
        <v>114061.16</v>
      </c>
      <c r="H21" s="35"/>
      <c r="I21" s="62"/>
    </row>
    <row r="22" spans="1:9" x14ac:dyDescent="0.25">
      <c r="A22" s="12" t="s">
        <v>97</v>
      </c>
      <c r="B22" s="32">
        <f>[1]DAMAN!$B22</f>
        <v>92376</v>
      </c>
      <c r="C22" s="33">
        <v>1100</v>
      </c>
      <c r="D22" s="33">
        <f>'[1]Freight list'!$F$429</f>
        <v>3352</v>
      </c>
      <c r="E22" s="33">
        <f t="shared" si="0"/>
        <v>94628</v>
      </c>
      <c r="F22" s="33">
        <f t="shared" si="1"/>
        <v>17033.04</v>
      </c>
      <c r="G22" s="34">
        <f t="shared" si="2"/>
        <v>111661.04000000001</v>
      </c>
      <c r="H22" s="35"/>
      <c r="I22" s="62"/>
    </row>
    <row r="23" spans="1:9" x14ac:dyDescent="0.25">
      <c r="A23" s="12" t="s">
        <v>98</v>
      </c>
      <c r="B23" s="32">
        <f>[1]DAMAN!$B23</f>
        <v>95376</v>
      </c>
      <c r="C23" s="33">
        <v>1100</v>
      </c>
      <c r="D23" s="33">
        <f>'[1]Freight list'!$F$429</f>
        <v>3352</v>
      </c>
      <c r="E23" s="33">
        <f t="shared" si="0"/>
        <v>97628</v>
      </c>
      <c r="F23" s="33">
        <f t="shared" si="1"/>
        <v>17573.04</v>
      </c>
      <c r="G23" s="34">
        <f t="shared" si="2"/>
        <v>115201.04000000001</v>
      </c>
      <c r="H23" s="35"/>
      <c r="I23" s="62"/>
    </row>
    <row r="24" spans="1:9" x14ac:dyDescent="0.25">
      <c r="A24" s="12" t="s">
        <v>99</v>
      </c>
      <c r="B24" s="32">
        <f>[1]DAMAN!$B24</f>
        <v>95376</v>
      </c>
      <c r="C24" s="33">
        <v>1100</v>
      </c>
      <c r="D24" s="33">
        <f>'[1]Freight list'!$F$429</f>
        <v>3352</v>
      </c>
      <c r="E24" s="33">
        <f t="shared" si="0"/>
        <v>97628</v>
      </c>
      <c r="F24" s="33">
        <f t="shared" si="1"/>
        <v>17573.04</v>
      </c>
      <c r="G24" s="34">
        <f t="shared" si="2"/>
        <v>115201.04000000001</v>
      </c>
      <c r="H24" s="35"/>
      <c r="I24" s="62"/>
    </row>
    <row r="25" spans="1:9" x14ac:dyDescent="0.25">
      <c r="A25" s="12" t="s">
        <v>100</v>
      </c>
      <c r="B25" s="32">
        <f>[1]DAMAN!$B25</f>
        <v>93872</v>
      </c>
      <c r="C25" s="33">
        <v>1100</v>
      </c>
      <c r="D25" s="33">
        <f>'[1]Freight list'!$F$429</f>
        <v>3352</v>
      </c>
      <c r="E25" s="33">
        <f t="shared" si="0"/>
        <v>96124</v>
      </c>
      <c r="F25" s="33">
        <f t="shared" si="1"/>
        <v>17302.32</v>
      </c>
      <c r="G25" s="34">
        <f t="shared" si="2"/>
        <v>113426.32</v>
      </c>
      <c r="H25" s="35"/>
      <c r="I25" s="72"/>
    </row>
    <row r="26" spans="1:9" x14ac:dyDescent="0.25">
      <c r="A26" s="12" t="s">
        <v>29</v>
      </c>
      <c r="B26" s="32">
        <f>[1]DAMAN!$B26</f>
        <v>93266</v>
      </c>
      <c r="C26" s="33">
        <v>1100</v>
      </c>
      <c r="D26" s="33">
        <f>'[1]Freight list'!$F$429</f>
        <v>3352</v>
      </c>
      <c r="E26" s="33">
        <f t="shared" si="0"/>
        <v>95518</v>
      </c>
      <c r="F26" s="33">
        <f t="shared" si="1"/>
        <v>17193.239999999998</v>
      </c>
      <c r="G26" s="34">
        <f t="shared" si="2"/>
        <v>112711.23999999999</v>
      </c>
      <c r="H26" s="35"/>
      <c r="I26" s="62"/>
    </row>
    <row r="27" spans="1:9" x14ac:dyDescent="0.25">
      <c r="A27" s="12" t="s">
        <v>31</v>
      </c>
      <c r="B27" s="32">
        <f>[1]DAMAN!$B27</f>
        <v>94576</v>
      </c>
      <c r="C27" s="33">
        <v>1100</v>
      </c>
      <c r="D27" s="33">
        <f>'[1]Freight list'!$F$429</f>
        <v>3352</v>
      </c>
      <c r="E27" s="33">
        <f t="shared" si="0"/>
        <v>96828</v>
      </c>
      <c r="F27" s="33">
        <f t="shared" si="1"/>
        <v>17429.04</v>
      </c>
      <c r="G27" s="34">
        <f t="shared" si="2"/>
        <v>114257.04000000001</v>
      </c>
      <c r="H27" s="35"/>
      <c r="I27" s="67"/>
    </row>
    <row r="28" spans="1:9" x14ac:dyDescent="0.25">
      <c r="A28" s="12" t="s">
        <v>101</v>
      </c>
      <c r="B28" s="32">
        <f>[1]DAMAN!$B28</f>
        <v>91872</v>
      </c>
      <c r="C28" s="33">
        <v>1100</v>
      </c>
      <c r="D28" s="33">
        <f>'[1]Freight list'!$F$429</f>
        <v>3352</v>
      </c>
      <c r="E28" s="33">
        <f t="shared" si="0"/>
        <v>94124</v>
      </c>
      <c r="F28" s="33">
        <f t="shared" si="1"/>
        <v>16942.32</v>
      </c>
      <c r="G28" s="34">
        <f t="shared" si="2"/>
        <v>111066.32</v>
      </c>
      <c r="H28" s="35"/>
      <c r="I28" s="67"/>
    </row>
    <row r="29" spans="1:9" x14ac:dyDescent="0.25">
      <c r="A29" s="12" t="s">
        <v>27</v>
      </c>
      <c r="B29" s="32">
        <f>[1]DAMAN!$B29</f>
        <v>91376</v>
      </c>
      <c r="C29" s="33">
        <v>1100</v>
      </c>
      <c r="D29" s="33">
        <f>'[1]Freight list'!$F$429</f>
        <v>3352</v>
      </c>
      <c r="E29" s="33">
        <f t="shared" si="0"/>
        <v>93628</v>
      </c>
      <c r="F29" s="33">
        <f t="shared" si="1"/>
        <v>16853.04</v>
      </c>
      <c r="G29" s="34">
        <f t="shared" si="2"/>
        <v>110481.04000000001</v>
      </c>
      <c r="H29" s="35"/>
      <c r="I29" s="67"/>
    </row>
    <row r="30" spans="1:9" x14ac:dyDescent="0.25">
      <c r="A30" s="12" t="s">
        <v>102</v>
      </c>
      <c r="B30" s="32">
        <f>[1]DAMAN!$B30</f>
        <v>89376</v>
      </c>
      <c r="C30" s="33">
        <v>1100</v>
      </c>
      <c r="D30" s="33">
        <f>'[1]Freight list'!$F$429</f>
        <v>3352</v>
      </c>
      <c r="E30" s="33">
        <f t="shared" si="0"/>
        <v>91628</v>
      </c>
      <c r="F30" s="33">
        <f t="shared" si="1"/>
        <v>16493.04</v>
      </c>
      <c r="G30" s="34">
        <f t="shared" si="2"/>
        <v>108121.04000000001</v>
      </c>
      <c r="H30" s="35"/>
      <c r="I30" s="67"/>
    </row>
    <row r="31" spans="1:9" x14ac:dyDescent="0.25">
      <c r="A31" s="12" t="s">
        <v>103</v>
      </c>
      <c r="B31" s="32">
        <f>[1]DAMAN!$B31</f>
        <v>86712</v>
      </c>
      <c r="C31" s="33">
        <v>1100</v>
      </c>
      <c r="D31" s="33">
        <f>'[1]Freight list'!$F$429</f>
        <v>3352</v>
      </c>
      <c r="E31" s="33">
        <f t="shared" si="0"/>
        <v>88964</v>
      </c>
      <c r="F31" s="33">
        <f t="shared" si="1"/>
        <v>16013.519999999999</v>
      </c>
      <c r="G31" s="34">
        <f t="shared" si="2"/>
        <v>104977.52</v>
      </c>
      <c r="H31" s="35"/>
      <c r="I31" s="67"/>
    </row>
    <row r="32" spans="1:9" x14ac:dyDescent="0.25">
      <c r="A32" s="12" t="s">
        <v>104</v>
      </c>
      <c r="B32" s="32">
        <f>[1]DAMAN!$B32</f>
        <v>89410</v>
      </c>
      <c r="C32" s="33">
        <v>1100</v>
      </c>
      <c r="D32" s="33">
        <f>'[1]Freight list'!$F$429</f>
        <v>3352</v>
      </c>
      <c r="E32" s="33">
        <f t="shared" si="0"/>
        <v>91662</v>
      </c>
      <c r="F32" s="33">
        <f t="shared" si="1"/>
        <v>16499.16</v>
      </c>
      <c r="G32" s="34">
        <f t="shared" si="2"/>
        <v>108161.16</v>
      </c>
      <c r="H32" s="35"/>
      <c r="I32" s="67"/>
    </row>
    <row r="33" spans="1:9" x14ac:dyDescent="0.25">
      <c r="A33" s="12" t="s">
        <v>105</v>
      </c>
      <c r="B33" s="32">
        <f>[1]DAMAN!$B33</f>
        <v>89050</v>
      </c>
      <c r="C33" s="33">
        <v>1100</v>
      </c>
      <c r="D33" s="33">
        <f>'[1]Freight list'!$F$429</f>
        <v>3352</v>
      </c>
      <c r="E33" s="33">
        <f t="shared" si="0"/>
        <v>91302</v>
      </c>
      <c r="F33" s="33">
        <f t="shared" si="1"/>
        <v>16434.36</v>
      </c>
      <c r="G33" s="34">
        <f t="shared" si="2"/>
        <v>107736.36</v>
      </c>
      <c r="H33" s="35"/>
      <c r="I33" s="67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50"/>
    </row>
    <row r="35" spans="1:9" x14ac:dyDescent="0.25">
      <c r="A35" s="12" t="s">
        <v>34</v>
      </c>
      <c r="B35" s="32">
        <f>[1]DAMAN!$B35</f>
        <v>89805</v>
      </c>
      <c r="C35" s="33">
        <v>1100</v>
      </c>
      <c r="D35" s="33">
        <f>'[1]Freight list'!$F$429</f>
        <v>3352</v>
      </c>
      <c r="E35" s="33">
        <f t="shared" ref="E35:E44" si="3">+B35-C35+D35</f>
        <v>92057</v>
      </c>
      <c r="F35" s="33">
        <f t="shared" ref="F35:F69" si="4">+E35*0.18</f>
        <v>16570.259999999998</v>
      </c>
      <c r="G35" s="34">
        <f t="shared" si="2"/>
        <v>108627.26</v>
      </c>
      <c r="H35" s="35"/>
      <c r="I35" s="67"/>
    </row>
    <row r="36" spans="1:9" x14ac:dyDescent="0.25">
      <c r="A36" s="12" t="s">
        <v>106</v>
      </c>
      <c r="B36" s="32">
        <f>[1]DAMAN!$B36</f>
        <v>88115</v>
      </c>
      <c r="C36" s="33">
        <v>1100</v>
      </c>
      <c r="D36" s="33">
        <f>'[1]Freight list'!$F$429</f>
        <v>3352</v>
      </c>
      <c r="E36" s="33">
        <f t="shared" si="3"/>
        <v>90367</v>
      </c>
      <c r="F36" s="33">
        <f t="shared" si="4"/>
        <v>16266.06</v>
      </c>
      <c r="G36" s="34">
        <f t="shared" si="2"/>
        <v>106633.06</v>
      </c>
      <c r="H36" s="35"/>
      <c r="I36" s="67"/>
    </row>
    <row r="37" spans="1:9" x14ac:dyDescent="0.25">
      <c r="A37" s="12" t="s">
        <v>107</v>
      </c>
      <c r="B37" s="32">
        <f>[1]DAMAN!$B37</f>
        <v>87595</v>
      </c>
      <c r="C37" s="33">
        <v>1100</v>
      </c>
      <c r="D37" s="33">
        <f>'[1]Freight list'!$F$429</f>
        <v>3352</v>
      </c>
      <c r="E37" s="33">
        <f t="shared" si="3"/>
        <v>89847</v>
      </c>
      <c r="F37" s="33">
        <f t="shared" si="4"/>
        <v>16172.46</v>
      </c>
      <c r="G37" s="34">
        <f t="shared" si="2"/>
        <v>106019.45999999999</v>
      </c>
      <c r="H37" s="35"/>
      <c r="I37" s="67"/>
    </row>
    <row r="38" spans="1:9" x14ac:dyDescent="0.25">
      <c r="A38" s="12" t="s">
        <v>108</v>
      </c>
      <c r="B38" s="32">
        <f>[1]DAMAN!$B38</f>
        <v>90295</v>
      </c>
      <c r="C38" s="33">
        <v>1100</v>
      </c>
      <c r="D38" s="33">
        <f>'[1]Freight list'!$F$429</f>
        <v>3352</v>
      </c>
      <c r="E38" s="33">
        <f t="shared" si="3"/>
        <v>92547</v>
      </c>
      <c r="F38" s="33">
        <f t="shared" si="4"/>
        <v>16658.46</v>
      </c>
      <c r="G38" s="34">
        <f t="shared" si="2"/>
        <v>109205.45999999999</v>
      </c>
      <c r="H38" s="35"/>
      <c r="I38" s="67"/>
    </row>
    <row r="39" spans="1:9" x14ac:dyDescent="0.25">
      <c r="A39" s="12" t="s">
        <v>37</v>
      </c>
      <c r="B39" s="32">
        <f>[1]DAMAN!$B39</f>
        <v>88615</v>
      </c>
      <c r="C39" s="33">
        <v>1100</v>
      </c>
      <c r="D39" s="33">
        <f>'[1]Freight list'!$F$429</f>
        <v>3352</v>
      </c>
      <c r="E39" s="33">
        <f t="shared" si="3"/>
        <v>90867</v>
      </c>
      <c r="F39" s="33">
        <f t="shared" si="4"/>
        <v>16356.06</v>
      </c>
      <c r="G39" s="34">
        <f t="shared" si="2"/>
        <v>107223.06</v>
      </c>
      <c r="H39" s="35"/>
      <c r="I39" s="67"/>
    </row>
    <row r="40" spans="1:9" x14ac:dyDescent="0.25">
      <c r="A40" s="12" t="s">
        <v>109</v>
      </c>
      <c r="B40" s="32">
        <f>+'[1]PP EX-WORKS'!Y47</f>
        <v>83595</v>
      </c>
      <c r="C40" s="33">
        <v>1100</v>
      </c>
      <c r="D40" s="33">
        <f>'[1]Freight list'!$F$429</f>
        <v>3352</v>
      </c>
      <c r="E40" s="33">
        <f t="shared" si="3"/>
        <v>85847</v>
      </c>
      <c r="F40" s="33">
        <f t="shared" si="4"/>
        <v>15452.46</v>
      </c>
      <c r="G40" s="34">
        <f t="shared" si="2"/>
        <v>101299.45999999999</v>
      </c>
      <c r="H40" s="35"/>
      <c r="I40" s="67"/>
    </row>
    <row r="41" spans="1:9" x14ac:dyDescent="0.25">
      <c r="A41" s="12" t="s">
        <v>110</v>
      </c>
      <c r="B41" s="32">
        <f>[1]DAMAN!$B41</f>
        <v>87095</v>
      </c>
      <c r="C41" s="33">
        <v>1100</v>
      </c>
      <c r="D41" s="33">
        <f>'[1]Freight list'!$F$429</f>
        <v>3352</v>
      </c>
      <c r="E41" s="33">
        <f t="shared" si="3"/>
        <v>89347</v>
      </c>
      <c r="F41" s="33">
        <f t="shared" si="4"/>
        <v>16082.46</v>
      </c>
      <c r="G41" s="34">
        <f t="shared" si="2"/>
        <v>105429.45999999999</v>
      </c>
      <c r="H41" s="35"/>
      <c r="I41" s="67"/>
    </row>
    <row r="42" spans="1:9" x14ac:dyDescent="0.25">
      <c r="A42" s="12" t="s">
        <v>111</v>
      </c>
      <c r="B42" s="32">
        <f>[1]DAMAN!$B42</f>
        <v>87115</v>
      </c>
      <c r="C42" s="33">
        <v>1100</v>
      </c>
      <c r="D42" s="33">
        <f>'[1]Freight list'!$F$429</f>
        <v>3352</v>
      </c>
      <c r="E42" s="33">
        <f t="shared" si="3"/>
        <v>89367</v>
      </c>
      <c r="F42" s="33">
        <f t="shared" si="4"/>
        <v>16086.06</v>
      </c>
      <c r="G42" s="34">
        <f t="shared" si="2"/>
        <v>105453.06</v>
      </c>
      <c r="H42" s="35"/>
      <c r="I42" s="67"/>
    </row>
    <row r="43" spans="1:9" x14ac:dyDescent="0.25">
      <c r="A43" s="12" t="s">
        <v>112</v>
      </c>
      <c r="B43" s="32">
        <f>[1]DAMAN!$B43</f>
        <v>91405</v>
      </c>
      <c r="C43" s="33">
        <v>1100</v>
      </c>
      <c r="D43" s="33">
        <f>'[1]Freight list'!$F$429</f>
        <v>3352</v>
      </c>
      <c r="E43" s="33">
        <f t="shared" si="3"/>
        <v>93657</v>
      </c>
      <c r="F43" s="33">
        <f t="shared" si="4"/>
        <v>16858.259999999998</v>
      </c>
      <c r="G43" s="34">
        <f t="shared" si="2"/>
        <v>110515.26</v>
      </c>
      <c r="H43" s="35"/>
      <c r="I43" s="67"/>
    </row>
    <row r="44" spans="1:9" x14ac:dyDescent="0.25">
      <c r="A44" s="12" t="s">
        <v>113</v>
      </c>
      <c r="B44" s="32">
        <f>[1]DAMAN!$B44</f>
        <v>83595</v>
      </c>
      <c r="C44" s="33">
        <v>1100</v>
      </c>
      <c r="D44" s="33">
        <f>'[1]Freight list'!$F$429</f>
        <v>3352</v>
      </c>
      <c r="E44" s="33">
        <f t="shared" si="3"/>
        <v>85847</v>
      </c>
      <c r="F44" s="33">
        <f t="shared" si="4"/>
        <v>15452.46</v>
      </c>
      <c r="G44" s="34">
        <f t="shared" si="2"/>
        <v>101299.45999999999</v>
      </c>
      <c r="H44" s="35"/>
      <c r="I44" s="67"/>
    </row>
    <row r="45" spans="1:9" x14ac:dyDescent="0.25">
      <c r="A45" s="37" t="s">
        <v>42</v>
      </c>
      <c r="B45" s="32"/>
      <c r="C45" s="33"/>
      <c r="D45" s="33"/>
      <c r="E45" s="33"/>
      <c r="F45" s="33"/>
      <c r="G45" s="34">
        <f t="shared" si="2"/>
        <v>0</v>
      </c>
      <c r="H45" s="39"/>
      <c r="I45" s="67"/>
    </row>
    <row r="46" spans="1:9" x14ac:dyDescent="0.25">
      <c r="A46" s="12" t="s">
        <v>114</v>
      </c>
      <c r="B46" s="32">
        <f>[1]DAMAN!$B46</f>
        <v>95715</v>
      </c>
      <c r="C46" s="33">
        <v>1100</v>
      </c>
      <c r="D46" s="33">
        <f>'[1]Freight list'!$F$429</f>
        <v>3352</v>
      </c>
      <c r="E46" s="33">
        <f t="shared" ref="E46:E59" si="5">+B46-C46+D46</f>
        <v>97967</v>
      </c>
      <c r="F46" s="33">
        <f t="shared" si="4"/>
        <v>17634.059999999998</v>
      </c>
      <c r="G46" s="34">
        <f t="shared" si="2"/>
        <v>115601.06</v>
      </c>
      <c r="H46" s="35"/>
      <c r="I46" s="67"/>
    </row>
    <row r="47" spans="1:9" x14ac:dyDescent="0.25">
      <c r="A47" s="12" t="s">
        <v>115</v>
      </c>
      <c r="B47" s="32">
        <f>+'[1]PP EX-WORKS'!S47</f>
        <v>95655</v>
      </c>
      <c r="C47" s="33">
        <v>1100</v>
      </c>
      <c r="D47" s="33">
        <f>'[1]Freight list'!$F$429</f>
        <v>3352</v>
      </c>
      <c r="E47" s="33">
        <f>+B47-C47+D47</f>
        <v>97907</v>
      </c>
      <c r="F47" s="33">
        <f>+E47*0.18</f>
        <v>17623.259999999998</v>
      </c>
      <c r="G47" s="34">
        <f>E47+F47</f>
        <v>115530.26</v>
      </c>
      <c r="H47" s="35"/>
      <c r="I47" s="67"/>
    </row>
    <row r="48" spans="1:9" x14ac:dyDescent="0.25">
      <c r="A48" s="12" t="s">
        <v>116</v>
      </c>
      <c r="B48" s="32">
        <f>+'[1]PP EX-WORKS'!P47-6000</f>
        <v>86405</v>
      </c>
      <c r="C48" s="33">
        <v>1100</v>
      </c>
      <c r="D48" s="33">
        <f>'[1]Freight list'!$F$429</f>
        <v>3352</v>
      </c>
      <c r="E48" s="33">
        <f t="shared" si="5"/>
        <v>88657</v>
      </c>
      <c r="F48" s="33">
        <f t="shared" si="4"/>
        <v>15958.26</v>
      </c>
      <c r="G48" s="34">
        <f t="shared" si="2"/>
        <v>104615.26</v>
      </c>
      <c r="H48" s="35"/>
      <c r="I48" s="67"/>
    </row>
    <row r="49" spans="1:9" x14ac:dyDescent="0.25">
      <c r="A49" s="12" t="s">
        <v>53</v>
      </c>
      <c r="B49" s="32">
        <f>[1]DAMAN!$B49</f>
        <v>94165</v>
      </c>
      <c r="C49" s="33">
        <v>1100</v>
      </c>
      <c r="D49" s="33">
        <f>'[1]Freight list'!$F$429</f>
        <v>3352</v>
      </c>
      <c r="E49" s="33">
        <f t="shared" si="5"/>
        <v>96417</v>
      </c>
      <c r="F49" s="33">
        <f t="shared" si="4"/>
        <v>17355.059999999998</v>
      </c>
      <c r="G49" s="34">
        <f t="shared" si="2"/>
        <v>113772.06</v>
      </c>
      <c r="H49" s="35"/>
      <c r="I49" s="67"/>
    </row>
    <row r="50" spans="1:9" x14ac:dyDescent="0.25">
      <c r="A50" s="12" t="s">
        <v>117</v>
      </c>
      <c r="B50" s="32">
        <f>[1]DAMAN!$B50</f>
        <v>92405</v>
      </c>
      <c r="C50" s="33">
        <v>1100</v>
      </c>
      <c r="D50" s="33">
        <f>'[1]Freight list'!$F$429</f>
        <v>3352</v>
      </c>
      <c r="E50" s="33">
        <f t="shared" si="5"/>
        <v>94657</v>
      </c>
      <c r="F50" s="33">
        <f t="shared" si="4"/>
        <v>17038.259999999998</v>
      </c>
      <c r="G50" s="34">
        <f t="shared" si="2"/>
        <v>111695.26</v>
      </c>
      <c r="H50" s="35"/>
      <c r="I50" s="67"/>
    </row>
    <row r="51" spans="1:9" x14ac:dyDescent="0.25">
      <c r="A51" s="12" t="s">
        <v>44</v>
      </c>
      <c r="B51" s="32">
        <f>+'[1]PP EX-WORKS'!W47</f>
        <v>92895</v>
      </c>
      <c r="C51" s="33">
        <v>1100</v>
      </c>
      <c r="D51" s="33">
        <f>'[1]Freight list'!$F$429</f>
        <v>3352</v>
      </c>
      <c r="E51" s="33">
        <f>+B51-C51+D51</f>
        <v>95147</v>
      </c>
      <c r="F51" s="33">
        <f>+E51*0.18</f>
        <v>17126.46</v>
      </c>
      <c r="G51" s="34">
        <f>E51+F51</f>
        <v>112273.45999999999</v>
      </c>
      <c r="H51" s="35"/>
      <c r="I51" s="67"/>
    </row>
    <row r="52" spans="1:9" x14ac:dyDescent="0.25">
      <c r="A52" s="12" t="s">
        <v>45</v>
      </c>
      <c r="B52" s="32">
        <f>+'[1]PP EX-WORKS'!V47</f>
        <v>94745</v>
      </c>
      <c r="C52" s="33">
        <v>1100</v>
      </c>
      <c r="D52" s="33">
        <f>'[1]Freight list'!$F$429</f>
        <v>3352</v>
      </c>
      <c r="E52" s="33">
        <f>+B52-C52+D52</f>
        <v>96997</v>
      </c>
      <c r="F52" s="33">
        <f>+E52*0.18</f>
        <v>17459.46</v>
      </c>
      <c r="G52" s="34">
        <f>E52+F52</f>
        <v>114456.45999999999</v>
      </c>
      <c r="H52" s="35"/>
      <c r="I52" s="67"/>
    </row>
    <row r="53" spans="1:9" x14ac:dyDescent="0.25">
      <c r="A53" s="12" t="s">
        <v>46</v>
      </c>
      <c r="B53" s="32">
        <f>+'[1]PP EX-WORKS'!T47</f>
        <v>93875</v>
      </c>
      <c r="C53" s="33">
        <v>1100</v>
      </c>
      <c r="D53" s="33">
        <f>'[1]Freight list'!$F$429</f>
        <v>3352</v>
      </c>
      <c r="E53" s="33">
        <f>+B53-C53+D53</f>
        <v>96127</v>
      </c>
      <c r="F53" s="33">
        <f>+E53*0.18</f>
        <v>17302.86</v>
      </c>
      <c r="G53" s="34">
        <f>E53+F53</f>
        <v>113429.86</v>
      </c>
      <c r="H53" s="35"/>
      <c r="I53" s="67"/>
    </row>
    <row r="54" spans="1:9" x14ac:dyDescent="0.25">
      <c r="A54" s="12" t="s">
        <v>47</v>
      </c>
      <c r="B54" s="32">
        <f>+'[1]PP EX-WORKS'!U47</f>
        <v>93875</v>
      </c>
      <c r="C54" s="33">
        <v>1100</v>
      </c>
      <c r="D54" s="33">
        <f>'[1]Freight list'!$F$429</f>
        <v>3352</v>
      </c>
      <c r="E54" s="33">
        <f>+B54-C54+D54</f>
        <v>96127</v>
      </c>
      <c r="F54" s="33">
        <f>+E54*0.18</f>
        <v>17302.86</v>
      </c>
      <c r="G54" s="34">
        <f>E54+F54</f>
        <v>113429.86</v>
      </c>
      <c r="H54" s="35"/>
      <c r="I54" s="67"/>
    </row>
    <row r="55" spans="1:9" x14ac:dyDescent="0.25">
      <c r="A55" s="12" t="s">
        <v>118</v>
      </c>
      <c r="B55" s="32">
        <f>[1]DAMAN!$B55</f>
        <v>92405</v>
      </c>
      <c r="C55" s="33">
        <v>1100</v>
      </c>
      <c r="D55" s="33">
        <f>'[1]Freight list'!$F$429</f>
        <v>3352</v>
      </c>
      <c r="E55" s="33">
        <f t="shared" si="5"/>
        <v>94657</v>
      </c>
      <c r="F55" s="33">
        <f t="shared" si="4"/>
        <v>17038.259999999998</v>
      </c>
      <c r="G55" s="34">
        <f t="shared" si="2"/>
        <v>111695.26</v>
      </c>
      <c r="H55" s="35"/>
      <c r="I55" s="67"/>
    </row>
    <row r="56" spans="1:9" x14ac:dyDescent="0.25">
      <c r="A56" s="12" t="s">
        <v>174</v>
      </c>
      <c r="B56" s="32">
        <f>[1]DAMAN!$B56</f>
        <v>91905</v>
      </c>
      <c r="C56" s="33">
        <v>1100</v>
      </c>
      <c r="D56" s="33">
        <f>'[1]Freight list'!$F$429</f>
        <v>3352</v>
      </c>
      <c r="E56" s="33">
        <f t="shared" si="5"/>
        <v>94157</v>
      </c>
      <c r="F56" s="33">
        <f t="shared" si="4"/>
        <v>16948.259999999998</v>
      </c>
      <c r="G56" s="34">
        <f t="shared" si="2"/>
        <v>111105.26</v>
      </c>
      <c r="H56" s="35"/>
      <c r="I56" s="67"/>
    </row>
    <row r="57" spans="1:9" x14ac:dyDescent="0.25">
      <c r="A57" s="12" t="s">
        <v>120</v>
      </c>
      <c r="B57" s="32">
        <f>[1]DAMAN!$B57</f>
        <v>95235</v>
      </c>
      <c r="C57" s="33">
        <v>1100</v>
      </c>
      <c r="D57" s="33">
        <f>'[1]Freight list'!$F$429</f>
        <v>3352</v>
      </c>
      <c r="E57" s="33">
        <f t="shared" si="5"/>
        <v>97487</v>
      </c>
      <c r="F57" s="33">
        <f t="shared" si="4"/>
        <v>17547.66</v>
      </c>
      <c r="G57" s="34">
        <f t="shared" si="2"/>
        <v>115034.66</v>
      </c>
      <c r="H57" s="35"/>
      <c r="I57" s="67"/>
    </row>
    <row r="58" spans="1:9" x14ac:dyDescent="0.25">
      <c r="A58" s="12" t="s">
        <v>121</v>
      </c>
      <c r="B58" s="32">
        <f>[1]DAMAN!$B58</f>
        <v>98235</v>
      </c>
      <c r="C58" s="33">
        <v>1100</v>
      </c>
      <c r="D58" s="33">
        <f>'[1]Freight list'!$F$429</f>
        <v>3352</v>
      </c>
      <c r="E58" s="33">
        <f t="shared" si="5"/>
        <v>100487</v>
      </c>
      <c r="F58" s="33">
        <f t="shared" si="4"/>
        <v>18087.66</v>
      </c>
      <c r="G58" s="34">
        <f t="shared" si="2"/>
        <v>118574.66</v>
      </c>
      <c r="H58" s="35"/>
      <c r="I58" s="67"/>
    </row>
    <row r="59" spans="1:9" x14ac:dyDescent="0.25">
      <c r="A59" s="40" t="s">
        <v>122</v>
      </c>
      <c r="B59" s="32">
        <f>[1]DAMAN!$B59</f>
        <v>97255</v>
      </c>
      <c r="C59" s="33">
        <v>1100</v>
      </c>
      <c r="D59" s="33">
        <f>'[1]Freight list'!$F$429</f>
        <v>3352</v>
      </c>
      <c r="E59" s="33">
        <f t="shared" si="5"/>
        <v>99507</v>
      </c>
      <c r="F59" s="33">
        <f t="shared" si="4"/>
        <v>17911.259999999998</v>
      </c>
      <c r="G59" s="34">
        <f t="shared" si="2"/>
        <v>117418.26</v>
      </c>
      <c r="H59" s="35"/>
      <c r="I59" s="67"/>
    </row>
    <row r="60" spans="1:9" x14ac:dyDescent="0.25">
      <c r="A60" s="37" t="s">
        <v>56</v>
      </c>
      <c r="B60" s="32"/>
      <c r="C60" s="33"/>
      <c r="D60" s="33"/>
      <c r="E60" s="33"/>
      <c r="F60" s="33"/>
      <c r="G60" s="34">
        <f t="shared" si="2"/>
        <v>0</v>
      </c>
      <c r="H60" s="39"/>
      <c r="I60" s="67"/>
    </row>
    <row r="61" spans="1:9" x14ac:dyDescent="0.25">
      <c r="A61" s="12" t="s">
        <v>123</v>
      </c>
      <c r="B61" s="32">
        <f>[1]DAMAN!$B61</f>
        <v>94229</v>
      </c>
      <c r="C61" s="33">
        <v>1100</v>
      </c>
      <c r="D61" s="33">
        <f>'[1]Freight list'!$F$429</f>
        <v>3352</v>
      </c>
      <c r="E61" s="33">
        <f t="shared" ref="E61:E69" si="6">+B61-C61+D61</f>
        <v>96481</v>
      </c>
      <c r="F61" s="33">
        <f t="shared" si="4"/>
        <v>17366.579999999998</v>
      </c>
      <c r="G61" s="34">
        <f t="shared" si="2"/>
        <v>113847.58</v>
      </c>
      <c r="H61" s="35"/>
      <c r="I61" s="67"/>
    </row>
    <row r="62" spans="1:9" x14ac:dyDescent="0.25">
      <c r="A62" s="12" t="s">
        <v>124</v>
      </c>
      <c r="B62" s="32">
        <f>[1]DAMAN!$B62</f>
        <v>93229</v>
      </c>
      <c r="C62" s="33">
        <v>1100</v>
      </c>
      <c r="D62" s="33">
        <f>'[1]Freight list'!$F$429</f>
        <v>3352</v>
      </c>
      <c r="E62" s="33">
        <f t="shared" si="6"/>
        <v>95481</v>
      </c>
      <c r="F62" s="33">
        <f t="shared" si="4"/>
        <v>17186.579999999998</v>
      </c>
      <c r="G62" s="34">
        <f t="shared" si="2"/>
        <v>112667.58</v>
      </c>
      <c r="H62" s="35"/>
      <c r="I62" s="67"/>
    </row>
    <row r="63" spans="1:9" x14ac:dyDescent="0.25">
      <c r="A63" s="12" t="s">
        <v>125</v>
      </c>
      <c r="B63" s="32">
        <f>[1]DAMAN!$B63</f>
        <v>93229</v>
      </c>
      <c r="C63" s="33">
        <v>1100</v>
      </c>
      <c r="D63" s="33">
        <f>'[1]Freight list'!$F$429</f>
        <v>3352</v>
      </c>
      <c r="E63" s="33">
        <f t="shared" si="6"/>
        <v>95481</v>
      </c>
      <c r="F63" s="33">
        <f t="shared" si="4"/>
        <v>17186.579999999998</v>
      </c>
      <c r="G63" s="34">
        <f t="shared" si="2"/>
        <v>112667.58</v>
      </c>
      <c r="H63" s="35"/>
      <c r="I63" s="67"/>
    </row>
    <row r="64" spans="1:9" x14ac:dyDescent="0.25">
      <c r="A64" s="12" t="s">
        <v>126</v>
      </c>
      <c r="B64" s="32">
        <f>[1]DAMAN!$B64</f>
        <v>100309</v>
      </c>
      <c r="C64" s="33">
        <v>1100</v>
      </c>
      <c r="D64" s="33">
        <f>'[1]Freight list'!$F$429</f>
        <v>3352</v>
      </c>
      <c r="E64" s="33">
        <f t="shared" si="6"/>
        <v>102561</v>
      </c>
      <c r="F64" s="33">
        <f t="shared" si="4"/>
        <v>18460.98</v>
      </c>
      <c r="G64" s="34">
        <f t="shared" si="2"/>
        <v>121021.98</v>
      </c>
      <c r="H64" s="35"/>
      <c r="I64" s="67"/>
    </row>
    <row r="65" spans="1:9" x14ac:dyDescent="0.25">
      <c r="A65" s="12" t="s">
        <v>127</v>
      </c>
      <c r="B65" s="32">
        <f>[1]DAMAN!$B65</f>
        <v>102309</v>
      </c>
      <c r="C65" s="33">
        <v>1100</v>
      </c>
      <c r="D65" s="33">
        <f>'[1]Freight list'!$F$429</f>
        <v>3352</v>
      </c>
      <c r="E65" s="33">
        <f t="shared" si="6"/>
        <v>104561</v>
      </c>
      <c r="F65" s="33">
        <f t="shared" si="4"/>
        <v>18820.98</v>
      </c>
      <c r="G65" s="34">
        <f t="shared" si="2"/>
        <v>123381.98</v>
      </c>
      <c r="H65" s="35"/>
      <c r="I65" s="67"/>
    </row>
    <row r="66" spans="1:9" x14ac:dyDescent="0.25">
      <c r="A66" s="12" t="s">
        <v>128</v>
      </c>
      <c r="B66" s="32">
        <f>[1]DAMAN!$B66</f>
        <v>104009</v>
      </c>
      <c r="C66" s="33">
        <v>1100</v>
      </c>
      <c r="D66" s="33">
        <f>'[1]Freight list'!$F$429</f>
        <v>3352</v>
      </c>
      <c r="E66" s="33">
        <f t="shared" si="6"/>
        <v>106261</v>
      </c>
      <c r="F66" s="33">
        <f t="shared" si="4"/>
        <v>19126.98</v>
      </c>
      <c r="G66" s="34">
        <f t="shared" si="2"/>
        <v>125387.98</v>
      </c>
      <c r="H66" s="35"/>
      <c r="I66" s="67"/>
    </row>
    <row r="67" spans="1:9" x14ac:dyDescent="0.25">
      <c r="A67" s="12" t="s">
        <v>129</v>
      </c>
      <c r="B67" s="32">
        <f>[1]DAMAN!$B67</f>
        <v>87729</v>
      </c>
      <c r="C67" s="33">
        <v>1100</v>
      </c>
      <c r="D67" s="33">
        <f>'[1]Freight list'!$F$429</f>
        <v>3352</v>
      </c>
      <c r="E67" s="33">
        <f t="shared" si="6"/>
        <v>89981</v>
      </c>
      <c r="F67" s="33">
        <f t="shared" si="4"/>
        <v>16196.58</v>
      </c>
      <c r="G67" s="34">
        <f t="shared" si="2"/>
        <v>106177.58</v>
      </c>
      <c r="H67" s="35"/>
      <c r="I67" s="67"/>
    </row>
    <row r="68" spans="1:9" x14ac:dyDescent="0.25">
      <c r="A68" s="12" t="s">
        <v>130</v>
      </c>
      <c r="B68" s="32">
        <f>[1]DAMAN!$B68</f>
        <v>89229</v>
      </c>
      <c r="C68" s="33">
        <v>1100</v>
      </c>
      <c r="D68" s="33">
        <f>'[1]Freight list'!$F$429</f>
        <v>3352</v>
      </c>
      <c r="E68" s="33">
        <f t="shared" si="6"/>
        <v>91481</v>
      </c>
      <c r="F68" s="33">
        <f t="shared" si="4"/>
        <v>16466.579999999998</v>
      </c>
      <c r="G68" s="34">
        <f t="shared" si="2"/>
        <v>107947.58</v>
      </c>
      <c r="H68" s="35"/>
      <c r="I68" s="49"/>
    </row>
    <row r="69" spans="1:9" x14ac:dyDescent="0.25">
      <c r="A69" s="12" t="s">
        <v>131</v>
      </c>
      <c r="B69" s="32">
        <f>[1]DAMAN!$B69</f>
        <v>89229</v>
      </c>
      <c r="C69" s="33">
        <v>1100</v>
      </c>
      <c r="D69" s="33">
        <f>'[1]Freight list'!$F$429</f>
        <v>3352</v>
      </c>
      <c r="E69" s="33">
        <f t="shared" si="6"/>
        <v>91481</v>
      </c>
      <c r="F69" s="33">
        <f t="shared" si="4"/>
        <v>16466.579999999998</v>
      </c>
      <c r="G69" s="34">
        <f t="shared" si="2"/>
        <v>107947.58</v>
      </c>
      <c r="H69" s="35"/>
      <c r="I69" s="49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</row>
    <row r="86" spans="1:9" ht="15.75" x14ac:dyDescent="0.25">
      <c r="A86" s="21" t="s">
        <v>71</v>
      </c>
      <c r="B86" s="13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72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73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74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H20" sqref="H20"/>
    </sheetView>
  </sheetViews>
  <sheetFormatPr defaultRowHeight="15" x14ac:dyDescent="0.25"/>
  <cols>
    <col min="1" max="1" width="30" customWidth="1"/>
    <col min="2" max="2" width="14.28515625" customWidth="1"/>
    <col min="3" max="3" width="10.28515625" customWidth="1"/>
    <col min="4" max="4" width="12.28515625" customWidth="1"/>
    <col min="5" max="5" width="11.7109375" bestFit="1" customWidth="1"/>
    <col min="6" max="6" width="13.28515625" customWidth="1"/>
    <col min="7" max="7" width="13.7109375" customWidth="1"/>
    <col min="8" max="8" width="20.85546875" customWidth="1"/>
    <col min="9" max="9" width="0" hidden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220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01.11.25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62"/>
    </row>
    <row r="10" spans="1:9" x14ac:dyDescent="0.25">
      <c r="A10" s="12" t="s">
        <v>89</v>
      </c>
      <c r="B10" s="32">
        <f>[1]DAMAN!$B10</f>
        <v>92170</v>
      </c>
      <c r="C10" s="33">
        <v>1100</v>
      </c>
      <c r="D10" s="33">
        <f>'[1]Freight list'!$F$425</f>
        <v>3263</v>
      </c>
      <c r="E10" s="33">
        <f t="shared" ref="E10:E33" si="0">+B10-C10+D10</f>
        <v>94333</v>
      </c>
      <c r="F10" s="33">
        <f t="shared" ref="F10:F33" si="1">+E10*0.18</f>
        <v>16979.939999999999</v>
      </c>
      <c r="G10" s="34">
        <f>E10+F10</f>
        <v>111312.94</v>
      </c>
      <c r="H10" s="35"/>
      <c r="I10" s="62"/>
    </row>
    <row r="11" spans="1:9" x14ac:dyDescent="0.25">
      <c r="A11" s="12" t="s">
        <v>15</v>
      </c>
      <c r="B11" s="32">
        <f>[1]DAMAN!$B11</f>
        <v>94170</v>
      </c>
      <c r="C11" s="33">
        <v>1100</v>
      </c>
      <c r="D11" s="33">
        <f>'[1]Freight list'!$F$425</f>
        <v>3263</v>
      </c>
      <c r="E11" s="33">
        <f t="shared" si="0"/>
        <v>96333</v>
      </c>
      <c r="F11" s="33">
        <f t="shared" si="1"/>
        <v>17339.939999999999</v>
      </c>
      <c r="G11" s="34">
        <f t="shared" ref="G11:G69" si="2">E11+F11</f>
        <v>113672.94</v>
      </c>
      <c r="H11" s="35"/>
      <c r="I11" s="62"/>
    </row>
    <row r="12" spans="1:9" x14ac:dyDescent="0.25">
      <c r="A12" s="12" t="s">
        <v>90</v>
      </c>
      <c r="B12" s="32">
        <f>+'[1]HD EX-WORKS'!Q58</f>
        <v>94920</v>
      </c>
      <c r="C12" s="33">
        <v>1100</v>
      </c>
      <c r="D12" s="33">
        <f>'[1]Freight list'!$F$425</f>
        <v>3263</v>
      </c>
      <c r="E12" s="33">
        <f>+B12-C12+D12</f>
        <v>97083</v>
      </c>
      <c r="F12" s="33">
        <f>+E12*0.18</f>
        <v>17474.939999999999</v>
      </c>
      <c r="G12" s="34">
        <f>E12+F12</f>
        <v>114557.94</v>
      </c>
      <c r="H12" s="35"/>
      <c r="I12" s="62"/>
    </row>
    <row r="13" spans="1:9" x14ac:dyDescent="0.25">
      <c r="A13" s="12" t="s">
        <v>91</v>
      </c>
      <c r="B13" s="32">
        <f>[1]DAMAN!$B13</f>
        <v>94920</v>
      </c>
      <c r="C13" s="33">
        <v>1100</v>
      </c>
      <c r="D13" s="33">
        <f>'[1]Freight list'!$F$425</f>
        <v>3263</v>
      </c>
      <c r="E13" s="33">
        <f t="shared" si="0"/>
        <v>97083</v>
      </c>
      <c r="F13" s="33">
        <f t="shared" si="1"/>
        <v>17474.939999999999</v>
      </c>
      <c r="G13" s="34">
        <f t="shared" si="2"/>
        <v>114557.94</v>
      </c>
      <c r="H13" s="35"/>
      <c r="I13" s="62"/>
    </row>
    <row r="14" spans="1:9" x14ac:dyDescent="0.25">
      <c r="A14" s="12" t="s">
        <v>19</v>
      </c>
      <c r="B14" s="32">
        <f>+'[1]HD EX-WORKS'!U58</f>
        <v>97420</v>
      </c>
      <c r="C14" s="33">
        <v>1100</v>
      </c>
      <c r="D14" s="33">
        <f>'[1]Freight list'!$F$425</f>
        <v>3263</v>
      </c>
      <c r="E14" s="33">
        <f>+B14-C14+D14</f>
        <v>99583</v>
      </c>
      <c r="F14" s="33">
        <f>+E14*0.18</f>
        <v>17924.939999999999</v>
      </c>
      <c r="G14" s="34">
        <f>E14+F14</f>
        <v>117507.94</v>
      </c>
      <c r="H14" s="35"/>
      <c r="I14" s="62"/>
    </row>
    <row r="15" spans="1:9" x14ac:dyDescent="0.25">
      <c r="A15" s="12" t="s">
        <v>20</v>
      </c>
      <c r="B15" s="32">
        <f>+'[1]HD EX-WORKS'!V58</f>
        <v>97420</v>
      </c>
      <c r="C15" s="33">
        <v>1100</v>
      </c>
      <c r="D15" s="33">
        <f>'[1]Freight list'!$F$425</f>
        <v>3263</v>
      </c>
      <c r="E15" s="33">
        <f>+B15-C15+D15</f>
        <v>99583</v>
      </c>
      <c r="F15" s="33">
        <f>+E15*0.18</f>
        <v>17924.939999999999</v>
      </c>
      <c r="G15" s="34">
        <f>E15+F15</f>
        <v>117507.94</v>
      </c>
      <c r="H15" s="35"/>
      <c r="I15" s="62"/>
    </row>
    <row r="16" spans="1:9" x14ac:dyDescent="0.25">
      <c r="A16" s="12" t="s">
        <v>92</v>
      </c>
      <c r="B16" s="32">
        <f>[1]DAMAN!$B16</f>
        <v>94212</v>
      </c>
      <c r="C16" s="33">
        <v>1100</v>
      </c>
      <c r="D16" s="33">
        <f>'[1]Freight list'!$F$425</f>
        <v>3263</v>
      </c>
      <c r="E16" s="33">
        <f t="shared" si="0"/>
        <v>96375</v>
      </c>
      <c r="F16" s="33">
        <f t="shared" si="1"/>
        <v>17347.5</v>
      </c>
      <c r="G16" s="34">
        <f t="shared" si="2"/>
        <v>113722.5</v>
      </c>
      <c r="H16" s="35"/>
      <c r="I16" s="72"/>
    </row>
    <row r="17" spans="1:9" x14ac:dyDescent="0.25">
      <c r="A17" s="12" t="s">
        <v>93</v>
      </c>
      <c r="B17" s="32">
        <f>[1]DAMAN!$B17</f>
        <v>95800</v>
      </c>
      <c r="C17" s="33">
        <v>1100</v>
      </c>
      <c r="D17" s="33">
        <f>'[1]Freight list'!$F$425</f>
        <v>3263</v>
      </c>
      <c r="E17" s="33">
        <f t="shared" si="0"/>
        <v>97963</v>
      </c>
      <c r="F17" s="33">
        <f t="shared" si="1"/>
        <v>17633.34</v>
      </c>
      <c r="G17" s="34">
        <f t="shared" si="2"/>
        <v>115596.34</v>
      </c>
      <c r="H17" s="35"/>
      <c r="I17" s="62"/>
    </row>
    <row r="18" spans="1:9" x14ac:dyDescent="0.25">
      <c r="A18" s="12" t="s">
        <v>94</v>
      </c>
      <c r="B18" s="32">
        <f>[1]DAMAN!$B18</f>
        <v>94550</v>
      </c>
      <c r="C18" s="33">
        <v>1100</v>
      </c>
      <c r="D18" s="33">
        <f>'[1]Freight list'!$F$425</f>
        <v>3263</v>
      </c>
      <c r="E18" s="33">
        <f t="shared" si="0"/>
        <v>96713</v>
      </c>
      <c r="F18" s="33">
        <f t="shared" si="1"/>
        <v>17408.34</v>
      </c>
      <c r="G18" s="34">
        <f t="shared" si="2"/>
        <v>114121.34</v>
      </c>
      <c r="H18" s="35"/>
      <c r="I18" s="62"/>
    </row>
    <row r="19" spans="1:9" x14ac:dyDescent="0.25">
      <c r="A19" s="12" t="s">
        <v>95</v>
      </c>
      <c r="B19" s="32">
        <f>[1]DAMAN!$B19</f>
        <v>94050</v>
      </c>
      <c r="C19" s="33">
        <v>1100</v>
      </c>
      <c r="D19" s="33">
        <f>'[1]Freight list'!$F$425</f>
        <v>3263</v>
      </c>
      <c r="E19" s="33">
        <f t="shared" si="0"/>
        <v>96213</v>
      </c>
      <c r="F19" s="33">
        <f t="shared" si="1"/>
        <v>17318.34</v>
      </c>
      <c r="G19" s="34">
        <f t="shared" si="2"/>
        <v>113531.34</v>
      </c>
      <c r="H19" s="35"/>
      <c r="I19" s="62"/>
    </row>
    <row r="20" spans="1:9" x14ac:dyDescent="0.25">
      <c r="A20" s="12" t="s">
        <v>96</v>
      </c>
      <c r="B20" s="32">
        <f>[1]DAMAN!$B20</f>
        <v>95816</v>
      </c>
      <c r="C20" s="33">
        <v>1100</v>
      </c>
      <c r="D20" s="33">
        <f>'[1]Freight list'!$F$425</f>
        <v>3263</v>
      </c>
      <c r="E20" s="33">
        <f t="shared" si="0"/>
        <v>97979</v>
      </c>
      <c r="F20" s="33">
        <f t="shared" si="1"/>
        <v>17636.22</v>
      </c>
      <c r="G20" s="34">
        <f t="shared" si="2"/>
        <v>115615.22</v>
      </c>
      <c r="H20" s="35"/>
      <c r="I20" s="62"/>
    </row>
    <row r="21" spans="1:9" x14ac:dyDescent="0.25">
      <c r="A21" s="12" t="s">
        <v>25</v>
      </c>
      <c r="B21" s="32">
        <f>[1]DAMAN!$B21</f>
        <v>94410</v>
      </c>
      <c r="C21" s="33">
        <v>1100</v>
      </c>
      <c r="D21" s="33">
        <f>'[1]Freight list'!$F$425</f>
        <v>3263</v>
      </c>
      <c r="E21" s="33">
        <f t="shared" si="0"/>
        <v>96573</v>
      </c>
      <c r="F21" s="33">
        <f t="shared" si="1"/>
        <v>17383.14</v>
      </c>
      <c r="G21" s="34">
        <f t="shared" si="2"/>
        <v>113956.14</v>
      </c>
      <c r="H21" s="35"/>
      <c r="I21" s="62"/>
    </row>
    <row r="22" spans="1:9" x14ac:dyDescent="0.25">
      <c r="A22" s="12" t="s">
        <v>97</v>
      </c>
      <c r="B22" s="32">
        <f>[1]DAMAN!$B22</f>
        <v>92376</v>
      </c>
      <c r="C22" s="33">
        <v>1100</v>
      </c>
      <c r="D22" s="33">
        <f>'[1]Freight list'!$F$425</f>
        <v>3263</v>
      </c>
      <c r="E22" s="33">
        <f t="shared" si="0"/>
        <v>94539</v>
      </c>
      <c r="F22" s="33">
        <f t="shared" si="1"/>
        <v>17017.02</v>
      </c>
      <c r="G22" s="34">
        <f t="shared" si="2"/>
        <v>111556.02</v>
      </c>
      <c r="H22" s="35"/>
      <c r="I22" s="62"/>
    </row>
    <row r="23" spans="1:9" x14ac:dyDescent="0.25">
      <c r="A23" s="12" t="s">
        <v>98</v>
      </c>
      <c r="B23" s="32">
        <f>[1]DAMAN!$B23</f>
        <v>95376</v>
      </c>
      <c r="C23" s="33">
        <v>1100</v>
      </c>
      <c r="D23" s="33">
        <f>'[1]Freight list'!$F$425</f>
        <v>3263</v>
      </c>
      <c r="E23" s="33">
        <f t="shared" si="0"/>
        <v>97539</v>
      </c>
      <c r="F23" s="33">
        <f t="shared" si="1"/>
        <v>17557.02</v>
      </c>
      <c r="G23" s="34">
        <f t="shared" si="2"/>
        <v>115096.02</v>
      </c>
      <c r="H23" s="35"/>
      <c r="I23" s="62"/>
    </row>
    <row r="24" spans="1:9" x14ac:dyDescent="0.25">
      <c r="A24" s="12" t="s">
        <v>99</v>
      </c>
      <c r="B24" s="32">
        <f>[1]DAMAN!$B24</f>
        <v>95376</v>
      </c>
      <c r="C24" s="33">
        <v>1100</v>
      </c>
      <c r="D24" s="33">
        <f>'[1]Freight list'!$F$425</f>
        <v>3263</v>
      </c>
      <c r="E24" s="33">
        <f t="shared" si="0"/>
        <v>97539</v>
      </c>
      <c r="F24" s="33">
        <f t="shared" si="1"/>
        <v>17557.02</v>
      </c>
      <c r="G24" s="34">
        <f t="shared" si="2"/>
        <v>115096.02</v>
      </c>
      <c r="H24" s="35"/>
      <c r="I24" s="62"/>
    </row>
    <row r="25" spans="1:9" x14ac:dyDescent="0.25">
      <c r="A25" s="12" t="s">
        <v>100</v>
      </c>
      <c r="B25" s="32">
        <f>[1]DAMAN!$B25</f>
        <v>93872</v>
      </c>
      <c r="C25" s="33">
        <v>1100</v>
      </c>
      <c r="D25" s="33">
        <f>'[1]Freight list'!$F$425</f>
        <v>3263</v>
      </c>
      <c r="E25" s="33">
        <f t="shared" si="0"/>
        <v>96035</v>
      </c>
      <c r="F25" s="33">
        <f t="shared" si="1"/>
        <v>17286.3</v>
      </c>
      <c r="G25" s="34">
        <f t="shared" si="2"/>
        <v>113321.3</v>
      </c>
      <c r="H25" s="35"/>
      <c r="I25" s="72"/>
    </row>
    <row r="26" spans="1:9" x14ac:dyDescent="0.25">
      <c r="A26" s="12" t="s">
        <v>29</v>
      </c>
      <c r="B26" s="32">
        <f>[1]DAMAN!$B26</f>
        <v>93266</v>
      </c>
      <c r="C26" s="33">
        <v>1100</v>
      </c>
      <c r="D26" s="33">
        <f>'[1]Freight list'!$F$425</f>
        <v>3263</v>
      </c>
      <c r="E26" s="33">
        <f t="shared" si="0"/>
        <v>95429</v>
      </c>
      <c r="F26" s="33">
        <f t="shared" si="1"/>
        <v>17177.22</v>
      </c>
      <c r="G26" s="34">
        <f t="shared" si="2"/>
        <v>112606.22</v>
      </c>
      <c r="H26" s="35"/>
      <c r="I26" s="62"/>
    </row>
    <row r="27" spans="1:9" x14ac:dyDescent="0.25">
      <c r="A27" s="12" t="s">
        <v>31</v>
      </c>
      <c r="B27" s="32">
        <f>[1]DAMAN!$B27</f>
        <v>94576</v>
      </c>
      <c r="C27" s="33">
        <v>1100</v>
      </c>
      <c r="D27" s="33">
        <f>'[1]Freight list'!$F$425</f>
        <v>3263</v>
      </c>
      <c r="E27" s="33">
        <f t="shared" si="0"/>
        <v>96739</v>
      </c>
      <c r="F27" s="33">
        <f t="shared" si="1"/>
        <v>17413.02</v>
      </c>
      <c r="G27" s="34">
        <f t="shared" si="2"/>
        <v>114152.02</v>
      </c>
      <c r="H27" s="35"/>
      <c r="I27" s="67"/>
    </row>
    <row r="28" spans="1:9" x14ac:dyDescent="0.25">
      <c r="A28" s="12" t="s">
        <v>101</v>
      </c>
      <c r="B28" s="32">
        <f>[1]DAMAN!$B28</f>
        <v>91872</v>
      </c>
      <c r="C28" s="33">
        <v>1100</v>
      </c>
      <c r="D28" s="33">
        <f>'[1]Freight list'!$F$425</f>
        <v>3263</v>
      </c>
      <c r="E28" s="33">
        <f t="shared" si="0"/>
        <v>94035</v>
      </c>
      <c r="F28" s="33">
        <f t="shared" si="1"/>
        <v>16926.3</v>
      </c>
      <c r="G28" s="34">
        <f t="shared" si="2"/>
        <v>110961.3</v>
      </c>
      <c r="H28" s="35"/>
      <c r="I28" s="67"/>
    </row>
    <row r="29" spans="1:9" x14ac:dyDescent="0.25">
      <c r="A29" s="12" t="s">
        <v>27</v>
      </c>
      <c r="B29" s="32">
        <f>[1]DAMAN!$B29</f>
        <v>91376</v>
      </c>
      <c r="C29" s="33">
        <v>1100</v>
      </c>
      <c r="D29" s="33">
        <f>'[1]Freight list'!$F$425</f>
        <v>3263</v>
      </c>
      <c r="E29" s="33">
        <f t="shared" si="0"/>
        <v>93539</v>
      </c>
      <c r="F29" s="33">
        <f t="shared" si="1"/>
        <v>16837.02</v>
      </c>
      <c r="G29" s="34">
        <f t="shared" si="2"/>
        <v>110376.02</v>
      </c>
      <c r="H29" s="35"/>
      <c r="I29" s="67"/>
    </row>
    <row r="30" spans="1:9" x14ac:dyDescent="0.25">
      <c r="A30" s="12" t="s">
        <v>102</v>
      </c>
      <c r="B30" s="32">
        <f>[1]DAMAN!$B30</f>
        <v>89376</v>
      </c>
      <c r="C30" s="33">
        <v>1100</v>
      </c>
      <c r="D30" s="33">
        <f>'[1]Freight list'!$F$425</f>
        <v>3263</v>
      </c>
      <c r="E30" s="33">
        <f t="shared" si="0"/>
        <v>91539</v>
      </c>
      <c r="F30" s="33">
        <f t="shared" si="1"/>
        <v>16477.02</v>
      </c>
      <c r="G30" s="34">
        <f t="shared" si="2"/>
        <v>108016.02</v>
      </c>
      <c r="H30" s="35"/>
      <c r="I30" s="67"/>
    </row>
    <row r="31" spans="1:9" x14ac:dyDescent="0.25">
      <c r="A31" s="12" t="s">
        <v>103</v>
      </c>
      <c r="B31" s="32">
        <f>[1]DAMAN!$B31</f>
        <v>86712</v>
      </c>
      <c r="C31" s="33">
        <v>1100</v>
      </c>
      <c r="D31" s="33">
        <f>'[1]Freight list'!$F$425</f>
        <v>3263</v>
      </c>
      <c r="E31" s="33">
        <f t="shared" si="0"/>
        <v>88875</v>
      </c>
      <c r="F31" s="33">
        <f t="shared" si="1"/>
        <v>15997.5</v>
      </c>
      <c r="G31" s="34">
        <f t="shared" si="2"/>
        <v>104872.5</v>
      </c>
      <c r="H31" s="35"/>
      <c r="I31" s="67"/>
    </row>
    <row r="32" spans="1:9" x14ac:dyDescent="0.25">
      <c r="A32" s="12" t="s">
        <v>104</v>
      </c>
      <c r="B32" s="32">
        <f>[1]DAMAN!$B32</f>
        <v>89410</v>
      </c>
      <c r="C32" s="33">
        <v>1100</v>
      </c>
      <c r="D32" s="33">
        <f>'[1]Freight list'!$F$425</f>
        <v>3263</v>
      </c>
      <c r="E32" s="33">
        <f t="shared" si="0"/>
        <v>91573</v>
      </c>
      <c r="F32" s="33">
        <f t="shared" si="1"/>
        <v>16483.14</v>
      </c>
      <c r="G32" s="34">
        <f t="shared" si="2"/>
        <v>108056.14</v>
      </c>
      <c r="H32" s="35"/>
      <c r="I32" s="67"/>
    </row>
    <row r="33" spans="1:9" x14ac:dyDescent="0.25">
      <c r="A33" s="12" t="s">
        <v>105</v>
      </c>
      <c r="B33" s="32">
        <f>[1]DAMAN!$B33</f>
        <v>89050</v>
      </c>
      <c r="C33" s="33">
        <v>1100</v>
      </c>
      <c r="D33" s="33">
        <f>'[1]Freight list'!$F$425</f>
        <v>3263</v>
      </c>
      <c r="E33" s="33">
        <f t="shared" si="0"/>
        <v>91213</v>
      </c>
      <c r="F33" s="33">
        <f t="shared" si="1"/>
        <v>16418.34</v>
      </c>
      <c r="G33" s="34">
        <f t="shared" si="2"/>
        <v>107631.34</v>
      </c>
      <c r="H33" s="35"/>
      <c r="I33" s="67"/>
    </row>
    <row r="34" spans="1:9" x14ac:dyDescent="0.25">
      <c r="A34" s="37" t="s">
        <v>33</v>
      </c>
      <c r="B34" s="32"/>
      <c r="C34" s="33"/>
      <c r="D34" s="33"/>
      <c r="E34" s="33"/>
      <c r="F34" s="33"/>
      <c r="G34" s="34">
        <f t="shared" si="2"/>
        <v>0</v>
      </c>
      <c r="H34" s="38"/>
      <c r="I34" s="50"/>
    </row>
    <row r="35" spans="1:9" x14ac:dyDescent="0.25">
      <c r="A35" s="12" t="s">
        <v>34</v>
      </c>
      <c r="B35" s="32">
        <f>[1]DAMAN!$B35</f>
        <v>89805</v>
      </c>
      <c r="C35" s="33">
        <v>1100</v>
      </c>
      <c r="D35" s="33">
        <f>'[1]Freight list'!$F$425</f>
        <v>3263</v>
      </c>
      <c r="E35" s="33">
        <f t="shared" ref="E35:E44" si="3">+B35-C35+D35</f>
        <v>91968</v>
      </c>
      <c r="F35" s="33">
        <f t="shared" ref="F35:F69" si="4">+E35*0.18</f>
        <v>16554.239999999998</v>
      </c>
      <c r="G35" s="34">
        <f t="shared" si="2"/>
        <v>108522.23999999999</v>
      </c>
      <c r="H35" s="35"/>
      <c r="I35" s="67"/>
    </row>
    <row r="36" spans="1:9" x14ac:dyDescent="0.25">
      <c r="A36" s="12" t="s">
        <v>106</v>
      </c>
      <c r="B36" s="32">
        <f>[1]DAMAN!$B36</f>
        <v>88115</v>
      </c>
      <c r="C36" s="33">
        <v>1100</v>
      </c>
      <c r="D36" s="33">
        <f>'[1]Freight list'!$F$425</f>
        <v>3263</v>
      </c>
      <c r="E36" s="33">
        <f t="shared" si="3"/>
        <v>90278</v>
      </c>
      <c r="F36" s="33">
        <f t="shared" si="4"/>
        <v>16250.039999999999</v>
      </c>
      <c r="G36" s="34">
        <f t="shared" si="2"/>
        <v>106528.04</v>
      </c>
      <c r="H36" s="35"/>
      <c r="I36" s="67"/>
    </row>
    <row r="37" spans="1:9" x14ac:dyDescent="0.25">
      <c r="A37" s="12" t="s">
        <v>107</v>
      </c>
      <c r="B37" s="32">
        <f>[1]DAMAN!$B37</f>
        <v>87595</v>
      </c>
      <c r="C37" s="33">
        <v>1100</v>
      </c>
      <c r="D37" s="33">
        <f>'[1]Freight list'!$F$425</f>
        <v>3263</v>
      </c>
      <c r="E37" s="33">
        <f t="shared" si="3"/>
        <v>89758</v>
      </c>
      <c r="F37" s="33">
        <f t="shared" si="4"/>
        <v>16156.439999999999</v>
      </c>
      <c r="G37" s="34">
        <f t="shared" si="2"/>
        <v>105914.44</v>
      </c>
      <c r="H37" s="35"/>
      <c r="I37" s="67"/>
    </row>
    <row r="38" spans="1:9" x14ac:dyDescent="0.25">
      <c r="A38" s="12" t="s">
        <v>108</v>
      </c>
      <c r="B38" s="32">
        <f>[1]DAMAN!$B38</f>
        <v>90295</v>
      </c>
      <c r="C38" s="33">
        <v>1100</v>
      </c>
      <c r="D38" s="33">
        <f>'[1]Freight list'!$F$425</f>
        <v>3263</v>
      </c>
      <c r="E38" s="33">
        <f t="shared" si="3"/>
        <v>92458</v>
      </c>
      <c r="F38" s="33">
        <f t="shared" si="4"/>
        <v>16642.439999999999</v>
      </c>
      <c r="G38" s="34">
        <f t="shared" si="2"/>
        <v>109100.44</v>
      </c>
      <c r="H38" s="35"/>
      <c r="I38" s="67"/>
    </row>
    <row r="39" spans="1:9" x14ac:dyDescent="0.25">
      <c r="A39" s="12" t="s">
        <v>37</v>
      </c>
      <c r="B39" s="32">
        <f>[1]DAMAN!$B39</f>
        <v>88615</v>
      </c>
      <c r="C39" s="33">
        <v>1100</v>
      </c>
      <c r="D39" s="33">
        <f>'[1]Freight list'!$F$425</f>
        <v>3263</v>
      </c>
      <c r="E39" s="33">
        <f t="shared" si="3"/>
        <v>90778</v>
      </c>
      <c r="F39" s="33">
        <f t="shared" si="4"/>
        <v>16340.039999999999</v>
      </c>
      <c r="G39" s="34">
        <f t="shared" si="2"/>
        <v>107118.04</v>
      </c>
      <c r="H39" s="35"/>
      <c r="I39" s="67"/>
    </row>
    <row r="40" spans="1:9" x14ac:dyDescent="0.25">
      <c r="A40" s="12" t="s">
        <v>109</v>
      </c>
      <c r="B40" s="32">
        <f>+'[1]PP EX-WORKS'!Y47</f>
        <v>83595</v>
      </c>
      <c r="C40" s="33">
        <v>1100</v>
      </c>
      <c r="D40" s="33">
        <f>'[1]Freight list'!$F$425</f>
        <v>3263</v>
      </c>
      <c r="E40" s="33">
        <f t="shared" si="3"/>
        <v>85758</v>
      </c>
      <c r="F40" s="33">
        <f t="shared" si="4"/>
        <v>15436.439999999999</v>
      </c>
      <c r="G40" s="34">
        <f t="shared" si="2"/>
        <v>101194.44</v>
      </c>
      <c r="H40" s="35"/>
      <c r="I40" s="67"/>
    </row>
    <row r="41" spans="1:9" x14ac:dyDescent="0.25">
      <c r="A41" s="12" t="s">
        <v>110</v>
      </c>
      <c r="B41" s="32">
        <f>[1]DAMAN!$B41</f>
        <v>87095</v>
      </c>
      <c r="C41" s="33">
        <v>1100</v>
      </c>
      <c r="D41" s="33">
        <f>'[1]Freight list'!$F$425</f>
        <v>3263</v>
      </c>
      <c r="E41" s="33">
        <f t="shared" si="3"/>
        <v>89258</v>
      </c>
      <c r="F41" s="33">
        <f t="shared" si="4"/>
        <v>16066.439999999999</v>
      </c>
      <c r="G41" s="34">
        <f t="shared" si="2"/>
        <v>105324.44</v>
      </c>
      <c r="H41" s="35"/>
      <c r="I41" s="67"/>
    </row>
    <row r="42" spans="1:9" x14ac:dyDescent="0.25">
      <c r="A42" s="12" t="s">
        <v>111</v>
      </c>
      <c r="B42" s="32">
        <f>[1]DAMAN!$B42</f>
        <v>87115</v>
      </c>
      <c r="C42" s="33">
        <v>1100</v>
      </c>
      <c r="D42" s="33">
        <f>'[1]Freight list'!$F$425</f>
        <v>3263</v>
      </c>
      <c r="E42" s="33">
        <f t="shared" si="3"/>
        <v>89278</v>
      </c>
      <c r="F42" s="33">
        <f t="shared" si="4"/>
        <v>16070.039999999999</v>
      </c>
      <c r="G42" s="34">
        <f t="shared" si="2"/>
        <v>105348.04</v>
      </c>
      <c r="H42" s="35"/>
      <c r="I42" s="67"/>
    </row>
    <row r="43" spans="1:9" x14ac:dyDescent="0.25">
      <c r="A43" s="12" t="s">
        <v>112</v>
      </c>
      <c r="B43" s="32">
        <f>[1]DAMAN!$B43</f>
        <v>91405</v>
      </c>
      <c r="C43" s="33">
        <v>1100</v>
      </c>
      <c r="D43" s="33">
        <f>'[1]Freight list'!$F$425</f>
        <v>3263</v>
      </c>
      <c r="E43" s="33">
        <f t="shared" si="3"/>
        <v>93568</v>
      </c>
      <c r="F43" s="33">
        <f t="shared" si="4"/>
        <v>16842.239999999998</v>
      </c>
      <c r="G43" s="34">
        <f t="shared" si="2"/>
        <v>110410.23999999999</v>
      </c>
      <c r="H43" s="35"/>
      <c r="I43" s="67"/>
    </row>
    <row r="44" spans="1:9" x14ac:dyDescent="0.25">
      <c r="A44" s="12" t="s">
        <v>113</v>
      </c>
      <c r="B44" s="32">
        <f>[1]DAMAN!$B44</f>
        <v>83595</v>
      </c>
      <c r="C44" s="33">
        <v>1100</v>
      </c>
      <c r="D44" s="33">
        <f>'[1]Freight list'!$F$425</f>
        <v>3263</v>
      </c>
      <c r="E44" s="33">
        <f t="shared" si="3"/>
        <v>85758</v>
      </c>
      <c r="F44" s="33">
        <f t="shared" si="4"/>
        <v>15436.439999999999</v>
      </c>
      <c r="G44" s="34">
        <f t="shared" si="2"/>
        <v>101194.44</v>
      </c>
      <c r="H44" s="35"/>
      <c r="I44" s="67"/>
    </row>
    <row r="45" spans="1:9" x14ac:dyDescent="0.25">
      <c r="A45" s="37" t="s">
        <v>42</v>
      </c>
      <c r="B45" s="32"/>
      <c r="C45" s="33"/>
      <c r="D45" s="33"/>
      <c r="E45" s="33"/>
      <c r="F45" s="33"/>
      <c r="G45" s="34">
        <f t="shared" si="2"/>
        <v>0</v>
      </c>
      <c r="H45" s="39"/>
      <c r="I45" s="67"/>
    </row>
    <row r="46" spans="1:9" x14ac:dyDescent="0.25">
      <c r="A46" s="12" t="s">
        <v>114</v>
      </c>
      <c r="B46" s="32">
        <f>[1]DAMAN!$B46</f>
        <v>95715</v>
      </c>
      <c r="C46" s="33">
        <v>1100</v>
      </c>
      <c r="D46" s="33">
        <f>'[1]Freight list'!$F$425</f>
        <v>3263</v>
      </c>
      <c r="E46" s="33">
        <f t="shared" ref="E46:E59" si="5">+B46-C46+D46</f>
        <v>97878</v>
      </c>
      <c r="F46" s="33">
        <f t="shared" si="4"/>
        <v>17618.04</v>
      </c>
      <c r="G46" s="34">
        <f t="shared" si="2"/>
        <v>115496.04000000001</v>
      </c>
      <c r="H46" s="35"/>
      <c r="I46" s="67"/>
    </row>
    <row r="47" spans="1:9" x14ac:dyDescent="0.25">
      <c r="A47" s="12" t="s">
        <v>115</v>
      </c>
      <c r="B47" s="32">
        <f>+'[1]PP EX-WORKS'!S47</f>
        <v>95655</v>
      </c>
      <c r="C47" s="33">
        <v>1100</v>
      </c>
      <c r="D47" s="33">
        <f>'[1]Freight list'!$F$425</f>
        <v>3263</v>
      </c>
      <c r="E47" s="33">
        <f>+B47-C47+D47</f>
        <v>97818</v>
      </c>
      <c r="F47" s="33">
        <f>+E47*0.18</f>
        <v>17607.239999999998</v>
      </c>
      <c r="G47" s="34">
        <f>E47+F47</f>
        <v>115425.23999999999</v>
      </c>
      <c r="H47" s="35"/>
      <c r="I47" s="67"/>
    </row>
    <row r="48" spans="1:9" x14ac:dyDescent="0.25">
      <c r="A48" s="12" t="s">
        <v>116</v>
      </c>
      <c r="B48" s="32">
        <f>+'[1]PP EX-WORKS'!P47-6000</f>
        <v>86405</v>
      </c>
      <c r="C48" s="33">
        <v>1100</v>
      </c>
      <c r="D48" s="33">
        <f>'[1]Freight list'!$F$425</f>
        <v>3263</v>
      </c>
      <c r="E48" s="33">
        <f t="shared" si="5"/>
        <v>88568</v>
      </c>
      <c r="F48" s="33">
        <f t="shared" si="4"/>
        <v>15942.24</v>
      </c>
      <c r="G48" s="34">
        <f t="shared" si="2"/>
        <v>104510.24</v>
      </c>
      <c r="H48" s="35"/>
      <c r="I48" s="67"/>
    </row>
    <row r="49" spans="1:9" x14ac:dyDescent="0.25">
      <c r="A49" s="12" t="s">
        <v>53</v>
      </c>
      <c r="B49" s="32">
        <f>[1]DAMAN!$B49</f>
        <v>94165</v>
      </c>
      <c r="C49" s="33">
        <v>1100</v>
      </c>
      <c r="D49" s="33">
        <f>'[1]Freight list'!$F$425</f>
        <v>3263</v>
      </c>
      <c r="E49" s="33">
        <f t="shared" si="5"/>
        <v>96328</v>
      </c>
      <c r="F49" s="33">
        <f t="shared" si="4"/>
        <v>17339.04</v>
      </c>
      <c r="G49" s="34">
        <f t="shared" si="2"/>
        <v>113667.04000000001</v>
      </c>
      <c r="H49" s="35"/>
      <c r="I49" s="67"/>
    </row>
    <row r="50" spans="1:9" x14ac:dyDescent="0.25">
      <c r="A50" s="12" t="s">
        <v>117</v>
      </c>
      <c r="B50" s="32">
        <f>[1]DAMAN!$B50</f>
        <v>92405</v>
      </c>
      <c r="C50" s="33">
        <v>1100</v>
      </c>
      <c r="D50" s="33">
        <f>'[1]Freight list'!$F$425</f>
        <v>3263</v>
      </c>
      <c r="E50" s="33">
        <f t="shared" si="5"/>
        <v>94568</v>
      </c>
      <c r="F50" s="33">
        <f t="shared" si="4"/>
        <v>17022.239999999998</v>
      </c>
      <c r="G50" s="34">
        <f t="shared" si="2"/>
        <v>111590.23999999999</v>
      </c>
      <c r="H50" s="35"/>
      <c r="I50" s="67"/>
    </row>
    <row r="51" spans="1:9" x14ac:dyDescent="0.25">
      <c r="A51" s="12" t="s">
        <v>44</v>
      </c>
      <c r="B51" s="32">
        <f>+'[1]PP EX-WORKS'!W47</f>
        <v>92895</v>
      </c>
      <c r="C51" s="33">
        <v>1100</v>
      </c>
      <c r="D51" s="33">
        <f>'[1]Freight list'!$F$425</f>
        <v>3263</v>
      </c>
      <c r="E51" s="33">
        <f>+B51-C51+D51</f>
        <v>95058</v>
      </c>
      <c r="F51" s="33">
        <f>+E51*0.18</f>
        <v>17110.439999999999</v>
      </c>
      <c r="G51" s="34">
        <f>E51+F51</f>
        <v>112168.44</v>
      </c>
      <c r="H51" s="35"/>
      <c r="I51" s="67"/>
    </row>
    <row r="52" spans="1:9" x14ac:dyDescent="0.25">
      <c r="A52" s="12" t="s">
        <v>45</v>
      </c>
      <c r="B52" s="32">
        <f>+'[1]PP EX-WORKS'!V47</f>
        <v>94745</v>
      </c>
      <c r="C52" s="33">
        <v>1100</v>
      </c>
      <c r="D52" s="33">
        <f>'[1]Freight list'!$F$425</f>
        <v>3263</v>
      </c>
      <c r="E52" s="33">
        <f>+B52-C52+D52</f>
        <v>96908</v>
      </c>
      <c r="F52" s="33">
        <f>+E52*0.18</f>
        <v>17443.439999999999</v>
      </c>
      <c r="G52" s="34">
        <f>E52+F52</f>
        <v>114351.44</v>
      </c>
      <c r="H52" s="35"/>
      <c r="I52" s="67"/>
    </row>
    <row r="53" spans="1:9" x14ac:dyDescent="0.25">
      <c r="A53" s="12" t="s">
        <v>46</v>
      </c>
      <c r="B53" s="32">
        <f>+'[1]PP EX-WORKS'!T47</f>
        <v>93875</v>
      </c>
      <c r="C53" s="33">
        <v>1100</v>
      </c>
      <c r="D53" s="33">
        <f>'[1]Freight list'!$F$425</f>
        <v>3263</v>
      </c>
      <c r="E53" s="33">
        <f>+B53-C53+D53</f>
        <v>96038</v>
      </c>
      <c r="F53" s="33">
        <f>+E53*0.18</f>
        <v>17286.84</v>
      </c>
      <c r="G53" s="34">
        <f>E53+F53</f>
        <v>113324.84</v>
      </c>
      <c r="H53" s="35"/>
      <c r="I53" s="67"/>
    </row>
    <row r="54" spans="1:9" x14ac:dyDescent="0.25">
      <c r="A54" s="12" t="s">
        <v>47</v>
      </c>
      <c r="B54" s="32">
        <f>+'[1]PP EX-WORKS'!U47</f>
        <v>93875</v>
      </c>
      <c r="C54" s="33">
        <v>1100</v>
      </c>
      <c r="D54" s="33">
        <f>'[1]Freight list'!$F$425</f>
        <v>3263</v>
      </c>
      <c r="E54" s="33">
        <f>+B54-C54+D54</f>
        <v>96038</v>
      </c>
      <c r="F54" s="33">
        <f>+E54*0.18</f>
        <v>17286.84</v>
      </c>
      <c r="G54" s="34">
        <f>E54+F54</f>
        <v>113324.84</v>
      </c>
      <c r="H54" s="35"/>
      <c r="I54" s="67"/>
    </row>
    <row r="55" spans="1:9" x14ac:dyDescent="0.25">
      <c r="A55" s="12" t="s">
        <v>118</v>
      </c>
      <c r="B55" s="32">
        <f>[1]DAMAN!$B55</f>
        <v>92405</v>
      </c>
      <c r="C55" s="33">
        <v>1100</v>
      </c>
      <c r="D55" s="33">
        <f>'[1]Freight list'!$F$425</f>
        <v>3263</v>
      </c>
      <c r="E55" s="33">
        <f>+B55-C55+D55</f>
        <v>94568</v>
      </c>
      <c r="F55" s="33">
        <f>+E55*0.18</f>
        <v>17022.239999999998</v>
      </c>
      <c r="G55" s="34">
        <f>E55+F55</f>
        <v>111590.23999999999</v>
      </c>
      <c r="H55" s="35"/>
      <c r="I55" s="67"/>
    </row>
    <row r="56" spans="1:9" x14ac:dyDescent="0.25">
      <c r="A56" s="12" t="s">
        <v>174</v>
      </c>
      <c r="B56" s="32">
        <f>[1]DAMAN!$B56</f>
        <v>91905</v>
      </c>
      <c r="C56" s="33">
        <v>1100</v>
      </c>
      <c r="D56" s="33">
        <f>'[1]Freight list'!$F$425</f>
        <v>3263</v>
      </c>
      <c r="E56" s="33">
        <f t="shared" si="5"/>
        <v>94068</v>
      </c>
      <c r="F56" s="33">
        <f t="shared" si="4"/>
        <v>16932.239999999998</v>
      </c>
      <c r="G56" s="34">
        <f t="shared" si="2"/>
        <v>111000.23999999999</v>
      </c>
      <c r="H56" s="35"/>
      <c r="I56" s="67"/>
    </row>
    <row r="57" spans="1:9" x14ac:dyDescent="0.25">
      <c r="A57" s="12" t="s">
        <v>120</v>
      </c>
      <c r="B57" s="32">
        <f>[1]DAMAN!$B57</f>
        <v>95235</v>
      </c>
      <c r="C57" s="33">
        <v>1100</v>
      </c>
      <c r="D57" s="33">
        <f>'[1]Freight list'!$F$425</f>
        <v>3263</v>
      </c>
      <c r="E57" s="33">
        <f t="shared" si="5"/>
        <v>97398</v>
      </c>
      <c r="F57" s="33">
        <f t="shared" si="4"/>
        <v>17531.64</v>
      </c>
      <c r="G57" s="34">
        <f t="shared" si="2"/>
        <v>114929.64</v>
      </c>
      <c r="H57" s="35"/>
      <c r="I57" s="67"/>
    </row>
    <row r="58" spans="1:9" x14ac:dyDescent="0.25">
      <c r="A58" s="12" t="s">
        <v>121</v>
      </c>
      <c r="B58" s="32">
        <f>[1]DAMAN!$B58</f>
        <v>98235</v>
      </c>
      <c r="C58" s="33">
        <v>1100</v>
      </c>
      <c r="D58" s="33">
        <f>'[1]Freight list'!$F$425</f>
        <v>3263</v>
      </c>
      <c r="E58" s="33">
        <f t="shared" si="5"/>
        <v>100398</v>
      </c>
      <c r="F58" s="33">
        <f t="shared" si="4"/>
        <v>18071.64</v>
      </c>
      <c r="G58" s="34">
        <f t="shared" si="2"/>
        <v>118469.64</v>
      </c>
      <c r="H58" s="35"/>
      <c r="I58" s="67"/>
    </row>
    <row r="59" spans="1:9" x14ac:dyDescent="0.25">
      <c r="A59" s="40" t="s">
        <v>122</v>
      </c>
      <c r="B59" s="32">
        <f>[1]DAMAN!$B59</f>
        <v>97255</v>
      </c>
      <c r="C59" s="33">
        <v>1100</v>
      </c>
      <c r="D59" s="33">
        <f>'[1]Freight list'!$F$425</f>
        <v>3263</v>
      </c>
      <c r="E59" s="33">
        <f t="shared" si="5"/>
        <v>99418</v>
      </c>
      <c r="F59" s="33">
        <f t="shared" si="4"/>
        <v>17895.239999999998</v>
      </c>
      <c r="G59" s="34">
        <f t="shared" si="2"/>
        <v>117313.23999999999</v>
      </c>
      <c r="H59" s="35"/>
      <c r="I59" s="67"/>
    </row>
    <row r="60" spans="1:9" x14ac:dyDescent="0.25">
      <c r="A60" s="37" t="s">
        <v>56</v>
      </c>
      <c r="B60" s="32"/>
      <c r="C60" s="33"/>
      <c r="D60" s="33"/>
      <c r="E60" s="33"/>
      <c r="F60" s="33"/>
      <c r="G60" s="34">
        <f t="shared" si="2"/>
        <v>0</v>
      </c>
      <c r="H60" s="39"/>
      <c r="I60" s="67"/>
    </row>
    <row r="61" spans="1:9" x14ac:dyDescent="0.25">
      <c r="A61" s="12" t="s">
        <v>123</v>
      </c>
      <c r="B61" s="32">
        <f>[1]DAMAN!$B61</f>
        <v>94229</v>
      </c>
      <c r="C61" s="33">
        <v>1100</v>
      </c>
      <c r="D61" s="33">
        <f>'[1]Freight list'!$F$425</f>
        <v>3263</v>
      </c>
      <c r="E61" s="33">
        <f t="shared" ref="E61:E69" si="6">+B61-C61+D61</f>
        <v>96392</v>
      </c>
      <c r="F61" s="33">
        <f t="shared" si="4"/>
        <v>17350.559999999998</v>
      </c>
      <c r="G61" s="34">
        <f t="shared" si="2"/>
        <v>113742.56</v>
      </c>
      <c r="H61" s="35"/>
      <c r="I61" s="67"/>
    </row>
    <row r="62" spans="1:9" x14ac:dyDescent="0.25">
      <c r="A62" s="12" t="s">
        <v>124</v>
      </c>
      <c r="B62" s="32">
        <f>[1]DAMAN!$B62</f>
        <v>93229</v>
      </c>
      <c r="C62" s="33">
        <v>1100</v>
      </c>
      <c r="D62" s="33">
        <f>'[1]Freight list'!$F$425</f>
        <v>3263</v>
      </c>
      <c r="E62" s="33">
        <f t="shared" si="6"/>
        <v>95392</v>
      </c>
      <c r="F62" s="33">
        <f t="shared" si="4"/>
        <v>17170.559999999998</v>
      </c>
      <c r="G62" s="34">
        <f t="shared" si="2"/>
        <v>112562.56</v>
      </c>
      <c r="H62" s="35"/>
      <c r="I62" s="67"/>
    </row>
    <row r="63" spans="1:9" x14ac:dyDescent="0.25">
      <c r="A63" s="12" t="s">
        <v>125</v>
      </c>
      <c r="B63" s="32">
        <f>[1]DAMAN!$B63</f>
        <v>93229</v>
      </c>
      <c r="C63" s="33">
        <v>1100</v>
      </c>
      <c r="D63" s="33">
        <f>'[1]Freight list'!$F$425</f>
        <v>3263</v>
      </c>
      <c r="E63" s="33">
        <f t="shared" si="6"/>
        <v>95392</v>
      </c>
      <c r="F63" s="33">
        <f t="shared" si="4"/>
        <v>17170.559999999998</v>
      </c>
      <c r="G63" s="34">
        <f t="shared" si="2"/>
        <v>112562.56</v>
      </c>
      <c r="H63" s="35"/>
      <c r="I63" s="67"/>
    </row>
    <row r="64" spans="1:9" x14ac:dyDescent="0.25">
      <c r="A64" s="12" t="s">
        <v>126</v>
      </c>
      <c r="B64" s="32">
        <f>[1]DAMAN!$B64</f>
        <v>100309</v>
      </c>
      <c r="C64" s="33">
        <v>1100</v>
      </c>
      <c r="D64" s="33">
        <f>'[1]Freight list'!$F$425</f>
        <v>3263</v>
      </c>
      <c r="E64" s="33">
        <f t="shared" si="6"/>
        <v>102472</v>
      </c>
      <c r="F64" s="33">
        <f t="shared" si="4"/>
        <v>18444.96</v>
      </c>
      <c r="G64" s="34">
        <f t="shared" si="2"/>
        <v>120916.95999999999</v>
      </c>
      <c r="H64" s="35"/>
      <c r="I64" s="67"/>
    </row>
    <row r="65" spans="1:9" x14ac:dyDescent="0.25">
      <c r="A65" s="12" t="s">
        <v>127</v>
      </c>
      <c r="B65" s="32">
        <f>[1]DAMAN!$B65</f>
        <v>102309</v>
      </c>
      <c r="C65" s="33">
        <v>1100</v>
      </c>
      <c r="D65" s="33">
        <f>'[1]Freight list'!$F$425</f>
        <v>3263</v>
      </c>
      <c r="E65" s="33">
        <f t="shared" si="6"/>
        <v>104472</v>
      </c>
      <c r="F65" s="33">
        <f t="shared" si="4"/>
        <v>18804.96</v>
      </c>
      <c r="G65" s="34">
        <f t="shared" si="2"/>
        <v>123276.95999999999</v>
      </c>
      <c r="H65" s="35"/>
      <c r="I65" s="67"/>
    </row>
    <row r="66" spans="1:9" x14ac:dyDescent="0.25">
      <c r="A66" s="12" t="s">
        <v>128</v>
      </c>
      <c r="B66" s="32">
        <f>[1]DAMAN!$B66</f>
        <v>104009</v>
      </c>
      <c r="C66" s="33">
        <v>1100</v>
      </c>
      <c r="D66" s="33">
        <f>'[1]Freight list'!$F$425</f>
        <v>3263</v>
      </c>
      <c r="E66" s="33">
        <f t="shared" si="6"/>
        <v>106172</v>
      </c>
      <c r="F66" s="33">
        <f t="shared" si="4"/>
        <v>19110.96</v>
      </c>
      <c r="G66" s="34">
        <f t="shared" si="2"/>
        <v>125282.95999999999</v>
      </c>
      <c r="H66" s="35"/>
      <c r="I66" s="67"/>
    </row>
    <row r="67" spans="1:9" x14ac:dyDescent="0.25">
      <c r="A67" s="12" t="s">
        <v>129</v>
      </c>
      <c r="B67" s="32">
        <f>[1]DAMAN!$B67</f>
        <v>87729</v>
      </c>
      <c r="C67" s="33">
        <v>1100</v>
      </c>
      <c r="D67" s="33">
        <f>'[1]Freight list'!$F$425</f>
        <v>3263</v>
      </c>
      <c r="E67" s="33">
        <f t="shared" si="6"/>
        <v>89892</v>
      </c>
      <c r="F67" s="33">
        <f t="shared" si="4"/>
        <v>16180.56</v>
      </c>
      <c r="G67" s="34">
        <f t="shared" si="2"/>
        <v>106072.56</v>
      </c>
      <c r="H67" s="35"/>
      <c r="I67" s="67"/>
    </row>
    <row r="68" spans="1:9" x14ac:dyDescent="0.25">
      <c r="A68" s="12" t="s">
        <v>130</v>
      </c>
      <c r="B68" s="32">
        <f>[1]DAMAN!$B68</f>
        <v>89229</v>
      </c>
      <c r="C68" s="33">
        <v>1100</v>
      </c>
      <c r="D68" s="33">
        <f>'[1]Freight list'!$F$425</f>
        <v>3263</v>
      </c>
      <c r="E68" s="33">
        <f t="shared" si="6"/>
        <v>91392</v>
      </c>
      <c r="F68" s="33">
        <f t="shared" si="4"/>
        <v>16450.559999999998</v>
      </c>
      <c r="G68" s="34">
        <f t="shared" si="2"/>
        <v>107842.56</v>
      </c>
      <c r="H68" s="35"/>
      <c r="I68" s="49"/>
    </row>
    <row r="69" spans="1:9" x14ac:dyDescent="0.25">
      <c r="A69" s="12" t="s">
        <v>131</v>
      </c>
      <c r="B69" s="32">
        <f>[1]DAMAN!$B69</f>
        <v>89229</v>
      </c>
      <c r="C69" s="33">
        <v>1100</v>
      </c>
      <c r="D69" s="33">
        <f>'[1]Freight list'!$F$425</f>
        <v>3263</v>
      </c>
      <c r="E69" s="33">
        <f t="shared" si="6"/>
        <v>91392</v>
      </c>
      <c r="F69" s="33">
        <f t="shared" si="4"/>
        <v>16450.559999999998</v>
      </c>
      <c r="G69" s="34">
        <f t="shared" si="2"/>
        <v>107842.56</v>
      </c>
      <c r="H69" s="35"/>
      <c r="I69" s="49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70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71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72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73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74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STOCK POINT</vt:lpstr>
      <vt:lpstr>DAMAN</vt:lpstr>
      <vt:lpstr>BHIWANDI</vt:lpstr>
      <vt:lpstr>MAHA(O.V)</vt:lpstr>
      <vt:lpstr>GUJRAT(S)</vt:lpstr>
      <vt:lpstr>MAHA(SOUTH)</vt:lpstr>
      <vt:lpstr>KHANDESH</vt:lpstr>
      <vt:lpstr>SILVASSA</vt:lpstr>
      <vt:lpstr>DADRA</vt:lpstr>
      <vt:lpstr>MAHA(VIDH)</vt:lpstr>
      <vt:lpstr>GUJRAT(E)</vt:lpstr>
      <vt:lpstr>GUJRAT(W)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Girish</cp:lastModifiedBy>
  <dcterms:created xsi:type="dcterms:W3CDTF">2025-11-01T07:06:02Z</dcterms:created>
  <dcterms:modified xsi:type="dcterms:W3CDTF">2025-11-01T07:30:04Z</dcterms:modified>
</cp:coreProperties>
</file>