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8010"/>
  </bookViews>
  <sheets>
    <sheet name="STOCK POINT" sheetId="1" r:id="rId1"/>
    <sheet name="DAMAN" sheetId="2" r:id="rId2"/>
    <sheet name="BHIWANDI" sheetId="3" r:id="rId3"/>
    <sheet name="MAHA(O.V)" sheetId="4" r:id="rId4"/>
    <sheet name="GUJRAT(S)" sheetId="5" r:id="rId5"/>
    <sheet name="MAHA(SOUTH)" sheetId="6" r:id="rId6"/>
    <sheet name="KHANDESH" sheetId="7" r:id="rId7"/>
    <sheet name="SILVASSA" sheetId="8" r:id="rId8"/>
    <sheet name="DADRA" sheetId="9" r:id="rId9"/>
    <sheet name="MAHA(VIDH)" sheetId="10" r:id="rId10"/>
    <sheet name="GUJRAT(E)" sheetId="11" r:id="rId11"/>
    <sheet name="GUJRAT(W)" sheetId="12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B69" i="12" l="1"/>
  <c r="D69" i="12" s="1"/>
  <c r="B68" i="12"/>
  <c r="D68" i="12" s="1"/>
  <c r="B66" i="12"/>
  <c r="D66" i="12" s="1"/>
  <c r="B65" i="12"/>
  <c r="D65" i="12" s="1"/>
  <c r="D64" i="12"/>
  <c r="B64" i="12"/>
  <c r="B63" i="12"/>
  <c r="D63" i="12" s="1"/>
  <c r="D62" i="12"/>
  <c r="B62" i="12"/>
  <c r="B67" i="12" s="1"/>
  <c r="D67" i="12" s="1"/>
  <c r="D61" i="12"/>
  <c r="B61" i="12"/>
  <c r="B59" i="12"/>
  <c r="D59" i="12" s="1"/>
  <c r="D58" i="12"/>
  <c r="B58" i="12"/>
  <c r="D57" i="12"/>
  <c r="B57" i="12"/>
  <c r="B56" i="12"/>
  <c r="D56" i="12" s="1"/>
  <c r="D55" i="12"/>
  <c r="B55" i="12"/>
  <c r="D54" i="12"/>
  <c r="B54" i="12"/>
  <c r="B53" i="12"/>
  <c r="D53" i="12" s="1"/>
  <c r="D52" i="12"/>
  <c r="B52" i="12"/>
  <c r="D51" i="12"/>
  <c r="B51" i="12"/>
  <c r="B50" i="12"/>
  <c r="D50" i="12" s="1"/>
  <c r="D49" i="12"/>
  <c r="B49" i="12"/>
  <c r="D48" i="12"/>
  <c r="B48" i="12"/>
  <c r="B47" i="12"/>
  <c r="D47" i="12" s="1"/>
  <c r="D46" i="12"/>
  <c r="B46" i="12"/>
  <c r="D44" i="12"/>
  <c r="B44" i="12"/>
  <c r="B43" i="12"/>
  <c r="D43" i="12" s="1"/>
  <c r="D42" i="12"/>
  <c r="B42" i="12"/>
  <c r="D41" i="12"/>
  <c r="B41" i="12"/>
  <c r="B40" i="12"/>
  <c r="D40" i="12" s="1"/>
  <c r="D39" i="12"/>
  <c r="B39" i="12"/>
  <c r="D38" i="12"/>
  <c r="B38" i="12"/>
  <c r="B37" i="12"/>
  <c r="D37" i="12" s="1"/>
  <c r="D36" i="12"/>
  <c r="B36" i="12"/>
  <c r="D35" i="12"/>
  <c r="B35" i="12"/>
  <c r="B33" i="12"/>
  <c r="D33" i="12" s="1"/>
  <c r="D32" i="12"/>
  <c r="B32" i="12"/>
  <c r="D31" i="12"/>
  <c r="B31" i="12"/>
  <c r="B30" i="12"/>
  <c r="D30" i="12" s="1"/>
  <c r="D29" i="12"/>
  <c r="B29" i="12"/>
  <c r="D28" i="12"/>
  <c r="B28" i="12"/>
  <c r="B27" i="12"/>
  <c r="D27" i="12" s="1"/>
  <c r="D26" i="12"/>
  <c r="B26" i="12"/>
  <c r="D25" i="12"/>
  <c r="B25" i="12"/>
  <c r="B24" i="12"/>
  <c r="D24" i="12" s="1"/>
  <c r="D23" i="12"/>
  <c r="B23" i="12"/>
  <c r="B22" i="12" s="1"/>
  <c r="D22" i="12" s="1"/>
  <c r="F21" i="12"/>
  <c r="B21" i="12"/>
  <c r="D21" i="12" s="1"/>
  <c r="F20" i="12"/>
  <c r="D20" i="12"/>
  <c r="B20" i="12"/>
  <c r="B19" i="12"/>
  <c r="D19" i="12" s="1"/>
  <c r="D18" i="12"/>
  <c r="B18" i="12"/>
  <c r="D17" i="12"/>
  <c r="B17" i="12"/>
  <c r="B16" i="12"/>
  <c r="D16" i="12" s="1"/>
  <c r="D15" i="12"/>
  <c r="B15" i="12"/>
  <c r="D14" i="12"/>
  <c r="B14" i="12"/>
  <c r="B13" i="12"/>
  <c r="D13" i="12" s="1"/>
  <c r="D12" i="12"/>
  <c r="B12" i="12"/>
  <c r="D11" i="12"/>
  <c r="B11" i="12"/>
  <c r="B10" i="12"/>
  <c r="D10" i="12" s="1"/>
  <c r="A7" i="12"/>
  <c r="B69" i="11"/>
  <c r="D69" i="11" s="1"/>
  <c r="B68" i="11"/>
  <c r="D68" i="11" s="1"/>
  <c r="B66" i="11"/>
  <c r="D66" i="11" s="1"/>
  <c r="B65" i="11"/>
  <c r="D65" i="11" s="1"/>
  <c r="D64" i="11"/>
  <c r="B64" i="11"/>
  <c r="B63" i="11"/>
  <c r="D63" i="11" s="1"/>
  <c r="B62" i="11"/>
  <c r="D62" i="11" s="1"/>
  <c r="D61" i="11"/>
  <c r="B61" i="11"/>
  <c r="B59" i="11"/>
  <c r="D59" i="11" s="1"/>
  <c r="B58" i="11"/>
  <c r="D58" i="11" s="1"/>
  <c r="D57" i="11"/>
  <c r="B57" i="11"/>
  <c r="B56" i="11"/>
  <c r="D56" i="11" s="1"/>
  <c r="B55" i="11"/>
  <c r="D55" i="11" s="1"/>
  <c r="D54" i="11"/>
  <c r="B54" i="11"/>
  <c r="B53" i="11"/>
  <c r="D53" i="11" s="1"/>
  <c r="B52" i="11"/>
  <c r="D52" i="11" s="1"/>
  <c r="D51" i="11"/>
  <c r="B51" i="11"/>
  <c r="B50" i="11"/>
  <c r="D50" i="11" s="1"/>
  <c r="B49" i="11"/>
  <c r="D49" i="11" s="1"/>
  <c r="D48" i="11"/>
  <c r="B48" i="11"/>
  <c r="B47" i="11"/>
  <c r="D47" i="11" s="1"/>
  <c r="B46" i="11"/>
  <c r="D46" i="11" s="1"/>
  <c r="D44" i="11"/>
  <c r="B44" i="11"/>
  <c r="B43" i="11"/>
  <c r="D43" i="11" s="1"/>
  <c r="B42" i="11"/>
  <c r="D42" i="11" s="1"/>
  <c r="D41" i="11"/>
  <c r="B41" i="11"/>
  <c r="B40" i="11"/>
  <c r="D40" i="11" s="1"/>
  <c r="B39" i="11"/>
  <c r="D39" i="11" s="1"/>
  <c r="D38" i="11"/>
  <c r="B38" i="11"/>
  <c r="B37" i="11"/>
  <c r="D37" i="11" s="1"/>
  <c r="B36" i="11"/>
  <c r="D36" i="11" s="1"/>
  <c r="D35" i="11"/>
  <c r="B35" i="11"/>
  <c r="B33" i="11"/>
  <c r="D33" i="11" s="1"/>
  <c r="B32" i="11"/>
  <c r="D32" i="11" s="1"/>
  <c r="D31" i="11"/>
  <c r="B31" i="11"/>
  <c r="B30" i="11"/>
  <c r="D30" i="11" s="1"/>
  <c r="B29" i="11"/>
  <c r="D29" i="11" s="1"/>
  <c r="D28" i="11"/>
  <c r="B28" i="11"/>
  <c r="F27" i="11"/>
  <c r="D27" i="11"/>
  <c r="B27" i="11"/>
  <c r="F26" i="11"/>
  <c r="D26" i="11"/>
  <c r="B26" i="11"/>
  <c r="B25" i="11"/>
  <c r="D25" i="11" s="1"/>
  <c r="B24" i="11"/>
  <c r="D24" i="11" s="1"/>
  <c r="F23" i="11"/>
  <c r="B23" i="11"/>
  <c r="D23" i="11" s="1"/>
  <c r="F22" i="11"/>
  <c r="B22" i="11"/>
  <c r="D22" i="11" s="1"/>
  <c r="F21" i="11"/>
  <c r="B21" i="11"/>
  <c r="D21" i="11" s="1"/>
  <c r="F20" i="11"/>
  <c r="B20" i="11"/>
  <c r="D20" i="11" s="1"/>
  <c r="F19" i="11"/>
  <c r="B19" i="11"/>
  <c r="D19" i="11" s="1"/>
  <c r="D18" i="11"/>
  <c r="B18" i="11"/>
  <c r="B17" i="11"/>
  <c r="D17" i="11" s="1"/>
  <c r="B16" i="11"/>
  <c r="D16" i="11" s="1"/>
  <c r="D15" i="11"/>
  <c r="B15" i="11"/>
  <c r="D14" i="11"/>
  <c r="B14" i="11"/>
  <c r="B13" i="11"/>
  <c r="D13" i="11" s="1"/>
  <c r="D12" i="11"/>
  <c r="B12" i="11"/>
  <c r="D11" i="11"/>
  <c r="B11" i="11"/>
  <c r="B10" i="11"/>
  <c r="D10" i="11" s="1"/>
  <c r="A7" i="11"/>
  <c r="B68" i="10"/>
  <c r="D68" i="10" s="1"/>
  <c r="B67" i="10"/>
  <c r="D67" i="10" s="1"/>
  <c r="B65" i="10"/>
  <c r="D65" i="10" s="1"/>
  <c r="B64" i="10"/>
  <c r="D64" i="10" s="1"/>
  <c r="D63" i="10"/>
  <c r="B63" i="10"/>
  <c r="B62" i="10"/>
  <c r="D62" i="10" s="1"/>
  <c r="B61" i="10"/>
  <c r="D61" i="10" s="1"/>
  <c r="D60" i="10"/>
  <c r="B60" i="10"/>
  <c r="B58" i="10"/>
  <c r="D58" i="10" s="1"/>
  <c r="B57" i="10"/>
  <c r="D57" i="10" s="1"/>
  <c r="D56" i="10"/>
  <c r="B56" i="10"/>
  <c r="B55" i="10"/>
  <c r="D55" i="10" s="1"/>
  <c r="B54" i="10"/>
  <c r="D54" i="10" s="1"/>
  <c r="D53" i="10"/>
  <c r="B53" i="10"/>
  <c r="B52" i="10"/>
  <c r="D52" i="10" s="1"/>
  <c r="B51" i="10"/>
  <c r="D51" i="10" s="1"/>
  <c r="D50" i="10"/>
  <c r="B50" i="10"/>
  <c r="B49" i="10"/>
  <c r="D49" i="10" s="1"/>
  <c r="B48" i="10"/>
  <c r="D48" i="10" s="1"/>
  <c r="D47" i="10"/>
  <c r="B47" i="10"/>
  <c r="B46" i="10"/>
  <c r="D46" i="10" s="1"/>
  <c r="B45" i="10"/>
  <c r="D45" i="10" s="1"/>
  <c r="D43" i="10"/>
  <c r="B43" i="10"/>
  <c r="B42" i="10"/>
  <c r="D42" i="10" s="1"/>
  <c r="B41" i="10"/>
  <c r="D41" i="10" s="1"/>
  <c r="D40" i="10"/>
  <c r="B40" i="10"/>
  <c r="B39" i="10"/>
  <c r="D39" i="10" s="1"/>
  <c r="B38" i="10"/>
  <c r="D38" i="10" s="1"/>
  <c r="D37" i="10"/>
  <c r="B37" i="10"/>
  <c r="B36" i="10"/>
  <c r="D36" i="10" s="1"/>
  <c r="B35" i="10"/>
  <c r="D35" i="10" s="1"/>
  <c r="D34" i="10"/>
  <c r="B34" i="10"/>
  <c r="B32" i="10"/>
  <c r="D32" i="10" s="1"/>
  <c r="B31" i="10"/>
  <c r="D31" i="10" s="1"/>
  <c r="D30" i="10"/>
  <c r="B30" i="10"/>
  <c r="B29" i="10"/>
  <c r="D29" i="10" s="1"/>
  <c r="B28" i="10"/>
  <c r="D28" i="10" s="1"/>
  <c r="D27" i="10"/>
  <c r="B27" i="10"/>
  <c r="B26" i="10"/>
  <c r="D26" i="10" s="1"/>
  <c r="B25" i="10"/>
  <c r="D25" i="10" s="1"/>
  <c r="D24" i="10"/>
  <c r="B23" i="10"/>
  <c r="D23" i="10" s="1"/>
  <c r="B22" i="10"/>
  <c r="D22" i="10" s="1"/>
  <c r="B21" i="10"/>
  <c r="D21" i="10" s="1"/>
  <c r="F20" i="10"/>
  <c r="B20" i="10"/>
  <c r="D20" i="10" s="1"/>
  <c r="F19" i="10"/>
  <c r="B19" i="10"/>
  <c r="D19" i="10" s="1"/>
  <c r="B18" i="10"/>
  <c r="D18" i="10" s="1"/>
  <c r="B17" i="10"/>
  <c r="D17" i="10" s="1"/>
  <c r="B16" i="10"/>
  <c r="D16" i="10" s="1"/>
  <c r="B15" i="10"/>
  <c r="D15" i="10" s="1"/>
  <c r="B14" i="10"/>
  <c r="D14" i="10" s="1"/>
  <c r="B13" i="10"/>
  <c r="D13" i="10" s="1"/>
  <c r="B12" i="10"/>
  <c r="D12" i="10" s="1"/>
  <c r="B11" i="10"/>
  <c r="D11" i="10" s="1"/>
  <c r="B10" i="10"/>
  <c r="D10" i="10" s="1"/>
  <c r="B9" i="10"/>
  <c r="D9" i="10" s="1"/>
  <c r="A6" i="10"/>
  <c r="B69" i="9"/>
  <c r="B68" i="9"/>
  <c r="B67" i="9"/>
  <c r="B66" i="9"/>
  <c r="B65" i="9"/>
  <c r="B64" i="9"/>
  <c r="B63" i="9"/>
  <c r="B62" i="9"/>
  <c r="B61" i="9"/>
  <c r="G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G45" i="9"/>
  <c r="B44" i="9"/>
  <c r="B43" i="9"/>
  <c r="B42" i="9"/>
  <c r="B41" i="9"/>
  <c r="B40" i="9"/>
  <c r="B39" i="9"/>
  <c r="B38" i="9"/>
  <c r="B37" i="9"/>
  <c r="B36" i="9"/>
  <c r="B35" i="9"/>
  <c r="G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E10" i="9"/>
  <c r="D10" i="9"/>
  <c r="D11" i="9" s="1"/>
  <c r="B10" i="9"/>
  <c r="A7" i="9"/>
  <c r="B69" i="8"/>
  <c r="B68" i="8"/>
  <c r="B67" i="8"/>
  <c r="B66" i="8"/>
  <c r="B65" i="8"/>
  <c r="B64" i="8"/>
  <c r="B63" i="8"/>
  <c r="B62" i="8"/>
  <c r="B61" i="8"/>
  <c r="G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G45" i="8"/>
  <c r="B44" i="8"/>
  <c r="B43" i="8"/>
  <c r="B42" i="8"/>
  <c r="B41" i="8"/>
  <c r="B40" i="8"/>
  <c r="B39" i="8"/>
  <c r="B38" i="8"/>
  <c r="B37" i="8"/>
  <c r="B36" i="8"/>
  <c r="B35" i="8"/>
  <c r="G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D10" i="8"/>
  <c r="E10" i="8" s="1"/>
  <c r="B10" i="8"/>
  <c r="A7" i="8"/>
  <c r="B68" i="7"/>
  <c r="D68" i="7" s="1"/>
  <c r="B67" i="7"/>
  <c r="D67" i="7" s="1"/>
  <c r="B65" i="7"/>
  <c r="D65" i="7" s="1"/>
  <c r="B64" i="7"/>
  <c r="D64" i="7" s="1"/>
  <c r="B63" i="7"/>
  <c r="D63" i="7" s="1"/>
  <c r="B62" i="7"/>
  <c r="D62" i="7" s="1"/>
  <c r="B61" i="7"/>
  <c r="D61" i="7" s="1"/>
  <c r="B60" i="7"/>
  <c r="D60" i="7" s="1"/>
  <c r="B58" i="7"/>
  <c r="D58" i="7" s="1"/>
  <c r="B57" i="7"/>
  <c r="D57" i="7" s="1"/>
  <c r="B56" i="7"/>
  <c r="D56" i="7" s="1"/>
  <c r="B55" i="7"/>
  <c r="D55" i="7" s="1"/>
  <c r="B54" i="7"/>
  <c r="D54" i="7" s="1"/>
  <c r="B53" i="7"/>
  <c r="D53" i="7" s="1"/>
  <c r="B52" i="7"/>
  <c r="D52" i="7" s="1"/>
  <c r="B51" i="7"/>
  <c r="D51" i="7" s="1"/>
  <c r="B50" i="7"/>
  <c r="D50" i="7" s="1"/>
  <c r="B49" i="7"/>
  <c r="D49" i="7" s="1"/>
  <c r="B48" i="7"/>
  <c r="D48" i="7" s="1"/>
  <c r="B47" i="7"/>
  <c r="D47" i="7" s="1"/>
  <c r="B46" i="7"/>
  <c r="D46" i="7" s="1"/>
  <c r="B45" i="7"/>
  <c r="D45" i="7" s="1"/>
  <c r="B43" i="7"/>
  <c r="D43" i="7" s="1"/>
  <c r="B42" i="7"/>
  <c r="D42" i="7" s="1"/>
  <c r="B41" i="7"/>
  <c r="D41" i="7" s="1"/>
  <c r="B40" i="7"/>
  <c r="D40" i="7" s="1"/>
  <c r="B39" i="7"/>
  <c r="D39" i="7" s="1"/>
  <c r="B38" i="7"/>
  <c r="D38" i="7" s="1"/>
  <c r="B37" i="7"/>
  <c r="D37" i="7" s="1"/>
  <c r="B36" i="7"/>
  <c r="D36" i="7" s="1"/>
  <c r="B35" i="7"/>
  <c r="D35" i="7" s="1"/>
  <c r="B34" i="7"/>
  <c r="D34" i="7" s="1"/>
  <c r="B32" i="7"/>
  <c r="D32" i="7" s="1"/>
  <c r="B31" i="7"/>
  <c r="D31" i="7" s="1"/>
  <c r="B30" i="7"/>
  <c r="D30" i="7" s="1"/>
  <c r="B29" i="7"/>
  <c r="D29" i="7" s="1"/>
  <c r="B28" i="7"/>
  <c r="D28" i="7" s="1"/>
  <c r="B27" i="7"/>
  <c r="D27" i="7" s="1"/>
  <c r="B26" i="7"/>
  <c r="D26" i="7" s="1"/>
  <c r="B25" i="7"/>
  <c r="D25" i="7" s="1"/>
  <c r="B24" i="7"/>
  <c r="D24" i="7" s="1"/>
  <c r="F23" i="7"/>
  <c r="D23" i="7"/>
  <c r="B23" i="7"/>
  <c r="F22" i="7"/>
  <c r="B22" i="7"/>
  <c r="B21" i="7" s="1"/>
  <c r="D21" i="7" s="1"/>
  <c r="F21" i="7"/>
  <c r="D20" i="7"/>
  <c r="B20" i="7"/>
  <c r="F19" i="7"/>
  <c r="B19" i="7"/>
  <c r="D19" i="7" s="1"/>
  <c r="B18" i="7"/>
  <c r="D18" i="7" s="1"/>
  <c r="B17" i="7"/>
  <c r="D17" i="7" s="1"/>
  <c r="B16" i="7"/>
  <c r="D16" i="7" s="1"/>
  <c r="B15" i="7"/>
  <c r="D15" i="7" s="1"/>
  <c r="B14" i="7"/>
  <c r="D14" i="7" s="1"/>
  <c r="B13" i="7"/>
  <c r="D13" i="7" s="1"/>
  <c r="B12" i="7"/>
  <c r="D12" i="7" s="1"/>
  <c r="B11" i="7"/>
  <c r="D11" i="7" s="1"/>
  <c r="B10" i="7"/>
  <c r="D10" i="7" s="1"/>
  <c r="B9" i="7"/>
  <c r="D9" i="7" s="1"/>
  <c r="A6" i="7"/>
  <c r="B68" i="6"/>
  <c r="D68" i="6" s="1"/>
  <c r="B67" i="6"/>
  <c r="D67" i="6" s="1"/>
  <c r="D66" i="6"/>
  <c r="B66" i="6"/>
  <c r="B65" i="6"/>
  <c r="D65" i="6" s="1"/>
  <c r="B64" i="6"/>
  <c r="D64" i="6" s="1"/>
  <c r="D63" i="6"/>
  <c r="B63" i="6"/>
  <c r="B62" i="6"/>
  <c r="D62" i="6" s="1"/>
  <c r="B61" i="6"/>
  <c r="D61" i="6" s="1"/>
  <c r="D60" i="6"/>
  <c r="B60" i="6"/>
  <c r="B58" i="6"/>
  <c r="D58" i="6" s="1"/>
  <c r="B57" i="6"/>
  <c r="D57" i="6" s="1"/>
  <c r="D56" i="6"/>
  <c r="B56" i="6"/>
  <c r="B55" i="6"/>
  <c r="D55" i="6" s="1"/>
  <c r="B54" i="6"/>
  <c r="D54" i="6" s="1"/>
  <c r="D53" i="6"/>
  <c r="B53" i="6"/>
  <c r="B52" i="6"/>
  <c r="D52" i="6" s="1"/>
  <c r="B51" i="6"/>
  <c r="D51" i="6" s="1"/>
  <c r="D50" i="6"/>
  <c r="B50" i="6"/>
  <c r="B49" i="6"/>
  <c r="D49" i="6" s="1"/>
  <c r="B48" i="6"/>
  <c r="D48" i="6" s="1"/>
  <c r="D47" i="6"/>
  <c r="B47" i="6"/>
  <c r="B46" i="6"/>
  <c r="D46" i="6" s="1"/>
  <c r="B45" i="6"/>
  <c r="D45" i="6" s="1"/>
  <c r="D43" i="6"/>
  <c r="B43" i="6"/>
  <c r="B42" i="6"/>
  <c r="D42" i="6" s="1"/>
  <c r="B41" i="6"/>
  <c r="D41" i="6" s="1"/>
  <c r="D40" i="6"/>
  <c r="B40" i="6"/>
  <c r="B39" i="6"/>
  <c r="D39" i="6" s="1"/>
  <c r="B38" i="6"/>
  <c r="D38" i="6" s="1"/>
  <c r="D37" i="6"/>
  <c r="B37" i="6"/>
  <c r="B36" i="6"/>
  <c r="D36" i="6" s="1"/>
  <c r="B35" i="6"/>
  <c r="D35" i="6" s="1"/>
  <c r="D34" i="6"/>
  <c r="B34" i="6"/>
  <c r="B32" i="6"/>
  <c r="D32" i="6" s="1"/>
  <c r="B31" i="6"/>
  <c r="D31" i="6" s="1"/>
  <c r="D30" i="6"/>
  <c r="B30" i="6"/>
  <c r="B29" i="6"/>
  <c r="D29" i="6" s="1"/>
  <c r="B28" i="6"/>
  <c r="D28" i="6" s="1"/>
  <c r="D27" i="6"/>
  <c r="B27" i="6"/>
  <c r="B26" i="6"/>
  <c r="D26" i="6" s="1"/>
  <c r="F25" i="6"/>
  <c r="D25" i="6"/>
  <c r="B25" i="6"/>
  <c r="F24" i="6"/>
  <c r="B24" i="6"/>
  <c r="D24" i="6" s="1"/>
  <c r="B23" i="6"/>
  <c r="D23" i="6" s="1"/>
  <c r="D22" i="6"/>
  <c r="B22" i="6"/>
  <c r="F21" i="6"/>
  <c r="B21" i="6"/>
  <c r="D21" i="6" s="1"/>
  <c r="F20" i="6"/>
  <c r="D20" i="6"/>
  <c r="B20" i="6"/>
  <c r="F19" i="6"/>
  <c r="B19" i="6"/>
  <c r="D19" i="6" s="1"/>
  <c r="D18" i="6"/>
  <c r="B18" i="6"/>
  <c r="B17" i="6"/>
  <c r="D17" i="6" s="1"/>
  <c r="B16" i="6"/>
  <c r="D16" i="6" s="1"/>
  <c r="D15" i="6"/>
  <c r="B15" i="6"/>
  <c r="B14" i="6"/>
  <c r="D14" i="6" s="1"/>
  <c r="B13" i="6"/>
  <c r="D13" i="6" s="1"/>
  <c r="D12" i="6"/>
  <c r="B12" i="6"/>
  <c r="B11" i="6"/>
  <c r="D11" i="6" s="1"/>
  <c r="B10" i="6"/>
  <c r="D10" i="6" s="1"/>
  <c r="D9" i="6"/>
  <c r="B9" i="6"/>
  <c r="A6" i="6"/>
  <c r="D69" i="5"/>
  <c r="B69" i="5"/>
  <c r="B68" i="5"/>
  <c r="D68" i="5" s="1"/>
  <c r="B67" i="5"/>
  <c r="D67" i="5" s="1"/>
  <c r="D66" i="5"/>
  <c r="B66" i="5"/>
  <c r="D65" i="5"/>
  <c r="B65" i="5"/>
  <c r="B64" i="5"/>
  <c r="D64" i="5" s="1"/>
  <c r="D63" i="5"/>
  <c r="B63" i="5"/>
  <c r="D62" i="5"/>
  <c r="B62" i="5"/>
  <c r="B61" i="5"/>
  <c r="D61" i="5" s="1"/>
  <c r="D59" i="5"/>
  <c r="B59" i="5"/>
  <c r="D58" i="5"/>
  <c r="B58" i="5"/>
  <c r="B57" i="5"/>
  <c r="D57" i="5" s="1"/>
  <c r="D56" i="5"/>
  <c r="B56" i="5"/>
  <c r="D55" i="5"/>
  <c r="B55" i="5"/>
  <c r="B54" i="5"/>
  <c r="D54" i="5" s="1"/>
  <c r="D53" i="5"/>
  <c r="B53" i="5"/>
  <c r="D52" i="5"/>
  <c r="B52" i="5"/>
  <c r="B51" i="5"/>
  <c r="D51" i="5" s="1"/>
  <c r="D50" i="5"/>
  <c r="B50" i="5"/>
  <c r="D49" i="5"/>
  <c r="B49" i="5"/>
  <c r="B48" i="5"/>
  <c r="D48" i="5" s="1"/>
  <c r="D47" i="5"/>
  <c r="B47" i="5"/>
  <c r="D46" i="5"/>
  <c r="B46" i="5"/>
  <c r="B44" i="5"/>
  <c r="D44" i="5" s="1"/>
  <c r="D43" i="5"/>
  <c r="B43" i="5"/>
  <c r="D42" i="5"/>
  <c r="B42" i="5"/>
  <c r="B41" i="5"/>
  <c r="D41" i="5" s="1"/>
  <c r="D40" i="5"/>
  <c r="B40" i="5"/>
  <c r="D39" i="5"/>
  <c r="B39" i="5"/>
  <c r="B38" i="5"/>
  <c r="D38" i="5" s="1"/>
  <c r="D37" i="5"/>
  <c r="B37" i="5"/>
  <c r="D36" i="5"/>
  <c r="B36" i="5"/>
  <c r="B35" i="5"/>
  <c r="D35" i="5" s="1"/>
  <c r="D33" i="5"/>
  <c r="B33" i="5"/>
  <c r="D32" i="5"/>
  <c r="B32" i="5"/>
  <c r="B31" i="5"/>
  <c r="D31" i="5" s="1"/>
  <c r="D30" i="5"/>
  <c r="B30" i="5"/>
  <c r="D29" i="5"/>
  <c r="B29" i="5"/>
  <c r="B28" i="5"/>
  <c r="D28" i="5" s="1"/>
  <c r="D27" i="5"/>
  <c r="B27" i="5"/>
  <c r="D26" i="5"/>
  <c r="B26" i="5"/>
  <c r="B25" i="5"/>
  <c r="D25" i="5" s="1"/>
  <c r="F24" i="5"/>
  <c r="B24" i="5"/>
  <c r="D24" i="5" s="1"/>
  <c r="F23" i="5"/>
  <c r="B23" i="5"/>
  <c r="D23" i="5" s="1"/>
  <c r="F22" i="5"/>
  <c r="B22" i="5"/>
  <c r="D22" i="5" s="1"/>
  <c r="F21" i="5"/>
  <c r="B21" i="5"/>
  <c r="D21" i="5" s="1"/>
  <c r="F20" i="5"/>
  <c r="B20" i="5"/>
  <c r="D20" i="5" s="1"/>
  <c r="D19" i="5"/>
  <c r="B19" i="5"/>
  <c r="B18" i="5"/>
  <c r="D18" i="5" s="1"/>
  <c r="B17" i="5"/>
  <c r="D17" i="5" s="1"/>
  <c r="D16" i="5"/>
  <c r="B16" i="5"/>
  <c r="B15" i="5"/>
  <c r="D15" i="5" s="1"/>
  <c r="B14" i="5"/>
  <c r="D14" i="5" s="1"/>
  <c r="D13" i="5"/>
  <c r="B13" i="5"/>
  <c r="B12" i="5"/>
  <c r="D12" i="5" s="1"/>
  <c r="B11" i="5"/>
  <c r="D11" i="5" s="1"/>
  <c r="D10" i="5"/>
  <c r="B10" i="5"/>
  <c r="A7" i="5"/>
  <c r="B68" i="4"/>
  <c r="D68" i="4" s="1"/>
  <c r="B67" i="4"/>
  <c r="D67" i="4" s="1"/>
  <c r="D66" i="4"/>
  <c r="B66" i="4"/>
  <c r="B65" i="4"/>
  <c r="D65" i="4" s="1"/>
  <c r="B64" i="4"/>
  <c r="D64" i="4" s="1"/>
  <c r="D63" i="4"/>
  <c r="B63" i="4"/>
  <c r="B62" i="4"/>
  <c r="D62" i="4" s="1"/>
  <c r="B61" i="4"/>
  <c r="D61" i="4" s="1"/>
  <c r="D60" i="4"/>
  <c r="B60" i="4"/>
  <c r="B58" i="4"/>
  <c r="D58" i="4" s="1"/>
  <c r="B57" i="4"/>
  <c r="D57" i="4" s="1"/>
  <c r="D56" i="4"/>
  <c r="B56" i="4"/>
  <c r="B55" i="4"/>
  <c r="D55" i="4" s="1"/>
  <c r="B54" i="4"/>
  <c r="D54" i="4" s="1"/>
  <c r="D53" i="4"/>
  <c r="B53" i="4"/>
  <c r="B52" i="4"/>
  <c r="D52" i="4" s="1"/>
  <c r="B51" i="4"/>
  <c r="D51" i="4" s="1"/>
  <c r="D50" i="4"/>
  <c r="B50" i="4"/>
  <c r="B49" i="4"/>
  <c r="D49" i="4" s="1"/>
  <c r="B48" i="4"/>
  <c r="D48" i="4" s="1"/>
  <c r="D47" i="4"/>
  <c r="B47" i="4"/>
  <c r="B46" i="4"/>
  <c r="D46" i="4" s="1"/>
  <c r="B45" i="4"/>
  <c r="D45" i="4" s="1"/>
  <c r="D43" i="4"/>
  <c r="B43" i="4"/>
  <c r="B42" i="4"/>
  <c r="D42" i="4" s="1"/>
  <c r="B41" i="4"/>
  <c r="D41" i="4" s="1"/>
  <c r="D40" i="4"/>
  <c r="B40" i="4"/>
  <c r="F39" i="4"/>
  <c r="B39" i="4"/>
  <c r="D39" i="4" s="1"/>
  <c r="B38" i="4"/>
  <c r="D38" i="4" s="1"/>
  <c r="F37" i="4"/>
  <c r="B37" i="4"/>
  <c r="D37" i="4" s="1"/>
  <c r="F36" i="4"/>
  <c r="B36" i="4"/>
  <c r="D36" i="4" s="1"/>
  <c r="B35" i="4"/>
  <c r="D35" i="4" s="1"/>
  <c r="F34" i="4"/>
  <c r="B34" i="4"/>
  <c r="D34" i="4" s="1"/>
  <c r="F33" i="4"/>
  <c r="F32" i="4"/>
  <c r="B32" i="4"/>
  <c r="D32" i="4" s="1"/>
  <c r="F31" i="4"/>
  <c r="B31" i="4"/>
  <c r="D31" i="4" s="1"/>
  <c r="F30" i="4"/>
  <c r="B30" i="4"/>
  <c r="D30" i="4" s="1"/>
  <c r="F29" i="4"/>
  <c r="B29" i="4"/>
  <c r="D29" i="4" s="1"/>
  <c r="F28" i="4"/>
  <c r="B28" i="4"/>
  <c r="D28" i="4" s="1"/>
  <c r="F27" i="4"/>
  <c r="B27" i="4"/>
  <c r="D27" i="4" s="1"/>
  <c r="F26" i="4"/>
  <c r="B26" i="4"/>
  <c r="D26" i="4" s="1"/>
  <c r="F25" i="4"/>
  <c r="B25" i="4"/>
  <c r="D25" i="4" s="1"/>
  <c r="F24" i="4"/>
  <c r="B24" i="4"/>
  <c r="D24" i="4" s="1"/>
  <c r="B23" i="4"/>
  <c r="D23" i="4" s="1"/>
  <c r="D22" i="4"/>
  <c r="B22" i="4"/>
  <c r="F21" i="4"/>
  <c r="B21" i="4"/>
  <c r="D21" i="4" s="1"/>
  <c r="F20" i="4"/>
  <c r="D20" i="4"/>
  <c r="B20" i="4"/>
  <c r="F19" i="4"/>
  <c r="B19" i="4"/>
  <c r="D19" i="4" s="1"/>
  <c r="B18" i="4"/>
  <c r="D18" i="4" s="1"/>
  <c r="B17" i="4"/>
  <c r="D17" i="4" s="1"/>
  <c r="B16" i="4"/>
  <c r="D16" i="4" s="1"/>
  <c r="B15" i="4"/>
  <c r="D15" i="4" s="1"/>
  <c r="B14" i="4"/>
  <c r="D14" i="4" s="1"/>
  <c r="B13" i="4"/>
  <c r="D13" i="4" s="1"/>
  <c r="B12" i="4"/>
  <c r="D12" i="4" s="1"/>
  <c r="B11" i="4"/>
  <c r="D11" i="4" s="1"/>
  <c r="B10" i="4"/>
  <c r="D10" i="4" s="1"/>
  <c r="B9" i="4"/>
  <c r="D9" i="4" s="1"/>
  <c r="A6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B34" i="3"/>
  <c r="G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E13" i="3" s="1"/>
  <c r="B12" i="3"/>
  <c r="B11" i="3"/>
  <c r="E11" i="3" s="1"/>
  <c r="B10" i="3"/>
  <c r="D9" i="3"/>
  <c r="D10" i="3" s="1"/>
  <c r="D11" i="3" s="1"/>
  <c r="D12" i="3" s="1"/>
  <c r="D13" i="3" s="1"/>
  <c r="D14" i="3" s="1"/>
  <c r="B9" i="3"/>
  <c r="A6" i="3"/>
  <c r="B69" i="2"/>
  <c r="B68" i="2"/>
  <c r="B67" i="2"/>
  <c r="B66" i="2"/>
  <c r="B65" i="2"/>
  <c r="B64" i="2"/>
  <c r="B63" i="2"/>
  <c r="B62" i="2"/>
  <c r="B61" i="2"/>
  <c r="G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G45" i="2"/>
  <c r="B44" i="2"/>
  <c r="B43" i="2"/>
  <c r="B42" i="2"/>
  <c r="B41" i="2"/>
  <c r="B40" i="2"/>
  <c r="B39" i="2"/>
  <c r="B38" i="2"/>
  <c r="B37" i="2"/>
  <c r="B36" i="2"/>
  <c r="B35" i="2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D10" i="2"/>
  <c r="B10" i="2"/>
  <c r="A7" i="2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B67" i="11" l="1"/>
  <c r="D67" i="11" s="1"/>
  <c r="B66" i="10"/>
  <c r="D66" i="10" s="1"/>
  <c r="E14" i="9"/>
  <c r="E12" i="9"/>
  <c r="D12" i="9"/>
  <c r="D13" i="9" s="1"/>
  <c r="D14" i="9" s="1"/>
  <c r="D15" i="9" s="1"/>
  <c r="D16" i="9" s="1"/>
  <c r="E11" i="9"/>
  <c r="E15" i="9"/>
  <c r="F10" i="9"/>
  <c r="G10" i="9" s="1"/>
  <c r="F10" i="8"/>
  <c r="G10" i="8" s="1"/>
  <c r="D11" i="8"/>
  <c r="B66" i="7"/>
  <c r="D66" i="7" s="1"/>
  <c r="D22" i="7"/>
  <c r="G11" i="3"/>
  <c r="F11" i="3"/>
  <c r="F13" i="3"/>
  <c r="G13" i="3" s="1"/>
  <c r="E14" i="3"/>
  <c r="D15" i="3"/>
  <c r="E10" i="3"/>
  <c r="E12" i="3"/>
  <c r="E9" i="3"/>
  <c r="D61" i="2"/>
  <c r="D62" i="2" s="1"/>
  <c r="D63" i="2" s="1"/>
  <c r="D64" i="2" s="1"/>
  <c r="D11" i="2"/>
  <c r="D46" i="2"/>
  <c r="D47" i="2" s="1"/>
  <c r="D48" i="2" s="1"/>
  <c r="D49" i="2" s="1"/>
  <c r="D35" i="2"/>
  <c r="E10" i="2"/>
  <c r="F15" i="9" l="1"/>
  <c r="G15" i="9" s="1"/>
  <c r="F11" i="9"/>
  <c r="G11" i="9" s="1"/>
  <c r="E16" i="9"/>
  <c r="D17" i="9"/>
  <c r="E13" i="9"/>
  <c r="G12" i="9"/>
  <c r="F12" i="9"/>
  <c r="F14" i="9"/>
  <c r="G14" i="9"/>
  <c r="D12" i="8"/>
  <c r="E11" i="8"/>
  <c r="G9" i="3"/>
  <c r="F9" i="3"/>
  <c r="D16" i="3"/>
  <c r="E15" i="3"/>
  <c r="G14" i="3"/>
  <c r="F14" i="3"/>
  <c r="F12" i="3"/>
  <c r="G12" i="3" s="1"/>
  <c r="F10" i="3"/>
  <c r="G10" i="3" s="1"/>
  <c r="D50" i="2"/>
  <c r="E49" i="2"/>
  <c r="E62" i="2"/>
  <c r="D12" i="2"/>
  <c r="E11" i="2"/>
  <c r="E46" i="2"/>
  <c r="F10" i="2"/>
  <c r="G10" i="2" s="1"/>
  <c r="D65" i="2"/>
  <c r="E64" i="2"/>
  <c r="E47" i="2"/>
  <c r="E61" i="2"/>
  <c r="E48" i="2"/>
  <c r="E63" i="2"/>
  <c r="D36" i="2"/>
  <c r="E35" i="2"/>
  <c r="D18" i="9" l="1"/>
  <c r="E17" i="9"/>
  <c r="F16" i="9"/>
  <c r="G16" i="9" s="1"/>
  <c r="G13" i="9"/>
  <c r="F13" i="9"/>
  <c r="D13" i="8"/>
  <c r="E12" i="8"/>
  <c r="F11" i="8"/>
  <c r="G11" i="8" s="1"/>
  <c r="F15" i="3"/>
  <c r="G15" i="3" s="1"/>
  <c r="D17" i="3"/>
  <c r="E16" i="3"/>
  <c r="F47" i="2"/>
  <c r="G47" i="2"/>
  <c r="F11" i="2"/>
  <c r="G11" i="2" s="1"/>
  <c r="G35" i="2"/>
  <c r="F35" i="2"/>
  <c r="F64" i="2"/>
  <c r="G64" i="2" s="1"/>
  <c r="D13" i="2"/>
  <c r="E12" i="2"/>
  <c r="D37" i="2"/>
  <c r="E36" i="2"/>
  <c r="D66" i="2"/>
  <c r="E65" i="2"/>
  <c r="F62" i="2"/>
  <c r="G62" i="2" s="1"/>
  <c r="F63" i="2"/>
  <c r="G63" i="2" s="1"/>
  <c r="F49" i="2"/>
  <c r="G49" i="2" s="1"/>
  <c r="F48" i="2"/>
  <c r="G48" i="2" s="1"/>
  <c r="D51" i="2"/>
  <c r="E50" i="2"/>
  <c r="F61" i="2"/>
  <c r="G61" i="2"/>
  <c r="F46" i="2"/>
  <c r="G46" i="2"/>
  <c r="F17" i="9" l="1"/>
  <c r="G17" i="9" s="1"/>
  <c r="D19" i="9"/>
  <c r="E18" i="9"/>
  <c r="D14" i="8"/>
  <c r="E13" i="8"/>
  <c r="G12" i="8"/>
  <c r="F12" i="8"/>
  <c r="F16" i="3"/>
  <c r="G16" i="3" s="1"/>
  <c r="D18" i="3"/>
  <c r="E17" i="3"/>
  <c r="D52" i="2"/>
  <c r="E51" i="2"/>
  <c r="D38" i="2"/>
  <c r="E37" i="2"/>
  <c r="G12" i="2"/>
  <c r="F12" i="2"/>
  <c r="D14" i="2"/>
  <c r="E13" i="2"/>
  <c r="F65" i="2"/>
  <c r="G65" i="2"/>
  <c r="D67" i="2"/>
  <c r="E66" i="2"/>
  <c r="F50" i="2"/>
  <c r="G50" i="2" s="1"/>
  <c r="F36" i="2"/>
  <c r="G36" i="2"/>
  <c r="D20" i="9" l="1"/>
  <c r="E19" i="9"/>
  <c r="F18" i="9"/>
  <c r="G18" i="9" s="1"/>
  <c r="F13" i="8"/>
  <c r="G13" i="8" s="1"/>
  <c r="D15" i="8"/>
  <c r="E14" i="8"/>
  <c r="F17" i="3"/>
  <c r="G17" i="3"/>
  <c r="D19" i="3"/>
  <c r="E18" i="3"/>
  <c r="D68" i="2"/>
  <c r="E67" i="2"/>
  <c r="F37" i="2"/>
  <c r="G37" i="2" s="1"/>
  <c r="D39" i="2"/>
  <c r="E38" i="2"/>
  <c r="F13" i="2"/>
  <c r="G13" i="2"/>
  <c r="F51" i="2"/>
  <c r="G51" i="2" s="1"/>
  <c r="D15" i="2"/>
  <c r="E14" i="2"/>
  <c r="D53" i="2"/>
  <c r="E52" i="2"/>
  <c r="F66" i="2"/>
  <c r="G66" i="2" s="1"/>
  <c r="F19" i="9" l="1"/>
  <c r="G19" i="9" s="1"/>
  <c r="D21" i="9"/>
  <c r="E20" i="9"/>
  <c r="F14" i="8"/>
  <c r="G14" i="8"/>
  <c r="D16" i="8"/>
  <c r="E15" i="8"/>
  <c r="F18" i="3"/>
  <c r="G18" i="3"/>
  <c r="D20" i="3"/>
  <c r="E19" i="3"/>
  <c r="D16" i="2"/>
  <c r="E15" i="2"/>
  <c r="D40" i="2"/>
  <c r="E39" i="2"/>
  <c r="F52" i="2"/>
  <c r="G52" i="2" s="1"/>
  <c r="F67" i="2"/>
  <c r="G67" i="2"/>
  <c r="D54" i="2"/>
  <c r="E53" i="2"/>
  <c r="D69" i="2"/>
  <c r="E69" i="2" s="1"/>
  <c r="E68" i="2"/>
  <c r="F14" i="2"/>
  <c r="G14" i="2" s="1"/>
  <c r="F38" i="2"/>
  <c r="G38" i="2" s="1"/>
  <c r="F20" i="9" l="1"/>
  <c r="G20" i="9"/>
  <c r="D22" i="9"/>
  <c r="E21" i="9"/>
  <c r="F15" i="8"/>
  <c r="G15" i="8" s="1"/>
  <c r="E16" i="8"/>
  <c r="D17" i="8"/>
  <c r="F19" i="3"/>
  <c r="G19" i="3" s="1"/>
  <c r="D21" i="3"/>
  <c r="E20" i="3"/>
  <c r="F69" i="2"/>
  <c r="G69" i="2"/>
  <c r="F53" i="2"/>
  <c r="G53" i="2"/>
  <c r="F39" i="2"/>
  <c r="G39" i="2" s="1"/>
  <c r="D55" i="2"/>
  <c r="E54" i="2"/>
  <c r="D41" i="2"/>
  <c r="E40" i="2"/>
  <c r="G15" i="2"/>
  <c r="F15" i="2"/>
  <c r="D17" i="2"/>
  <c r="E16" i="2"/>
  <c r="F68" i="2"/>
  <c r="G68" i="2" s="1"/>
  <c r="F21" i="9" l="1"/>
  <c r="G21" i="9" s="1"/>
  <c r="E22" i="9"/>
  <c r="D23" i="9"/>
  <c r="D18" i="8"/>
  <c r="E17" i="8"/>
  <c r="F16" i="8"/>
  <c r="G16" i="8" s="1"/>
  <c r="F20" i="3"/>
  <c r="G20" i="3" s="1"/>
  <c r="D22" i="3"/>
  <c r="E21" i="3"/>
  <c r="F40" i="2"/>
  <c r="G40" i="2" s="1"/>
  <c r="D42" i="2"/>
  <c r="E41" i="2"/>
  <c r="F16" i="2"/>
  <c r="G16" i="2" s="1"/>
  <c r="F54" i="2"/>
  <c r="G54" i="2" s="1"/>
  <c r="D18" i="2"/>
  <c r="E17" i="2"/>
  <c r="D56" i="2"/>
  <c r="E55" i="2"/>
  <c r="D24" i="9" l="1"/>
  <c r="E23" i="9"/>
  <c r="F22" i="9"/>
  <c r="G22" i="9" s="1"/>
  <c r="F17" i="8"/>
  <c r="G17" i="8" s="1"/>
  <c r="D19" i="8"/>
  <c r="E18" i="8"/>
  <c r="F21" i="3"/>
  <c r="G21" i="3" s="1"/>
  <c r="D23" i="3"/>
  <c r="E22" i="3"/>
  <c r="D57" i="2"/>
  <c r="E56" i="2"/>
  <c r="F17" i="2"/>
  <c r="G17" i="2"/>
  <c r="G41" i="2"/>
  <c r="F41" i="2"/>
  <c r="D19" i="2"/>
  <c r="E18" i="2"/>
  <c r="D43" i="2"/>
  <c r="E42" i="2"/>
  <c r="G55" i="2"/>
  <c r="F55" i="2"/>
  <c r="F23" i="9" l="1"/>
  <c r="G23" i="9" s="1"/>
  <c r="D25" i="9"/>
  <c r="E24" i="9"/>
  <c r="F18" i="8"/>
  <c r="G18" i="8" s="1"/>
  <c r="D20" i="8"/>
  <c r="E19" i="8"/>
  <c r="F22" i="3"/>
  <c r="G22" i="3" s="1"/>
  <c r="D24" i="3"/>
  <c r="E23" i="3"/>
  <c r="F42" i="2"/>
  <c r="G42" i="2" s="1"/>
  <c r="D44" i="2"/>
  <c r="E44" i="2" s="1"/>
  <c r="E43" i="2"/>
  <c r="G18" i="2"/>
  <c r="F18" i="2"/>
  <c r="F56" i="2"/>
  <c r="G56" i="2" s="1"/>
  <c r="D20" i="2"/>
  <c r="E19" i="2"/>
  <c r="D58" i="2"/>
  <c r="E57" i="2"/>
  <c r="F24" i="9" l="1"/>
  <c r="G24" i="9" s="1"/>
  <c r="D26" i="9"/>
  <c r="E25" i="9"/>
  <c r="F19" i="8"/>
  <c r="G19" i="8" s="1"/>
  <c r="D21" i="8"/>
  <c r="E20" i="8"/>
  <c r="F23" i="3"/>
  <c r="G23" i="3" s="1"/>
  <c r="D25" i="3"/>
  <c r="E24" i="3"/>
  <c r="D59" i="2"/>
  <c r="E59" i="2" s="1"/>
  <c r="E58" i="2"/>
  <c r="F19" i="2"/>
  <c r="G19" i="2"/>
  <c r="F43" i="2"/>
  <c r="G43" i="2" s="1"/>
  <c r="D21" i="2"/>
  <c r="E20" i="2"/>
  <c r="F44" i="2"/>
  <c r="G44" i="2" s="1"/>
  <c r="G57" i="2"/>
  <c r="F57" i="2"/>
  <c r="F25" i="9" l="1"/>
  <c r="G25" i="9" s="1"/>
  <c r="D27" i="9"/>
  <c r="E26" i="9"/>
  <c r="F20" i="8"/>
  <c r="G20" i="8"/>
  <c r="D22" i="8"/>
  <c r="E21" i="8"/>
  <c r="F24" i="3"/>
  <c r="G24" i="3"/>
  <c r="E25" i="3"/>
  <c r="D26" i="3"/>
  <c r="F20" i="2"/>
  <c r="G20" i="2" s="1"/>
  <c r="F58" i="2"/>
  <c r="G58" i="2"/>
  <c r="D22" i="2"/>
  <c r="E21" i="2"/>
  <c r="F59" i="2"/>
  <c r="G59" i="2"/>
  <c r="F26" i="9" l="1"/>
  <c r="G26" i="9"/>
  <c r="D28" i="9"/>
  <c r="E27" i="9"/>
  <c r="F21" i="8"/>
  <c r="G21" i="8" s="1"/>
  <c r="E22" i="8"/>
  <c r="D23" i="8"/>
  <c r="D27" i="3"/>
  <c r="E26" i="3"/>
  <c r="F25" i="3"/>
  <c r="G25" i="3" s="1"/>
  <c r="D23" i="2"/>
  <c r="E22" i="2"/>
  <c r="F21" i="2"/>
  <c r="G21" i="2" s="1"/>
  <c r="F27" i="9" l="1"/>
  <c r="G27" i="9" s="1"/>
  <c r="E28" i="9"/>
  <c r="D29" i="9"/>
  <c r="D24" i="8"/>
  <c r="E23" i="8"/>
  <c r="F22" i="8"/>
  <c r="G22" i="8" s="1"/>
  <c r="F26" i="3"/>
  <c r="G26" i="3" s="1"/>
  <c r="D28" i="3"/>
  <c r="E27" i="3"/>
  <c r="F22" i="2"/>
  <c r="G22" i="2"/>
  <c r="D24" i="2"/>
  <c r="E23" i="2"/>
  <c r="D30" i="9" l="1"/>
  <c r="E29" i="9"/>
  <c r="F28" i="9"/>
  <c r="G28" i="9" s="1"/>
  <c r="F23" i="8"/>
  <c r="G23" i="8" s="1"/>
  <c r="D25" i="8"/>
  <c r="E24" i="8"/>
  <c r="F27" i="3"/>
  <c r="G27" i="3" s="1"/>
  <c r="D29" i="3"/>
  <c r="E28" i="3"/>
  <c r="F23" i="2"/>
  <c r="G23" i="2" s="1"/>
  <c r="D25" i="2"/>
  <c r="E24" i="2"/>
  <c r="G29" i="9" l="1"/>
  <c r="F29" i="9"/>
  <c r="D31" i="9"/>
  <c r="E30" i="9"/>
  <c r="F24" i="8"/>
  <c r="G24" i="8" s="1"/>
  <c r="D26" i="8"/>
  <c r="E25" i="8"/>
  <c r="F28" i="3"/>
  <c r="G28" i="3" s="1"/>
  <c r="D30" i="3"/>
  <c r="E29" i="3"/>
  <c r="F24" i="2"/>
  <c r="G24" i="2"/>
  <c r="D26" i="2"/>
  <c r="E25" i="2"/>
  <c r="F30" i="9" l="1"/>
  <c r="G30" i="9" s="1"/>
  <c r="D32" i="9"/>
  <c r="E31" i="9"/>
  <c r="F25" i="8"/>
  <c r="G25" i="8" s="1"/>
  <c r="D27" i="8"/>
  <c r="E26" i="8"/>
  <c r="F29" i="3"/>
  <c r="G29" i="3" s="1"/>
  <c r="D31" i="3"/>
  <c r="E30" i="3"/>
  <c r="F25" i="2"/>
  <c r="G25" i="2" s="1"/>
  <c r="D27" i="2"/>
  <c r="E26" i="2"/>
  <c r="F31" i="9" l="1"/>
  <c r="G31" i="9" s="1"/>
  <c r="D33" i="9"/>
  <c r="E32" i="9"/>
  <c r="F26" i="8"/>
  <c r="G26" i="8"/>
  <c r="D28" i="8"/>
  <c r="E27" i="8"/>
  <c r="F30" i="3"/>
  <c r="G30" i="3"/>
  <c r="D32" i="3"/>
  <c r="E31" i="3"/>
  <c r="G26" i="2"/>
  <c r="F26" i="2"/>
  <c r="D28" i="2"/>
  <c r="E27" i="2"/>
  <c r="F32" i="9" l="1"/>
  <c r="G32" i="9"/>
  <c r="D35" i="9"/>
  <c r="E33" i="9"/>
  <c r="F27" i="8"/>
  <c r="G27" i="8" s="1"/>
  <c r="E28" i="8"/>
  <c r="D29" i="8"/>
  <c r="F31" i="3"/>
  <c r="G31" i="3" s="1"/>
  <c r="E32" i="3"/>
  <c r="D34" i="3"/>
  <c r="G27" i="2"/>
  <c r="F27" i="2"/>
  <c r="D29" i="2"/>
  <c r="E28" i="2"/>
  <c r="F33" i="9" l="1"/>
  <c r="G33" i="9" s="1"/>
  <c r="D36" i="9"/>
  <c r="E35" i="9"/>
  <c r="D30" i="8"/>
  <c r="E29" i="8"/>
  <c r="F28" i="8"/>
  <c r="G28" i="8" s="1"/>
  <c r="D36" i="3"/>
  <c r="E34" i="3"/>
  <c r="D35" i="3"/>
  <c r="F32" i="3"/>
  <c r="G32" i="3" s="1"/>
  <c r="G28" i="2"/>
  <c r="F28" i="2"/>
  <c r="D30" i="2"/>
  <c r="E29" i="2"/>
  <c r="F35" i="9" l="1"/>
  <c r="G35" i="9" s="1"/>
  <c r="E36" i="9"/>
  <c r="D37" i="9"/>
  <c r="F29" i="8"/>
  <c r="G29" i="8" s="1"/>
  <c r="D31" i="8"/>
  <c r="E30" i="8"/>
  <c r="D37" i="3"/>
  <c r="E35" i="3"/>
  <c r="F34" i="3"/>
  <c r="G34" i="3" s="1"/>
  <c r="E36" i="3"/>
  <c r="D38" i="3"/>
  <c r="F29" i="2"/>
  <c r="G29" i="2" s="1"/>
  <c r="D31" i="2"/>
  <c r="E30" i="2"/>
  <c r="D38" i="9" l="1"/>
  <c r="E37" i="9"/>
  <c r="F36" i="9"/>
  <c r="G36" i="9" s="1"/>
  <c r="F30" i="8"/>
  <c r="G30" i="8" s="1"/>
  <c r="D32" i="8"/>
  <c r="E31" i="8"/>
  <c r="D40" i="3"/>
  <c r="E38" i="3"/>
  <c r="F36" i="3"/>
  <c r="G36" i="3" s="1"/>
  <c r="F35" i="3"/>
  <c r="G35" i="3" s="1"/>
  <c r="D39" i="3"/>
  <c r="E37" i="3"/>
  <c r="G30" i="2"/>
  <c r="F30" i="2"/>
  <c r="D32" i="2"/>
  <c r="E31" i="2"/>
  <c r="F37" i="9" l="1"/>
  <c r="G37" i="9" s="1"/>
  <c r="D39" i="9"/>
  <c r="E38" i="9"/>
  <c r="F31" i="8"/>
  <c r="G31" i="8" s="1"/>
  <c r="D33" i="8"/>
  <c r="E32" i="8"/>
  <c r="F37" i="3"/>
  <c r="G37" i="3" s="1"/>
  <c r="F38" i="3"/>
  <c r="G38" i="3" s="1"/>
  <c r="D41" i="3"/>
  <c r="E39" i="3"/>
  <c r="D42" i="3"/>
  <c r="E42" i="3" s="1"/>
  <c r="E40" i="3"/>
  <c r="F31" i="2"/>
  <c r="G31" i="2" s="1"/>
  <c r="D33" i="2"/>
  <c r="E33" i="2" s="1"/>
  <c r="E32" i="2"/>
  <c r="F38" i="9" l="1"/>
  <c r="G38" i="9" s="1"/>
  <c r="D40" i="9"/>
  <c r="E39" i="9"/>
  <c r="D35" i="8"/>
  <c r="E33" i="8"/>
  <c r="F32" i="8"/>
  <c r="G32" i="8"/>
  <c r="F40" i="3"/>
  <c r="G40" i="3" s="1"/>
  <c r="F39" i="3"/>
  <c r="G39" i="3" s="1"/>
  <c r="D43" i="3"/>
  <c r="E41" i="3"/>
  <c r="F42" i="3"/>
  <c r="G42" i="3"/>
  <c r="F32" i="2"/>
  <c r="G32" i="2" s="1"/>
  <c r="F33" i="2"/>
  <c r="G33" i="2" s="1"/>
  <c r="F39" i="9" l="1"/>
  <c r="G39" i="9" s="1"/>
  <c r="D41" i="9"/>
  <c r="E40" i="9"/>
  <c r="F33" i="8"/>
  <c r="G33" i="8" s="1"/>
  <c r="D36" i="8"/>
  <c r="E35" i="8"/>
  <c r="F41" i="3"/>
  <c r="G41" i="3" s="1"/>
  <c r="D45" i="3"/>
  <c r="E43" i="3"/>
  <c r="F40" i="9" l="1"/>
  <c r="G40" i="9"/>
  <c r="D42" i="9"/>
  <c r="E41" i="9"/>
  <c r="F35" i="8"/>
  <c r="G35" i="8" s="1"/>
  <c r="E36" i="8"/>
  <c r="D37" i="8"/>
  <c r="F43" i="3"/>
  <c r="G43" i="3" s="1"/>
  <c r="D46" i="3"/>
  <c r="D47" i="3"/>
  <c r="E45" i="3"/>
  <c r="E42" i="9" l="1"/>
  <c r="D43" i="9"/>
  <c r="F41" i="9"/>
  <c r="G41" i="9" s="1"/>
  <c r="D38" i="8"/>
  <c r="E37" i="8"/>
  <c r="F36" i="8"/>
  <c r="G36" i="8" s="1"/>
  <c r="D49" i="3"/>
  <c r="E47" i="3"/>
  <c r="D48" i="3"/>
  <c r="E46" i="3"/>
  <c r="F45" i="3"/>
  <c r="G45" i="3" s="1"/>
  <c r="D44" i="9" l="1"/>
  <c r="E43" i="9"/>
  <c r="F42" i="9"/>
  <c r="G42" i="9" s="1"/>
  <c r="F37" i="8"/>
  <c r="G37" i="8" s="1"/>
  <c r="D39" i="8"/>
  <c r="E38" i="8"/>
  <c r="F46" i="3"/>
  <c r="G46" i="3"/>
  <c r="D50" i="3"/>
  <c r="E48" i="3"/>
  <c r="F47" i="3"/>
  <c r="G47" i="3" s="1"/>
  <c r="D51" i="3"/>
  <c r="E49" i="3"/>
  <c r="F43" i="9" l="1"/>
  <c r="G43" i="9" s="1"/>
  <c r="D46" i="9"/>
  <c r="E44" i="9"/>
  <c r="F38" i="8"/>
  <c r="G38" i="8" s="1"/>
  <c r="D40" i="8"/>
  <c r="E39" i="8"/>
  <c r="F49" i="3"/>
  <c r="G49" i="3" s="1"/>
  <c r="F48" i="3"/>
  <c r="G48" i="3" s="1"/>
  <c r="D52" i="3"/>
  <c r="E50" i="3"/>
  <c r="D53" i="3"/>
  <c r="E51" i="3"/>
  <c r="F44" i="9" l="1"/>
  <c r="G44" i="9" s="1"/>
  <c r="D47" i="9"/>
  <c r="E46" i="9"/>
  <c r="F39" i="8"/>
  <c r="G39" i="8" s="1"/>
  <c r="D41" i="8"/>
  <c r="E40" i="8"/>
  <c r="D54" i="3"/>
  <c r="E52" i="3"/>
  <c r="F50" i="3"/>
  <c r="G50" i="3" s="1"/>
  <c r="F51" i="3"/>
  <c r="G51" i="3" s="1"/>
  <c r="D55" i="3"/>
  <c r="E53" i="3"/>
  <c r="F46" i="9" l="1"/>
  <c r="G46" i="9" s="1"/>
  <c r="D48" i="9"/>
  <c r="E47" i="9"/>
  <c r="F40" i="8"/>
  <c r="G40" i="8"/>
  <c r="D42" i="8"/>
  <c r="E41" i="8"/>
  <c r="F52" i="3"/>
  <c r="G52" i="3"/>
  <c r="F53" i="3"/>
  <c r="G53" i="3" s="1"/>
  <c r="D57" i="3"/>
  <c r="E57" i="3" s="1"/>
  <c r="E55" i="3"/>
  <c r="D56" i="3"/>
  <c r="E54" i="3"/>
  <c r="F47" i="9" l="1"/>
  <c r="G47" i="9" s="1"/>
  <c r="D49" i="9"/>
  <c r="E48" i="9"/>
  <c r="F41" i="8"/>
  <c r="G41" i="8" s="1"/>
  <c r="E42" i="8"/>
  <c r="D43" i="8"/>
  <c r="F55" i="3"/>
  <c r="G55" i="3" s="1"/>
  <c r="F57" i="3"/>
  <c r="G57" i="3" s="1"/>
  <c r="F54" i="3"/>
  <c r="G54" i="3" s="1"/>
  <c r="D58" i="3"/>
  <c r="E56" i="3"/>
  <c r="F48" i="9" l="1"/>
  <c r="G48" i="9"/>
  <c r="D50" i="9"/>
  <c r="E49" i="9"/>
  <c r="D44" i="8"/>
  <c r="E43" i="8"/>
  <c r="F42" i="8"/>
  <c r="G42" i="8" s="1"/>
  <c r="F56" i="3"/>
  <c r="G56" i="3" s="1"/>
  <c r="D60" i="3"/>
  <c r="E58" i="3"/>
  <c r="F49" i="9" l="1"/>
  <c r="G49" i="9" s="1"/>
  <c r="E50" i="9"/>
  <c r="D51" i="9"/>
  <c r="F43" i="8"/>
  <c r="G43" i="8" s="1"/>
  <c r="D46" i="8"/>
  <c r="E44" i="8"/>
  <c r="F58" i="3"/>
  <c r="G58" i="3"/>
  <c r="D61" i="3"/>
  <c r="E60" i="3"/>
  <c r="D52" i="9" l="1"/>
  <c r="E51" i="9"/>
  <c r="F50" i="9"/>
  <c r="G50" i="9" s="1"/>
  <c r="F44" i="8"/>
  <c r="G44" i="8" s="1"/>
  <c r="D47" i="8"/>
  <c r="E46" i="8"/>
  <c r="F60" i="3"/>
  <c r="G60" i="3"/>
  <c r="D62" i="3"/>
  <c r="E61" i="3"/>
  <c r="F51" i="9" l="1"/>
  <c r="G51" i="9" s="1"/>
  <c r="D53" i="9"/>
  <c r="E52" i="9"/>
  <c r="F46" i="8"/>
  <c r="G46" i="8" s="1"/>
  <c r="D48" i="8"/>
  <c r="E47" i="8"/>
  <c r="F61" i="3"/>
  <c r="G61" i="3" s="1"/>
  <c r="E62" i="3"/>
  <c r="D63" i="3"/>
  <c r="F52" i="9" l="1"/>
  <c r="G52" i="9" s="1"/>
  <c r="D54" i="9"/>
  <c r="E53" i="9"/>
  <c r="F47" i="8"/>
  <c r="G47" i="8" s="1"/>
  <c r="D49" i="8"/>
  <c r="E48" i="8"/>
  <c r="D64" i="3"/>
  <c r="E63" i="3"/>
  <c r="F62" i="3"/>
  <c r="G62" i="3" s="1"/>
  <c r="F53" i="9" l="1"/>
  <c r="G53" i="9" s="1"/>
  <c r="D55" i="9"/>
  <c r="E54" i="9"/>
  <c r="F48" i="8"/>
  <c r="G48" i="8"/>
  <c r="D50" i="8"/>
  <c r="E49" i="8"/>
  <c r="F63" i="3"/>
  <c r="G63" i="3" s="1"/>
  <c r="D65" i="3"/>
  <c r="E64" i="3"/>
  <c r="F54" i="9" l="1"/>
  <c r="G54" i="9"/>
  <c r="D56" i="9"/>
  <c r="E55" i="9"/>
  <c r="F49" i="8"/>
  <c r="G49" i="8" s="1"/>
  <c r="E50" i="8"/>
  <c r="D51" i="8"/>
  <c r="F64" i="3"/>
  <c r="G64" i="3" s="1"/>
  <c r="D66" i="3"/>
  <c r="E65" i="3"/>
  <c r="F55" i="9" l="1"/>
  <c r="G55" i="9" s="1"/>
  <c r="E56" i="9"/>
  <c r="D57" i="9"/>
  <c r="D52" i="8"/>
  <c r="E51" i="8"/>
  <c r="F50" i="8"/>
  <c r="G50" i="8" s="1"/>
  <c r="F65" i="3"/>
  <c r="G65" i="3" s="1"/>
  <c r="D67" i="3"/>
  <c r="E66" i="3"/>
  <c r="D58" i="9" l="1"/>
  <c r="E57" i="9"/>
  <c r="F56" i="9"/>
  <c r="G56" i="9" s="1"/>
  <c r="F51" i="8"/>
  <c r="G51" i="8" s="1"/>
  <c r="D53" i="8"/>
  <c r="E52" i="8"/>
  <c r="F66" i="3"/>
  <c r="G66" i="3"/>
  <c r="D68" i="3"/>
  <c r="E68" i="3" s="1"/>
  <c r="E67" i="3"/>
  <c r="F57" i="9" l="1"/>
  <c r="G57" i="9" s="1"/>
  <c r="D59" i="9"/>
  <c r="E58" i="9"/>
  <c r="F52" i="8"/>
  <c r="G52" i="8" s="1"/>
  <c r="D54" i="8"/>
  <c r="E53" i="8"/>
  <c r="F67" i="3"/>
  <c r="G67" i="3" s="1"/>
  <c r="F68" i="3"/>
  <c r="G68" i="3"/>
  <c r="F58" i="9" l="1"/>
  <c r="G58" i="9" s="1"/>
  <c r="D61" i="9"/>
  <c r="E59" i="9"/>
  <c r="F53" i="8"/>
  <c r="G53" i="8" s="1"/>
  <c r="D55" i="8"/>
  <c r="E54" i="8"/>
  <c r="F59" i="9" l="1"/>
  <c r="G59" i="9" s="1"/>
  <c r="D62" i="9"/>
  <c r="E61" i="9"/>
  <c r="F54" i="8"/>
  <c r="G54" i="8"/>
  <c r="D56" i="8"/>
  <c r="E55" i="8"/>
  <c r="F61" i="9" l="1"/>
  <c r="G61" i="9" s="1"/>
  <c r="D63" i="9"/>
  <c r="E62" i="9"/>
  <c r="F55" i="8"/>
  <c r="G55" i="8" s="1"/>
  <c r="E56" i="8"/>
  <c r="D57" i="8"/>
  <c r="F62" i="9" l="1"/>
  <c r="G62" i="9"/>
  <c r="D64" i="9"/>
  <c r="E63" i="9"/>
  <c r="D58" i="8"/>
  <c r="E57" i="8"/>
  <c r="F56" i="8"/>
  <c r="G56" i="8" s="1"/>
  <c r="F63" i="9" l="1"/>
  <c r="G63" i="9" s="1"/>
  <c r="E64" i="9"/>
  <c r="D65" i="9"/>
  <c r="F57" i="8"/>
  <c r="G57" i="8" s="1"/>
  <c r="D59" i="8"/>
  <c r="E58" i="8"/>
  <c r="D66" i="9" l="1"/>
  <c r="E65" i="9"/>
  <c r="F64" i="9"/>
  <c r="G64" i="9" s="1"/>
  <c r="F58" i="8"/>
  <c r="G58" i="8" s="1"/>
  <c r="D61" i="8"/>
  <c r="E59" i="8"/>
  <c r="F65" i="9" l="1"/>
  <c r="G65" i="9" s="1"/>
  <c r="D67" i="9"/>
  <c r="E66" i="9"/>
  <c r="F59" i="8"/>
  <c r="G59" i="8" s="1"/>
  <c r="D62" i="8"/>
  <c r="E61" i="8"/>
  <c r="F66" i="9" l="1"/>
  <c r="G66" i="9" s="1"/>
  <c r="D68" i="9"/>
  <c r="E67" i="9"/>
  <c r="F61" i="8"/>
  <c r="G61" i="8" s="1"/>
  <c r="D63" i="8"/>
  <c r="E62" i="8"/>
  <c r="F67" i="9" l="1"/>
  <c r="G67" i="9" s="1"/>
  <c r="D69" i="9"/>
  <c r="E69" i="9" s="1"/>
  <c r="E68" i="9"/>
  <c r="F62" i="8"/>
  <c r="G62" i="8"/>
  <c r="D64" i="8"/>
  <c r="E63" i="8"/>
  <c r="F68" i="9" l="1"/>
  <c r="G68" i="9"/>
  <c r="F69" i="9"/>
  <c r="G69" i="9" s="1"/>
  <c r="F63" i="8"/>
  <c r="G63" i="8" s="1"/>
  <c r="E64" i="8"/>
  <c r="D65" i="8"/>
  <c r="D66" i="8" l="1"/>
  <c r="E65" i="8"/>
  <c r="F64" i="8"/>
  <c r="G64" i="8" s="1"/>
  <c r="F65" i="8" l="1"/>
  <c r="G65" i="8" s="1"/>
  <c r="D67" i="8"/>
  <c r="E66" i="8"/>
  <c r="F66" i="8" l="1"/>
  <c r="G66" i="8" s="1"/>
  <c r="D68" i="8"/>
  <c r="E67" i="8"/>
  <c r="F67" i="8" l="1"/>
  <c r="G67" i="8" s="1"/>
  <c r="D69" i="8"/>
  <c r="E69" i="8" s="1"/>
  <c r="E68" i="8"/>
  <c r="F68" i="8" l="1"/>
  <c r="G68" i="8"/>
  <c r="F69" i="8"/>
  <c r="G69" i="8" s="1"/>
</calcChain>
</file>

<file path=xl/sharedStrings.xml><?xml version="1.0" encoding="utf-8"?>
<sst xmlns="http://schemas.openxmlformats.org/spreadsheetml/2006/main" count="1549" uniqueCount="236">
  <si>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</si>
  <si>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</si>
  <si>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</si>
  <si>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</si>
  <si>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</si>
  <si>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</si>
  <si>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</si>
  <si>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</si>
  <si>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18.12.25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</si>
  <si>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</si>
  <si>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</si>
  <si>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</si>
  <si>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</si>
  <si>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</si>
  <si>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</si>
  <si>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</si>
  <si>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</si>
  <si>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</si>
  <si>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</si>
  <si>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</si>
  <si>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</si>
  <si>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</si>
  <si>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</si>
  <si>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</si>
  <si>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</si>
  <si>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</si>
  <si>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</si>
  <si>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</si>
  <si>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</si>
  <si>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</si>
  <si>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</si>
  <si>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</si>
  <si>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</si>
  <si>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</si>
  <si>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</si>
  <si>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</si>
  <si>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</si>
  <si>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</si>
  <si>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</si>
  <si>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</si>
  <si>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</si>
  <si>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F103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</si>
  <si>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</si>
  <si>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</si>
  <si>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</si>
  <si>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</si>
  <si>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</si>
  <si>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</si>
  <si>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</si>
  <si>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</si>
  <si>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</si>
  <si>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</si>
  <si>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TF                 T 103 / T 105N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</si>
  <si>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</si>
  <si>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</si>
  <si>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</si>
  <si>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</si>
  <si>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</si>
  <si>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</si>
  <si>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</si>
  <si>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</si>
  <si>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</si>
  <si>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</si>
  <si>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</si>
  <si>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</si>
  <si>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</si>
  <si>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</si>
  <si>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</si>
  <si>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</si>
  <si>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</si>
  <si>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</si>
  <si>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</si>
  <si>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</si>
  <si>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</si>
  <si>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</si>
  <si>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</si>
  <si>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</si>
  <si>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</si>
  <si>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</si>
  <si>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</si>
  <si>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</si>
  <si>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</si>
  <si>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</si>
  <si>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</si>
  <si>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</si>
  <si>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</si>
  <si>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</si>
  <si>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</si>
  <si>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</si>
  <si>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</si>
  <si>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</si>
  <si>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</si>
  <si>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</si>
  <si>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</si>
  <si>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</si>
  <si>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</si>
  <si>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</si>
  <si>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</si>
  <si>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</si>
  <si>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</si>
  <si>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</si>
  <si>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</si>
  <si>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</si>
  <si>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</si>
  <si>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</si>
  <si>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</si>
  <si>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</si>
  <si>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</si>
  <si>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TF        T 103  /  T 105N</t>
  </si>
  <si>
    <t>PP 3MI  &amp;  10MI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</si>
  <si>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</si>
  <si>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</si>
  <si>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</si>
  <si>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</si>
  <si>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</si>
  <si>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</si>
  <si>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</si>
  <si>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</si>
  <si>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</si>
  <si>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</si>
  <si>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</si>
  <si>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</si>
  <si>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</si>
  <si>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</si>
  <si>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</si>
  <si>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</si>
  <si>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</si>
  <si>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</si>
  <si>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</si>
  <si>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</si>
  <si>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</si>
  <si>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</si>
  <si>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</si>
  <si>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</si>
  <si>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</si>
  <si>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</si>
  <si>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</si>
  <si>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</si>
  <si>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</si>
  <si>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</si>
  <si>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</si>
  <si>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</si>
  <si>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</si>
  <si>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</si>
  <si>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</si>
  <si>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</si>
  <si>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</si>
  <si>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</si>
  <si>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</si>
  <si>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</si>
  <si>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</si>
  <si>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</si>
  <si>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</si>
  <si>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</si>
  <si>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</si>
  <si>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</si>
  <si>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</si>
  <si>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</si>
  <si>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</si>
  <si>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</si>
  <si>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</si>
  <si>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</si>
  <si>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</si>
  <si>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</si>
  <si>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</si>
  <si>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</si>
  <si>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</si>
  <si>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</si>
  <si>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</si>
  <si>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</si>
  <si>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>Tel. 28509801 / 49705324  / E- MAIL admin.ganpati@gmail.com</t>
  </si>
  <si>
    <t>HDPE / PP / LLDPE PRICES EX-HALDIA PETROCHEMICALS LTD. PLANT FOR  BHIWANDI</t>
  </si>
  <si>
    <t xml:space="preserve">M 6007L </t>
  </si>
  <si>
    <t>PP CP     M 304</t>
  </si>
  <si>
    <t>PP CP   M 307 / M 315 / M 325</t>
  </si>
  <si>
    <t>HDPE / PP / LLDPE PRICES EX-HALDIA PETROCHEMICALS LTD. PLANT FOR  MAHA(O.V)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</si>
  <si>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</si>
  <si>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</si>
  <si>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</si>
  <si>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</si>
  <si>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</si>
  <si>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</si>
  <si>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</si>
  <si>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AHMEDNAGAR-5</t>
  </si>
  <si>
    <t>BHIWANDI        -5</t>
  </si>
  <si>
    <t>THANE            -  5</t>
  </si>
  <si>
    <t>GRT.MUMBAI   -5</t>
  </si>
  <si>
    <t>IGATPURI        - 5</t>
  </si>
  <si>
    <t>KALYAN         -   5</t>
  </si>
  <si>
    <t>VASAI           - 5</t>
  </si>
  <si>
    <t>KHOPOLI         - 5</t>
  </si>
  <si>
    <t>LONAVALA    -   6</t>
  </si>
  <si>
    <t>MURBAD         - 5</t>
  </si>
  <si>
    <t>PUNE              -  5</t>
  </si>
  <si>
    <t>NAGHOTHANE-5</t>
  </si>
  <si>
    <t>NASIK             -  5</t>
  </si>
  <si>
    <t>SINNAR-5</t>
  </si>
  <si>
    <t>PANVEL   - 5</t>
  </si>
  <si>
    <t>PALGHAR  - 5</t>
  </si>
  <si>
    <t>ULHASNAGAR  - 5</t>
  </si>
  <si>
    <t>PP CP   M 307 / M 315 / M325</t>
  </si>
  <si>
    <t>HDPE / PP / LLDPE PRICES EX-HALDIA PETROCHEMICALS LTD. PLANT FOR  GUJRAT(S)</t>
  </si>
  <si>
    <t>VAPI       -   5</t>
  </si>
  <si>
    <t>SURAT  -   5</t>
  </si>
  <si>
    <t>UMERGAON - 5</t>
  </si>
  <si>
    <t>VALSAD   - 5</t>
  </si>
  <si>
    <t>NAVSARI - 5</t>
  </si>
  <si>
    <t>*T.D.=TRANSIT DAYS</t>
  </si>
  <si>
    <t>POST SALES QUANTITY DISCOUNT AS APPLICABLE</t>
  </si>
  <si>
    <t>HDPE / PP / LLDPE PRICES EX-HALDIA PETROCHEMICALS LTD. PLANT FOR  MAHA(SOUTH)</t>
  </si>
  <si>
    <t>SANGLI    -  6</t>
  </si>
  <si>
    <t>SATARA  -    5</t>
  </si>
  <si>
    <t>KOLHAPUR-6</t>
  </si>
  <si>
    <t>WAI  - 5</t>
  </si>
  <si>
    <t>SOLAPUR  - 6</t>
  </si>
  <si>
    <t>HDPE / PP / LLDPE PRICES EX-HALDIA PETROCHEMICALS LTD. PLANT FOR  KHANDESH</t>
  </si>
  <si>
    <t>AURANGABAD-4</t>
  </si>
  <si>
    <t>DHULE -5</t>
  </si>
  <si>
    <t>JALGAON-4</t>
  </si>
  <si>
    <t>LATUR-5</t>
  </si>
  <si>
    <t>HDPE / PP / LLDPE PRICES EX-HALDIA PETROCHEMICALS LTD. PLANT FOR  SILVASSA</t>
  </si>
  <si>
    <t>HDPE / PP / LLDPE PRICES EX-HALDIA PETROCHEMICALS LTD. PLANT FOR  DADRA</t>
  </si>
  <si>
    <t>HDPE / PP / LLDPE PRICES EX-HALDIA PETROCHEMICALS LTD. PLANT FOR  MAHA(VIDH)</t>
  </si>
  <si>
    <t>NAGPUR-3</t>
  </si>
  <si>
    <t>AKOLA -4</t>
  </si>
  <si>
    <t>HDPE / PP / LLDPE PRICES EX-HALDIA PETROCHEMICALS LTD. PLANT FOR  GUJRAT€</t>
  </si>
  <si>
    <t>ANKLESHWAR  - 5</t>
  </si>
  <si>
    <t>AHMD.    -  5</t>
  </si>
  <si>
    <t>HALOL   -   5</t>
  </si>
  <si>
    <t>BARODA  - 5</t>
  </si>
  <si>
    <t>KALOL-M- 5</t>
  </si>
  <si>
    <t>BHARUCH -5</t>
  </si>
  <si>
    <t>ANAND -5</t>
  </si>
  <si>
    <t>HDPE / PP / LLDPE PRICES EX-HALDIA PETROCHEMICALS LTD. PLANT FOR  GUJRAT(W)</t>
  </si>
  <si>
    <t>RAJKOT   - 6</t>
  </si>
  <si>
    <t>BHAVNAGAR-6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</si>
</sst>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  <numFmt numFmtId="166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43" fontId="5" fillId="0" borderId="8" xfId="1" applyFont="1" applyBorder="1"/>
    <xf numFmtId="0" fontId="20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6" fontId="5" fillId="0" borderId="0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5" fillId="0" borderId="3" xfId="0" applyFont="1" applyFill="1" applyBorder="1"/>
    <xf numFmtId="2" fontId="5" fillId="0" borderId="3" xfId="0" applyNumberFormat="1" applyFont="1" applyFill="1" applyBorder="1"/>
    <xf numFmtId="43" fontId="5" fillId="0" borderId="0" xfId="1" applyFont="1" applyBorder="1" applyAlignment="1">
      <alignment horizontal="left"/>
    </xf>
    <xf numFmtId="43" fontId="5" fillId="0" borderId="9" xfId="1" applyFont="1" applyBorder="1"/>
    <xf numFmtId="43" fontId="5" fillId="0" borderId="1" xfId="1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0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1" fontId="5" fillId="0" borderId="7" xfId="0" applyNumberFormat="1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Fill="1"/>
    <xf numFmtId="1" fontId="5" fillId="0" borderId="10" xfId="0" applyNumberFormat="1" applyFont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18.12.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15%20PE%20Price%20Circular%20w.e.f.%201st%20May%202025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</sheetNames>
    <sheetDataSet>
      <sheetData sheetId="0">
        <row r="44">
          <cell r="B44">
            <v>95396</v>
          </cell>
          <cell r="C44">
            <v>95346</v>
          </cell>
          <cell r="F44">
            <v>97096</v>
          </cell>
          <cell r="G44">
            <v>95846</v>
          </cell>
          <cell r="H44">
            <v>96449</v>
          </cell>
          <cell r="I44">
            <v>95800</v>
          </cell>
          <cell r="J44">
            <v>93103</v>
          </cell>
          <cell r="K44">
            <v>95103</v>
          </cell>
          <cell r="L44">
            <v>94490</v>
          </cell>
          <cell r="N44">
            <v>97174</v>
          </cell>
          <cell r="O44">
            <v>97174</v>
          </cell>
          <cell r="P44">
            <v>93446</v>
          </cell>
          <cell r="Q44">
            <v>96196</v>
          </cell>
          <cell r="R44">
            <v>95446</v>
          </cell>
          <cell r="S44">
            <v>97040</v>
          </cell>
          <cell r="T44">
            <v>96196</v>
          </cell>
          <cell r="U44">
            <v>98696</v>
          </cell>
          <cell r="V44">
            <v>98696</v>
          </cell>
          <cell r="W44">
            <v>93174</v>
          </cell>
        </row>
        <row r="54">
          <cell r="B54">
            <v>95570</v>
          </cell>
          <cell r="C54">
            <v>95408</v>
          </cell>
          <cell r="F54">
            <v>97158</v>
          </cell>
          <cell r="G54">
            <v>95908</v>
          </cell>
          <cell r="H54">
            <v>95768</v>
          </cell>
          <cell r="I54">
            <v>95934</v>
          </cell>
          <cell r="J54">
            <v>93230</v>
          </cell>
          <cell r="K54">
            <v>95230</v>
          </cell>
          <cell r="L54">
            <v>94624</v>
          </cell>
          <cell r="N54">
            <v>96734</v>
          </cell>
          <cell r="O54">
            <v>96734</v>
          </cell>
          <cell r="P54">
            <v>93528</v>
          </cell>
          <cell r="Q54">
            <v>96278</v>
          </cell>
          <cell r="R54">
            <v>95528</v>
          </cell>
          <cell r="S54">
            <v>97174</v>
          </cell>
          <cell r="T54">
            <v>96278</v>
          </cell>
          <cell r="U54">
            <v>98778</v>
          </cell>
          <cell r="V54">
            <v>98778</v>
          </cell>
          <cell r="W54">
            <v>92734</v>
          </cell>
        </row>
      </sheetData>
      <sheetData sheetId="1">
        <row r="41">
          <cell r="B41">
            <v>89823</v>
          </cell>
          <cell r="C41">
            <v>89343</v>
          </cell>
          <cell r="D41">
            <v>89323</v>
          </cell>
          <cell r="E41">
            <v>90343</v>
          </cell>
          <cell r="F41">
            <v>90843</v>
          </cell>
          <cell r="G41">
            <v>0</v>
          </cell>
          <cell r="H41">
            <v>92523</v>
          </cell>
          <cell r="I41">
            <v>92033</v>
          </cell>
          <cell r="J41">
            <v>93633</v>
          </cell>
          <cell r="K41">
            <v>97604</v>
          </cell>
          <cell r="L41">
            <v>99624</v>
          </cell>
          <cell r="M41">
            <v>100604</v>
          </cell>
          <cell r="N41">
            <v>94133</v>
          </cell>
          <cell r="O41">
            <v>94633</v>
          </cell>
          <cell r="P41">
            <v>94633</v>
          </cell>
          <cell r="Q41">
            <v>96393</v>
          </cell>
          <cell r="S41">
            <v>97883</v>
          </cell>
          <cell r="T41">
            <v>96103</v>
          </cell>
          <cell r="U41">
            <v>96103</v>
          </cell>
          <cell r="V41">
            <v>96973</v>
          </cell>
          <cell r="W41">
            <v>95123</v>
          </cell>
        </row>
        <row r="48">
          <cell r="B48">
            <v>89953</v>
          </cell>
          <cell r="C48">
            <v>89473</v>
          </cell>
          <cell r="D48">
            <v>89453</v>
          </cell>
          <cell r="E48">
            <v>90473</v>
          </cell>
          <cell r="F48">
            <v>90973</v>
          </cell>
          <cell r="G48">
            <v>0</v>
          </cell>
          <cell r="H48">
            <v>92653</v>
          </cell>
          <cell r="I48">
            <v>92163</v>
          </cell>
          <cell r="J48">
            <v>93763</v>
          </cell>
          <cell r="K48">
            <v>97593</v>
          </cell>
          <cell r="L48">
            <v>99613</v>
          </cell>
          <cell r="M48">
            <v>100593</v>
          </cell>
          <cell r="N48">
            <v>94263</v>
          </cell>
          <cell r="O48">
            <v>94763</v>
          </cell>
          <cell r="P48">
            <v>94763</v>
          </cell>
          <cell r="Q48">
            <v>96523</v>
          </cell>
          <cell r="S48">
            <v>98013</v>
          </cell>
          <cell r="T48">
            <v>96233</v>
          </cell>
          <cell r="U48">
            <v>96233</v>
          </cell>
          <cell r="V48">
            <v>97103</v>
          </cell>
          <cell r="W48">
            <v>95253</v>
          </cell>
        </row>
      </sheetData>
      <sheetData sheetId="2">
        <row r="48">
          <cell r="B48">
            <v>91282</v>
          </cell>
          <cell r="C48">
            <v>92282</v>
          </cell>
          <cell r="D48">
            <v>98372</v>
          </cell>
          <cell r="E48">
            <v>100372</v>
          </cell>
          <cell r="F48">
            <v>102072</v>
          </cell>
          <cell r="I48">
            <v>87282</v>
          </cell>
          <cell r="J48">
            <v>87282</v>
          </cell>
          <cell r="K48">
            <v>94453</v>
          </cell>
          <cell r="L48">
            <v>95453</v>
          </cell>
          <cell r="M48">
            <v>101543</v>
          </cell>
          <cell r="N48">
            <v>105243</v>
          </cell>
          <cell r="O48">
            <v>103543</v>
          </cell>
          <cell r="P48">
            <v>104743</v>
          </cell>
        </row>
        <row r="49">
          <cell r="B49">
            <v>93112</v>
          </cell>
          <cell r="C49">
            <v>94112</v>
          </cell>
          <cell r="D49">
            <v>100212</v>
          </cell>
          <cell r="E49">
            <v>102212</v>
          </cell>
          <cell r="F49">
            <v>103695</v>
          </cell>
          <cell r="I49">
            <v>89112</v>
          </cell>
          <cell r="J49">
            <v>89112</v>
          </cell>
        </row>
        <row r="50">
          <cell r="B50">
            <v>94619</v>
          </cell>
          <cell r="C50">
            <v>95619</v>
          </cell>
          <cell r="D50">
            <v>101719</v>
          </cell>
          <cell r="E50">
            <v>103719</v>
          </cell>
          <cell r="F50">
            <v>105399</v>
          </cell>
          <cell r="I50">
            <v>90619</v>
          </cell>
          <cell r="J50">
            <v>90619</v>
          </cell>
        </row>
        <row r="51">
          <cell r="B51">
            <v>92480</v>
          </cell>
          <cell r="C51">
            <v>93480</v>
          </cell>
          <cell r="D51">
            <v>99570</v>
          </cell>
          <cell r="E51">
            <v>101570</v>
          </cell>
          <cell r="F51">
            <v>103240</v>
          </cell>
          <cell r="I51">
            <v>88480</v>
          </cell>
          <cell r="J51">
            <v>88480</v>
          </cell>
        </row>
        <row r="53">
          <cell r="B53">
            <v>91845</v>
          </cell>
          <cell r="C53">
            <v>92845</v>
          </cell>
          <cell r="D53">
            <v>98935</v>
          </cell>
          <cell r="E53">
            <v>100935</v>
          </cell>
          <cell r="F53">
            <v>102625</v>
          </cell>
          <cell r="I53">
            <v>87845</v>
          </cell>
          <cell r="J53">
            <v>87845</v>
          </cell>
        </row>
        <row r="54">
          <cell r="B54">
            <v>90942</v>
          </cell>
          <cell r="C54">
            <v>91942</v>
          </cell>
          <cell r="D54">
            <v>98022</v>
          </cell>
          <cell r="E54">
            <v>100022</v>
          </cell>
          <cell r="F54">
            <v>101722</v>
          </cell>
          <cell r="I54">
            <v>86942</v>
          </cell>
          <cell r="J54">
            <v>86942</v>
          </cell>
        </row>
        <row r="55">
          <cell r="B55">
            <v>91929</v>
          </cell>
          <cell r="C55">
            <v>92929</v>
          </cell>
          <cell r="D55">
            <v>99019</v>
          </cell>
          <cell r="E55">
            <v>101019</v>
          </cell>
          <cell r="F55">
            <v>102709</v>
          </cell>
          <cell r="I55">
            <v>87929</v>
          </cell>
          <cell r="J55">
            <v>87929</v>
          </cell>
        </row>
        <row r="58">
          <cell r="B58">
            <v>91729</v>
          </cell>
          <cell r="C58">
            <v>92729</v>
          </cell>
          <cell r="D58">
            <v>98809</v>
          </cell>
          <cell r="E58">
            <v>100809</v>
          </cell>
          <cell r="F58">
            <v>102509</v>
          </cell>
          <cell r="I58">
            <v>87729</v>
          </cell>
          <cell r="J58">
            <v>87729</v>
          </cell>
          <cell r="K58">
            <v>94587</v>
          </cell>
          <cell r="L58">
            <v>95587</v>
          </cell>
          <cell r="M58">
            <v>101667</v>
          </cell>
          <cell r="N58">
            <v>105367</v>
          </cell>
          <cell r="O58">
            <v>103667</v>
          </cell>
          <cell r="P58">
            <v>104867</v>
          </cell>
        </row>
      </sheetData>
      <sheetData sheetId="3">
        <row r="48">
          <cell r="B48">
            <v>92225</v>
          </cell>
          <cell r="C48">
            <v>92175</v>
          </cell>
          <cell r="F48">
            <v>93925</v>
          </cell>
          <cell r="G48">
            <v>92675</v>
          </cell>
          <cell r="H48">
            <v>93278</v>
          </cell>
          <cell r="I48">
            <v>92629</v>
          </cell>
          <cell r="J48">
            <v>89932</v>
          </cell>
          <cell r="K48">
            <v>91932</v>
          </cell>
          <cell r="L48">
            <v>91319</v>
          </cell>
          <cell r="N48">
            <v>94003</v>
          </cell>
          <cell r="O48">
            <v>94003</v>
          </cell>
          <cell r="P48">
            <v>90275</v>
          </cell>
          <cell r="Q48">
            <v>93025</v>
          </cell>
          <cell r="R48">
            <v>92275</v>
          </cell>
          <cell r="S48">
            <v>93869</v>
          </cell>
          <cell r="T48">
            <v>93025</v>
          </cell>
          <cell r="U48">
            <v>95525</v>
          </cell>
          <cell r="V48">
            <v>95525</v>
          </cell>
          <cell r="W48">
            <v>90003</v>
          </cell>
          <cell r="X48">
            <v>88003</v>
          </cell>
          <cell r="Y48">
            <v>84725</v>
          </cell>
          <cell r="Z48">
            <v>88278</v>
          </cell>
          <cell r="AA48">
            <v>87175</v>
          </cell>
        </row>
        <row r="49">
          <cell r="B49">
            <v>93946</v>
          </cell>
          <cell r="C49">
            <v>93405</v>
          </cell>
          <cell r="E49">
            <v>94082</v>
          </cell>
          <cell r="F49">
            <v>95155</v>
          </cell>
          <cell r="H49">
            <v>95103</v>
          </cell>
          <cell r="I49">
            <v>94363</v>
          </cell>
          <cell r="J49">
            <v>91762</v>
          </cell>
          <cell r="K49">
            <v>93762</v>
          </cell>
          <cell r="L49">
            <v>93063</v>
          </cell>
          <cell r="N49">
            <v>95235</v>
          </cell>
          <cell r="O49">
            <v>95235</v>
          </cell>
          <cell r="P49">
            <v>91555</v>
          </cell>
          <cell r="Q49">
            <v>94305</v>
          </cell>
          <cell r="R49">
            <v>93555</v>
          </cell>
          <cell r="S49">
            <v>95705</v>
          </cell>
          <cell r="T49">
            <v>94305</v>
          </cell>
          <cell r="U49">
            <v>96805</v>
          </cell>
          <cell r="V49">
            <v>96805</v>
          </cell>
          <cell r="W49">
            <v>91235</v>
          </cell>
          <cell r="X49">
            <v>89235</v>
          </cell>
          <cell r="Y49">
            <v>86446</v>
          </cell>
          <cell r="Z49">
            <v>90103</v>
          </cell>
          <cell r="AA49">
            <v>88405</v>
          </cell>
        </row>
        <row r="50">
          <cell r="B50">
            <v>95472</v>
          </cell>
          <cell r="C50">
            <v>95390</v>
          </cell>
          <cell r="F50">
            <v>97140</v>
          </cell>
          <cell r="G50">
            <v>95890</v>
          </cell>
          <cell r="H50">
            <v>96489</v>
          </cell>
          <cell r="I50">
            <v>95966</v>
          </cell>
          <cell r="J50">
            <v>92919</v>
          </cell>
          <cell r="L50">
            <v>94656</v>
          </cell>
          <cell r="N50">
            <v>97332</v>
          </cell>
          <cell r="O50">
            <v>97332</v>
          </cell>
          <cell r="P50">
            <v>93440</v>
          </cell>
          <cell r="Q50">
            <v>96190</v>
          </cell>
          <cell r="R50">
            <v>95440</v>
          </cell>
          <cell r="S50">
            <v>97206</v>
          </cell>
          <cell r="T50">
            <v>96190</v>
          </cell>
          <cell r="U50">
            <v>98690</v>
          </cell>
          <cell r="V50">
            <v>98690</v>
          </cell>
          <cell r="W50">
            <v>93332</v>
          </cell>
          <cell r="X50">
            <v>91332</v>
          </cell>
          <cell r="Y50">
            <v>87972</v>
          </cell>
          <cell r="Z50">
            <v>91489</v>
          </cell>
          <cell r="AA50">
            <v>90390</v>
          </cell>
        </row>
        <row r="51">
          <cell r="B51">
            <v>93315</v>
          </cell>
          <cell r="C51">
            <v>93050</v>
          </cell>
          <cell r="F51">
            <v>94800</v>
          </cell>
          <cell r="G51">
            <v>93550</v>
          </cell>
          <cell r="H51">
            <v>93624</v>
          </cell>
          <cell r="I51">
            <v>93484</v>
          </cell>
          <cell r="J51">
            <v>91054</v>
          </cell>
          <cell r="K51">
            <v>93054</v>
          </cell>
          <cell r="L51">
            <v>91984</v>
          </cell>
          <cell r="N51">
            <v>95178</v>
          </cell>
          <cell r="O51">
            <v>95178</v>
          </cell>
          <cell r="P51">
            <v>91300</v>
          </cell>
          <cell r="Q51">
            <v>94050</v>
          </cell>
          <cell r="R51">
            <v>93300</v>
          </cell>
          <cell r="S51">
            <v>95065</v>
          </cell>
          <cell r="T51">
            <v>94050</v>
          </cell>
          <cell r="U51">
            <v>96550</v>
          </cell>
          <cell r="V51">
            <v>96550</v>
          </cell>
          <cell r="W51">
            <v>91178</v>
          </cell>
          <cell r="X51">
            <v>89178</v>
          </cell>
          <cell r="Y51">
            <v>85815</v>
          </cell>
          <cell r="Z51">
            <v>88624</v>
          </cell>
          <cell r="AA51">
            <v>88050</v>
          </cell>
        </row>
        <row r="53">
          <cell r="B53">
            <v>92841</v>
          </cell>
          <cell r="C53">
            <v>92761</v>
          </cell>
          <cell r="F53">
            <v>94511</v>
          </cell>
          <cell r="G53">
            <v>93261</v>
          </cell>
          <cell r="H53">
            <v>94159</v>
          </cell>
          <cell r="I53">
            <v>93190</v>
          </cell>
          <cell r="J53">
            <v>90491</v>
          </cell>
          <cell r="K53">
            <v>92491</v>
          </cell>
          <cell r="L53">
            <v>91880</v>
          </cell>
          <cell r="N53">
            <v>93861</v>
          </cell>
          <cell r="O53">
            <v>93861</v>
          </cell>
          <cell r="P53">
            <v>90769</v>
          </cell>
          <cell r="Q53">
            <v>93519</v>
          </cell>
          <cell r="R53">
            <v>92769</v>
          </cell>
          <cell r="S53">
            <v>94430</v>
          </cell>
          <cell r="T53">
            <v>93519</v>
          </cell>
          <cell r="U53">
            <v>96019</v>
          </cell>
          <cell r="V53">
            <v>96019</v>
          </cell>
          <cell r="W53">
            <v>89861</v>
          </cell>
          <cell r="X53">
            <v>87861</v>
          </cell>
          <cell r="Y53">
            <v>85341</v>
          </cell>
          <cell r="Z53">
            <v>89159</v>
          </cell>
          <cell r="AA53">
            <v>87761</v>
          </cell>
        </row>
        <row r="54">
          <cell r="B54">
            <v>92241</v>
          </cell>
          <cell r="C54">
            <v>92041</v>
          </cell>
          <cell r="F54">
            <v>93791</v>
          </cell>
          <cell r="G54">
            <v>92541</v>
          </cell>
          <cell r="H54">
            <v>93589</v>
          </cell>
          <cell r="I54">
            <v>92277</v>
          </cell>
          <cell r="J54">
            <v>89594</v>
          </cell>
          <cell r="K54">
            <v>91594</v>
          </cell>
          <cell r="L54">
            <v>90967</v>
          </cell>
          <cell r="N54">
            <v>93733</v>
          </cell>
          <cell r="O54">
            <v>93733</v>
          </cell>
          <cell r="P54">
            <v>89974</v>
          </cell>
          <cell r="Q54">
            <v>92724</v>
          </cell>
          <cell r="R54">
            <v>91974</v>
          </cell>
          <cell r="S54">
            <v>93517</v>
          </cell>
          <cell r="T54">
            <v>92724</v>
          </cell>
          <cell r="U54">
            <v>95224</v>
          </cell>
          <cell r="V54">
            <v>95224</v>
          </cell>
          <cell r="W54">
            <v>89733</v>
          </cell>
          <cell r="X54">
            <v>87733</v>
          </cell>
          <cell r="Y54">
            <v>84741</v>
          </cell>
          <cell r="Z54">
            <v>88589</v>
          </cell>
          <cell r="AA54">
            <v>87041</v>
          </cell>
        </row>
        <row r="55">
          <cell r="B55">
            <v>92851</v>
          </cell>
          <cell r="C55">
            <v>92981</v>
          </cell>
          <cell r="F55">
            <v>94731</v>
          </cell>
          <cell r="G55">
            <v>93481</v>
          </cell>
          <cell r="H55">
            <v>93205</v>
          </cell>
          <cell r="I55">
            <v>93276</v>
          </cell>
          <cell r="J55">
            <v>90584</v>
          </cell>
          <cell r="K55">
            <v>92584</v>
          </cell>
          <cell r="L55">
            <v>91966</v>
          </cell>
          <cell r="N55">
            <v>94269</v>
          </cell>
          <cell r="O55">
            <v>94269</v>
          </cell>
          <cell r="P55">
            <v>90798</v>
          </cell>
          <cell r="Q55">
            <v>93548</v>
          </cell>
          <cell r="R55">
            <v>92798</v>
          </cell>
          <cell r="S55">
            <v>94516</v>
          </cell>
          <cell r="T55">
            <v>93548</v>
          </cell>
          <cell r="U55">
            <v>96048</v>
          </cell>
          <cell r="V55">
            <v>96048</v>
          </cell>
          <cell r="W55">
            <v>90269</v>
          </cell>
          <cell r="X55">
            <v>88269</v>
          </cell>
          <cell r="Y55">
            <v>85351</v>
          </cell>
          <cell r="Z55">
            <v>88205</v>
          </cell>
          <cell r="AA55">
            <v>87981</v>
          </cell>
        </row>
        <row r="58">
          <cell r="B58">
            <v>92712</v>
          </cell>
          <cell r="C58">
            <v>92550</v>
          </cell>
          <cell r="F58">
            <v>94300</v>
          </cell>
          <cell r="G58">
            <v>93050</v>
          </cell>
          <cell r="H58">
            <v>92910</v>
          </cell>
          <cell r="I58">
            <v>93076</v>
          </cell>
          <cell r="J58">
            <v>90372</v>
          </cell>
          <cell r="K58">
            <v>92372</v>
          </cell>
          <cell r="L58">
            <v>91766</v>
          </cell>
          <cell r="N58">
            <v>93876</v>
          </cell>
          <cell r="O58">
            <v>93876</v>
          </cell>
          <cell r="P58">
            <v>90670</v>
          </cell>
          <cell r="Q58">
            <v>93420</v>
          </cell>
          <cell r="R58">
            <v>92670</v>
          </cell>
          <cell r="S58">
            <v>94316</v>
          </cell>
          <cell r="T58">
            <v>93420</v>
          </cell>
          <cell r="U58">
            <v>95920</v>
          </cell>
          <cell r="V58">
            <v>95920</v>
          </cell>
          <cell r="W58">
            <v>89876</v>
          </cell>
          <cell r="X58">
            <v>87876</v>
          </cell>
          <cell r="Y58">
            <v>85212</v>
          </cell>
          <cell r="Z58">
            <v>87910</v>
          </cell>
          <cell r="AA58">
            <v>87550</v>
          </cell>
        </row>
      </sheetData>
      <sheetData sheetId="4">
        <row r="40">
          <cell r="B40">
            <v>86652</v>
          </cell>
          <cell r="C40">
            <v>86172</v>
          </cell>
          <cell r="D40">
            <v>86152</v>
          </cell>
          <cell r="E40">
            <v>87172</v>
          </cell>
          <cell r="F40">
            <v>87672</v>
          </cell>
          <cell r="H40">
            <v>89352</v>
          </cell>
          <cell r="I40">
            <v>88862</v>
          </cell>
          <cell r="J40">
            <v>90462</v>
          </cell>
          <cell r="K40">
            <v>94433</v>
          </cell>
          <cell r="L40">
            <v>96453</v>
          </cell>
          <cell r="M40">
            <v>97433</v>
          </cell>
          <cell r="N40">
            <v>90962</v>
          </cell>
          <cell r="O40">
            <v>91462</v>
          </cell>
          <cell r="P40">
            <v>91462</v>
          </cell>
          <cell r="Q40">
            <v>93222</v>
          </cell>
          <cell r="R40">
            <v>94772</v>
          </cell>
          <cell r="S40">
            <v>94712</v>
          </cell>
          <cell r="T40">
            <v>92932</v>
          </cell>
          <cell r="U40">
            <v>92932</v>
          </cell>
          <cell r="V40">
            <v>93802</v>
          </cell>
          <cell r="W40">
            <v>91952</v>
          </cell>
          <cell r="X40">
            <v>82652</v>
          </cell>
          <cell r="Z40">
            <v>82652</v>
          </cell>
        </row>
        <row r="41">
          <cell r="B41">
            <v>88482</v>
          </cell>
          <cell r="C41">
            <v>88002</v>
          </cell>
          <cell r="D41">
            <v>87982</v>
          </cell>
          <cell r="E41">
            <v>89002</v>
          </cell>
          <cell r="F41">
            <v>89502</v>
          </cell>
          <cell r="H41">
            <v>91182</v>
          </cell>
          <cell r="I41">
            <v>90692</v>
          </cell>
          <cell r="J41">
            <v>92292</v>
          </cell>
          <cell r="K41">
            <v>96265</v>
          </cell>
          <cell r="L41">
            <v>98285</v>
          </cell>
          <cell r="M41">
            <v>99265</v>
          </cell>
          <cell r="N41">
            <v>92736</v>
          </cell>
          <cell r="O41">
            <v>93236</v>
          </cell>
          <cell r="P41">
            <v>93206</v>
          </cell>
          <cell r="Q41">
            <v>94986</v>
          </cell>
          <cell r="R41">
            <v>96536</v>
          </cell>
          <cell r="S41">
            <v>96456</v>
          </cell>
          <cell r="T41">
            <v>94686</v>
          </cell>
          <cell r="U41">
            <v>94736</v>
          </cell>
          <cell r="V41">
            <v>95632</v>
          </cell>
          <cell r="W41">
            <v>93782</v>
          </cell>
          <cell r="X41">
            <v>84482</v>
          </cell>
          <cell r="Z41">
            <v>84482</v>
          </cell>
        </row>
        <row r="42">
          <cell r="B42">
            <v>89987</v>
          </cell>
          <cell r="C42">
            <v>87876</v>
          </cell>
          <cell r="D42">
            <v>89487</v>
          </cell>
          <cell r="E42">
            <v>88876</v>
          </cell>
          <cell r="F42">
            <v>89376</v>
          </cell>
          <cell r="H42">
            <v>92687</v>
          </cell>
          <cell r="I42">
            <v>92197</v>
          </cell>
          <cell r="J42">
            <v>93797</v>
          </cell>
          <cell r="K42">
            <v>97762</v>
          </cell>
          <cell r="L42">
            <v>99787</v>
          </cell>
          <cell r="M42">
            <v>100762</v>
          </cell>
          <cell r="N42">
            <v>94297</v>
          </cell>
          <cell r="O42">
            <v>94797</v>
          </cell>
          <cell r="P42">
            <v>94797</v>
          </cell>
          <cell r="Q42">
            <v>96557</v>
          </cell>
          <cell r="R42">
            <v>98107</v>
          </cell>
          <cell r="S42">
            <v>98047</v>
          </cell>
          <cell r="T42">
            <v>96267</v>
          </cell>
          <cell r="U42">
            <v>96267</v>
          </cell>
          <cell r="V42">
            <v>97137</v>
          </cell>
          <cell r="W42">
            <v>95287</v>
          </cell>
          <cell r="Y42">
            <v>85987</v>
          </cell>
          <cell r="Z42">
            <v>85987</v>
          </cell>
        </row>
        <row r="44">
          <cell r="B44">
            <v>87191</v>
          </cell>
          <cell r="C44">
            <v>86711</v>
          </cell>
          <cell r="D44">
            <v>86691</v>
          </cell>
          <cell r="E44">
            <v>87711</v>
          </cell>
          <cell r="F44">
            <v>88211</v>
          </cell>
          <cell r="H44">
            <v>89891</v>
          </cell>
          <cell r="I44">
            <v>89401</v>
          </cell>
          <cell r="J44">
            <v>91001</v>
          </cell>
          <cell r="K44">
            <v>94974</v>
          </cell>
          <cell r="L44">
            <v>96994</v>
          </cell>
          <cell r="M44">
            <v>97974</v>
          </cell>
          <cell r="N44">
            <v>91501</v>
          </cell>
          <cell r="O44">
            <v>92001</v>
          </cell>
          <cell r="P44">
            <v>92001</v>
          </cell>
          <cell r="Q44">
            <v>93761</v>
          </cell>
          <cell r="R44">
            <v>95311</v>
          </cell>
          <cell r="S44">
            <v>95251</v>
          </cell>
          <cell r="T44">
            <v>93471</v>
          </cell>
          <cell r="U44">
            <v>93471</v>
          </cell>
          <cell r="V44">
            <v>94341</v>
          </cell>
          <cell r="W44">
            <v>92491</v>
          </cell>
          <cell r="X44">
            <v>83191</v>
          </cell>
          <cell r="Y44">
            <v>83191</v>
          </cell>
          <cell r="Z44">
            <v>83191</v>
          </cell>
        </row>
        <row r="45">
          <cell r="B45">
            <v>86305</v>
          </cell>
          <cell r="C45">
            <v>85825</v>
          </cell>
          <cell r="D45">
            <v>85805</v>
          </cell>
          <cell r="E45">
            <v>86825</v>
          </cell>
          <cell r="F45">
            <v>87325</v>
          </cell>
          <cell r="H45">
            <v>89005</v>
          </cell>
          <cell r="I45">
            <v>88515</v>
          </cell>
          <cell r="J45">
            <v>90115</v>
          </cell>
          <cell r="K45">
            <v>94081</v>
          </cell>
          <cell r="L45">
            <v>96072</v>
          </cell>
          <cell r="M45">
            <v>97081</v>
          </cell>
          <cell r="N45">
            <v>90615</v>
          </cell>
          <cell r="O45">
            <v>91115</v>
          </cell>
          <cell r="P45">
            <v>91115</v>
          </cell>
          <cell r="Q45">
            <v>92822</v>
          </cell>
          <cell r="R45">
            <v>94425</v>
          </cell>
          <cell r="S45">
            <v>94365</v>
          </cell>
          <cell r="T45">
            <v>92522</v>
          </cell>
          <cell r="U45">
            <v>92585</v>
          </cell>
          <cell r="V45">
            <v>93455</v>
          </cell>
          <cell r="W45">
            <v>91605</v>
          </cell>
          <cell r="Y45">
            <v>82305</v>
          </cell>
          <cell r="Z45">
            <v>82305</v>
          </cell>
        </row>
        <row r="47">
          <cell r="B47">
            <v>87095</v>
          </cell>
          <cell r="C47">
            <v>86615</v>
          </cell>
          <cell r="D47">
            <v>86595</v>
          </cell>
          <cell r="E47">
            <v>87615</v>
          </cell>
          <cell r="F47">
            <v>88115</v>
          </cell>
          <cell r="H47">
            <v>89795</v>
          </cell>
          <cell r="I47">
            <v>89305</v>
          </cell>
          <cell r="J47">
            <v>90905</v>
          </cell>
          <cell r="K47">
            <v>94735</v>
          </cell>
          <cell r="L47">
            <v>96755</v>
          </cell>
          <cell r="M47">
            <v>97735</v>
          </cell>
          <cell r="N47">
            <v>91405</v>
          </cell>
          <cell r="O47">
            <v>91905</v>
          </cell>
          <cell r="P47">
            <v>91905</v>
          </cell>
          <cell r="Q47">
            <v>93665</v>
          </cell>
          <cell r="R47">
            <v>95215</v>
          </cell>
          <cell r="S47">
            <v>95155</v>
          </cell>
          <cell r="T47">
            <v>93375</v>
          </cell>
          <cell r="U47">
            <v>93375</v>
          </cell>
          <cell r="V47">
            <v>94245</v>
          </cell>
          <cell r="W47">
            <v>92395</v>
          </cell>
          <cell r="X47">
            <v>83095</v>
          </cell>
          <cell r="Y47">
            <v>83095</v>
          </cell>
          <cell r="Z47">
            <v>83095</v>
          </cell>
        </row>
      </sheetData>
      <sheetData sheetId="5">
        <row r="159">
          <cell r="I159">
            <v>3318</v>
          </cell>
        </row>
        <row r="160">
          <cell r="I160">
            <v>3368</v>
          </cell>
        </row>
        <row r="161">
          <cell r="I161">
            <v>3368</v>
          </cell>
        </row>
        <row r="162">
          <cell r="I162">
            <v>3718</v>
          </cell>
        </row>
        <row r="168">
          <cell r="I168">
            <v>3358</v>
          </cell>
        </row>
        <row r="174">
          <cell r="I174">
            <v>3518</v>
          </cell>
        </row>
        <row r="178">
          <cell r="I178">
            <v>3604</v>
          </cell>
        </row>
        <row r="181">
          <cell r="I181">
            <v>3891</v>
          </cell>
        </row>
        <row r="182">
          <cell r="I182">
            <v>3518</v>
          </cell>
        </row>
        <row r="186">
          <cell r="I186">
            <v>3403</v>
          </cell>
        </row>
        <row r="190">
          <cell r="I190">
            <v>3071</v>
          </cell>
        </row>
        <row r="191">
          <cell r="I191">
            <v>2932</v>
          </cell>
        </row>
        <row r="193">
          <cell r="I193">
            <v>3537</v>
          </cell>
        </row>
        <row r="194">
          <cell r="I194">
            <v>2769</v>
          </cell>
        </row>
        <row r="195">
          <cell r="I195">
            <v>2929</v>
          </cell>
        </row>
        <row r="196">
          <cell r="I196">
            <v>2866</v>
          </cell>
        </row>
        <row r="198">
          <cell r="I198">
            <v>3372</v>
          </cell>
        </row>
        <row r="199">
          <cell r="I199">
            <v>3851</v>
          </cell>
        </row>
        <row r="200">
          <cell r="I200">
            <v>3782</v>
          </cell>
        </row>
        <row r="201">
          <cell r="I201">
            <v>3484</v>
          </cell>
        </row>
        <row r="202">
          <cell r="I202">
            <v>3514</v>
          </cell>
        </row>
        <row r="204">
          <cell r="I204">
            <v>3671</v>
          </cell>
        </row>
        <row r="205">
          <cell r="I205">
            <v>3782</v>
          </cell>
        </row>
        <row r="206">
          <cell r="I206">
            <v>3684</v>
          </cell>
        </row>
        <row r="209">
          <cell r="I209">
            <v>3506</v>
          </cell>
        </row>
        <row r="210">
          <cell r="I210">
            <v>3872</v>
          </cell>
        </row>
        <row r="212">
          <cell r="I212">
            <v>3657</v>
          </cell>
        </row>
        <row r="213">
          <cell r="I213">
            <v>3654</v>
          </cell>
        </row>
        <row r="214">
          <cell r="I214">
            <v>3669</v>
          </cell>
        </row>
        <row r="215">
          <cell r="I215">
            <v>3061</v>
          </cell>
        </row>
        <row r="216">
          <cell r="I216">
            <v>3871</v>
          </cell>
        </row>
        <row r="217">
          <cell r="I217">
            <v>3503</v>
          </cell>
        </row>
        <row r="218">
          <cell r="I218">
            <v>3321</v>
          </cell>
        </row>
        <row r="219">
          <cell r="I219">
            <v>3617</v>
          </cell>
        </row>
        <row r="220">
          <cell r="I220">
            <v>3918</v>
          </cell>
        </row>
        <row r="236">
          <cell r="I236">
            <v>2637</v>
          </cell>
        </row>
        <row r="409">
          <cell r="I409">
            <v>3358</v>
          </cell>
        </row>
        <row r="410">
          <cell r="I410">
            <v>3358</v>
          </cell>
        </row>
        <row r="411">
          <cell r="I411">
            <v>3358</v>
          </cell>
        </row>
        <row r="412">
          <cell r="I412">
            <v>3263</v>
          </cell>
        </row>
        <row r="413">
          <cell r="I413">
            <v>3358</v>
          </cell>
        </row>
        <row r="414">
          <cell r="I414">
            <v>3352</v>
          </cell>
        </row>
        <row r="419">
          <cell r="I419">
            <v>3015</v>
          </cell>
        </row>
        <row r="420">
          <cell r="I420">
            <v>2238</v>
          </cell>
        </row>
        <row r="421">
          <cell r="I421">
            <v>3073</v>
          </cell>
        </row>
      </sheetData>
      <sheetData sheetId="6">
        <row r="9">
          <cell r="A9" t="str">
            <v>HDPE, LLDPE &amp; PP PRICE W.E.F. DT. 18.12.25</v>
          </cell>
        </row>
      </sheetData>
      <sheetData sheetId="7">
        <row r="10">
          <cell r="B10">
            <v>90670</v>
          </cell>
        </row>
        <row r="11">
          <cell r="B11">
            <v>92670</v>
          </cell>
        </row>
        <row r="13">
          <cell r="B13">
            <v>93420</v>
          </cell>
        </row>
        <row r="16">
          <cell r="B16">
            <v>92712</v>
          </cell>
        </row>
        <row r="17">
          <cell r="B17">
            <v>94300</v>
          </cell>
        </row>
        <row r="18">
          <cell r="B18">
            <v>93050</v>
          </cell>
        </row>
        <row r="19">
          <cell r="B19">
            <v>92550</v>
          </cell>
        </row>
        <row r="20">
          <cell r="B20">
            <v>94316</v>
          </cell>
        </row>
        <row r="21">
          <cell r="B21">
            <v>92910</v>
          </cell>
        </row>
        <row r="22">
          <cell r="B22">
            <v>90876</v>
          </cell>
        </row>
        <row r="23">
          <cell r="B23">
            <v>93876</v>
          </cell>
        </row>
        <row r="24">
          <cell r="B24">
            <v>93876</v>
          </cell>
        </row>
        <row r="25">
          <cell r="B25">
            <v>92372</v>
          </cell>
        </row>
        <row r="26">
          <cell r="B26">
            <v>91766</v>
          </cell>
        </row>
        <row r="27">
          <cell r="B27">
            <v>93076</v>
          </cell>
        </row>
        <row r="28">
          <cell r="B28">
            <v>90372</v>
          </cell>
        </row>
        <row r="29">
          <cell r="B29">
            <v>89876</v>
          </cell>
        </row>
        <row r="30">
          <cell r="B30">
            <v>87876</v>
          </cell>
        </row>
        <row r="31">
          <cell r="B31">
            <v>85212</v>
          </cell>
        </row>
        <row r="32">
          <cell r="B32">
            <v>87910</v>
          </cell>
        </row>
        <row r="33">
          <cell r="B33">
            <v>87550</v>
          </cell>
        </row>
        <row r="35">
          <cell r="B35">
            <v>89305</v>
          </cell>
        </row>
        <row r="36">
          <cell r="B36">
            <v>87615</v>
          </cell>
        </row>
        <row r="37">
          <cell r="B37">
            <v>87095</v>
          </cell>
        </row>
        <row r="38">
          <cell r="B38">
            <v>89795</v>
          </cell>
        </row>
        <row r="39">
          <cell r="B39">
            <v>88115</v>
          </cell>
        </row>
        <row r="41">
          <cell r="B41">
            <v>86595</v>
          </cell>
        </row>
        <row r="42">
          <cell r="B42">
            <v>86615</v>
          </cell>
        </row>
        <row r="43">
          <cell r="B43">
            <v>90905</v>
          </cell>
        </row>
        <row r="44">
          <cell r="B44">
            <v>83095</v>
          </cell>
        </row>
        <row r="46">
          <cell r="B46">
            <v>95215</v>
          </cell>
        </row>
        <row r="49">
          <cell r="B49">
            <v>93665</v>
          </cell>
        </row>
        <row r="50">
          <cell r="B50">
            <v>91905</v>
          </cell>
        </row>
        <row r="55">
          <cell r="B55">
            <v>91905</v>
          </cell>
        </row>
        <row r="56">
          <cell r="B56">
            <v>91405</v>
          </cell>
        </row>
        <row r="57">
          <cell r="B57">
            <v>94735</v>
          </cell>
        </row>
        <row r="58">
          <cell r="B58">
            <v>97735</v>
          </cell>
        </row>
        <row r="59">
          <cell r="B59">
            <v>96755</v>
          </cell>
        </row>
        <row r="61">
          <cell r="B61">
            <v>92729</v>
          </cell>
        </row>
        <row r="62">
          <cell r="B62">
            <v>91729</v>
          </cell>
        </row>
        <row r="63">
          <cell r="B63">
            <v>91729</v>
          </cell>
        </row>
        <row r="64">
          <cell r="B64">
            <v>98809</v>
          </cell>
        </row>
        <row r="65">
          <cell r="B65">
            <v>100809</v>
          </cell>
        </row>
        <row r="66">
          <cell r="B66">
            <v>102509</v>
          </cell>
        </row>
        <row r="67">
          <cell r="B67">
            <v>86229</v>
          </cell>
        </row>
        <row r="68">
          <cell r="B68">
            <v>87729</v>
          </cell>
        </row>
        <row r="69">
          <cell r="B69">
            <v>87729</v>
          </cell>
        </row>
      </sheetData>
      <sheetData sheetId="8">
        <row r="9">
          <cell r="B9">
            <v>90275</v>
          </cell>
        </row>
        <row r="10">
          <cell r="B10">
            <v>92275</v>
          </cell>
        </row>
        <row r="12">
          <cell r="B12">
            <v>93025</v>
          </cell>
        </row>
        <row r="15">
          <cell r="B15">
            <v>92225</v>
          </cell>
        </row>
        <row r="16">
          <cell r="B16">
            <v>93925</v>
          </cell>
        </row>
        <row r="17">
          <cell r="B17">
            <v>92675</v>
          </cell>
        </row>
        <row r="18">
          <cell r="B18">
            <v>92175</v>
          </cell>
        </row>
        <row r="19">
          <cell r="B19">
            <v>93869</v>
          </cell>
        </row>
        <row r="20">
          <cell r="B20">
            <v>93278</v>
          </cell>
        </row>
        <row r="21">
          <cell r="B21">
            <v>91003</v>
          </cell>
        </row>
        <row r="22">
          <cell r="B22">
            <v>94003</v>
          </cell>
        </row>
        <row r="23">
          <cell r="B23">
            <v>94003</v>
          </cell>
        </row>
        <row r="24">
          <cell r="B24">
            <v>91932</v>
          </cell>
        </row>
        <row r="25">
          <cell r="B25">
            <v>91319</v>
          </cell>
        </row>
        <row r="26">
          <cell r="B26">
            <v>92629</v>
          </cell>
        </row>
        <row r="27">
          <cell r="B27">
            <v>89932</v>
          </cell>
        </row>
        <row r="28">
          <cell r="B28">
            <v>90003</v>
          </cell>
        </row>
        <row r="29">
          <cell r="B29">
            <v>88003</v>
          </cell>
        </row>
        <row r="30">
          <cell r="B30">
            <v>84725</v>
          </cell>
        </row>
        <row r="31">
          <cell r="B31">
            <v>88278</v>
          </cell>
        </row>
        <row r="32">
          <cell r="B32">
            <v>87175</v>
          </cell>
        </row>
        <row r="34">
          <cell r="B34">
            <v>88862</v>
          </cell>
        </row>
        <row r="35">
          <cell r="B35">
            <v>87172</v>
          </cell>
        </row>
        <row r="36">
          <cell r="B36">
            <v>86652</v>
          </cell>
        </row>
        <row r="37">
          <cell r="B37">
            <v>89352</v>
          </cell>
        </row>
        <row r="38">
          <cell r="B38">
            <v>87672</v>
          </cell>
        </row>
        <row r="40">
          <cell r="B40">
            <v>86152</v>
          </cell>
        </row>
        <row r="41">
          <cell r="B41">
            <v>86172</v>
          </cell>
        </row>
        <row r="42">
          <cell r="B42">
            <v>90462</v>
          </cell>
        </row>
        <row r="43">
          <cell r="B43">
            <v>82652</v>
          </cell>
        </row>
        <row r="45">
          <cell r="B45">
            <v>94772</v>
          </cell>
        </row>
        <row r="48">
          <cell r="B48">
            <v>93222</v>
          </cell>
        </row>
        <row r="49">
          <cell r="B49">
            <v>91462</v>
          </cell>
        </row>
        <row r="54">
          <cell r="B54">
            <v>91462</v>
          </cell>
        </row>
        <row r="55">
          <cell r="B55">
            <v>90962</v>
          </cell>
        </row>
        <row r="56">
          <cell r="B56">
            <v>94433</v>
          </cell>
        </row>
        <row r="57">
          <cell r="B57">
            <v>97433</v>
          </cell>
        </row>
        <row r="58">
          <cell r="B58">
            <v>96453</v>
          </cell>
        </row>
        <row r="60">
          <cell r="B60">
            <v>92282</v>
          </cell>
        </row>
        <row r="61">
          <cell r="B61">
            <v>91282</v>
          </cell>
        </row>
        <row r="62">
          <cell r="B62">
            <v>91282</v>
          </cell>
        </row>
        <row r="63">
          <cell r="B63">
            <v>98372</v>
          </cell>
        </row>
        <row r="64">
          <cell r="B64">
            <v>100372</v>
          </cell>
        </row>
        <row r="65">
          <cell r="B65">
            <v>102072</v>
          </cell>
        </row>
        <row r="66">
          <cell r="B66">
            <v>85782</v>
          </cell>
        </row>
        <row r="67">
          <cell r="B67">
            <v>87282</v>
          </cell>
        </row>
        <row r="68">
          <cell r="B68">
            <v>87282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</sheetNames>
    <sheetDataSet>
      <sheetData sheetId="0" refreshError="1"/>
      <sheetData sheetId="1" refreshError="1">
        <row r="56">
          <cell r="V56">
            <v>94444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sqref="A1:E1"/>
    </sheetView>
  </sheetViews>
  <sheetFormatPr defaultRowHeight="15" x14ac:dyDescent="0.25"/>
  <cols>
    <col min="1" max="1" width="10.42578125" customWidth="1"/>
    <col min="2" max="2" width="35.140625" customWidth="1"/>
    <col min="3" max="3" width="17.85546875" customWidth="1"/>
    <col min="4" max="4" width="32.7109375" customWidth="1"/>
    <col min="5" max="5" width="22.28515625" customWidth="1"/>
  </cols>
  <sheetData>
    <row r="1" spans="1:5" ht="18" x14ac:dyDescent="0.25">
      <c r="A1" s="81" t="s">
        <v>0</v>
      </c>
      <c r="B1" s="81"/>
      <c r="C1" s="81"/>
      <c r="D1" s="81"/>
      <c r="E1" s="81"/>
    </row>
    <row r="2" spans="1:5" ht="15.75" x14ac:dyDescent="0.25">
      <c r="A2" s="82" t="s">
        <v>1</v>
      </c>
      <c r="B2" s="82"/>
      <c r="C2" s="82"/>
      <c r="D2" s="82"/>
      <c r="E2" s="82"/>
    </row>
    <row r="3" spans="1:5" x14ac:dyDescent="0.25">
      <c r="A3" s="83" t="s">
        <v>2</v>
      </c>
      <c r="B3" s="83"/>
      <c r="C3" s="83"/>
      <c r="D3" s="83"/>
      <c r="E3" s="83"/>
    </row>
    <row r="4" spans="1:5" x14ac:dyDescent="0.25">
      <c r="A4" s="80" t="s">
        <v>3</v>
      </c>
      <c r="B4" s="80"/>
      <c r="C4" s="80"/>
      <c r="D4" s="80"/>
      <c r="E4" s="80"/>
    </row>
    <row r="5" spans="1:5" x14ac:dyDescent="0.25">
      <c r="A5" s="79" t="s">
        <v>4</v>
      </c>
      <c r="B5" s="79"/>
      <c r="C5" s="79"/>
      <c r="D5" s="79"/>
      <c r="E5" s="79"/>
    </row>
    <row r="6" spans="1:5" x14ac:dyDescent="0.25">
      <c r="A6" s="80" t="s">
        <v>5</v>
      </c>
      <c r="B6" s="80"/>
      <c r="C6" s="80"/>
      <c r="D6" s="80"/>
      <c r="E6" s="80"/>
    </row>
    <row r="7" spans="1:5" x14ac:dyDescent="0.25">
      <c r="A7" s="79" t="s">
        <v>6</v>
      </c>
      <c r="B7" s="79"/>
      <c r="C7" s="79"/>
      <c r="D7" s="79"/>
      <c r="E7" s="79"/>
    </row>
    <row r="8" spans="1:5" x14ac:dyDescent="0.25">
      <c r="A8" s="80" t="s">
        <v>7</v>
      </c>
      <c r="B8" s="80"/>
      <c r="C8" s="80"/>
      <c r="D8" s="80"/>
      <c r="E8" s="80"/>
    </row>
    <row r="9" spans="1:5" x14ac:dyDescent="0.25">
      <c r="A9" s="79" t="s">
        <v>8</v>
      </c>
      <c r="B9" s="79"/>
      <c r="C9" s="79"/>
      <c r="D9" s="79"/>
      <c r="E9" s="79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'[1]HD EX-STOCK'!P54</f>
        <v>93528</v>
      </c>
      <c r="D12" s="7">
        <f>'[1]HD EX-STOCK'!P44</f>
        <v>93446</v>
      </c>
      <c r="E12" s="8"/>
    </row>
    <row r="13" spans="1:5" x14ac:dyDescent="0.25">
      <c r="A13" s="5"/>
      <c r="B13" s="6" t="s">
        <v>15</v>
      </c>
      <c r="C13" s="7">
        <f>+'[1]HD EX-STOCK'!R54</f>
        <v>95528</v>
      </c>
      <c r="D13" s="7">
        <f>+'[1]HD EX-STOCK'!R44</f>
        <v>95446</v>
      </c>
      <c r="E13" s="8"/>
    </row>
    <row r="14" spans="1:5" x14ac:dyDescent="0.25">
      <c r="A14" s="5"/>
      <c r="B14" s="6" t="s">
        <v>16</v>
      </c>
      <c r="C14" s="7">
        <f>+'[1]HD EX-STOCK'!Q54</f>
        <v>96278</v>
      </c>
      <c r="D14" s="7">
        <f>+'[1]HD EX-STOCK'!Q44</f>
        <v>96196</v>
      </c>
      <c r="E14" s="8"/>
    </row>
    <row r="15" spans="1:5" x14ac:dyDescent="0.25">
      <c r="A15" s="5"/>
      <c r="B15" s="6" t="s">
        <v>17</v>
      </c>
      <c r="C15" s="7">
        <f>'[1]HD EX-STOCK'!T54</f>
        <v>96278</v>
      </c>
      <c r="D15" s="7">
        <f>'[1]HD EX-STOCK'!T44</f>
        <v>96196</v>
      </c>
      <c r="E15" s="8"/>
    </row>
    <row r="16" spans="1:5" x14ac:dyDescent="0.25">
      <c r="A16" s="5"/>
      <c r="B16" s="6" t="s">
        <v>18</v>
      </c>
      <c r="C16" s="7">
        <f>'[1]HD EX-STOCK'!B54</f>
        <v>95570</v>
      </c>
      <c r="D16" s="7">
        <f>'[1]HD EX-STOCK'!B44</f>
        <v>95396</v>
      </c>
      <c r="E16" s="8"/>
    </row>
    <row r="17" spans="1:5" x14ac:dyDescent="0.25">
      <c r="A17" s="5"/>
      <c r="B17" s="6" t="s">
        <v>19</v>
      </c>
      <c r="C17" s="7">
        <f>+'[1]HD EX-STOCK'!U54</f>
        <v>98778</v>
      </c>
      <c r="D17" s="7">
        <f>+'[1]HD EX-STOCK'!U44</f>
        <v>98696</v>
      </c>
      <c r="E17" s="8"/>
    </row>
    <row r="18" spans="1:5" x14ac:dyDescent="0.25">
      <c r="A18" s="5"/>
      <c r="B18" s="6" t="s">
        <v>20</v>
      </c>
      <c r="C18" s="7">
        <f>+'[1]HD EX-STOCK'!V54</f>
        <v>98778</v>
      </c>
      <c r="D18" s="7">
        <f>+'[1]HD EX-STOCK'!V44</f>
        <v>98696</v>
      </c>
    </row>
    <row r="19" spans="1:5" x14ac:dyDescent="0.25">
      <c r="A19" s="5"/>
      <c r="B19" s="6" t="s">
        <v>21</v>
      </c>
      <c r="C19" s="7">
        <f>'[1]HD EX-STOCK'!C54</f>
        <v>95408</v>
      </c>
      <c r="D19" s="7">
        <f>'[1]HD EX-STOCK'!C44</f>
        <v>95346</v>
      </c>
      <c r="E19" s="8"/>
    </row>
    <row r="20" spans="1:5" x14ac:dyDescent="0.25">
      <c r="A20" s="5"/>
      <c r="B20" s="6" t="s">
        <v>22</v>
      </c>
      <c r="C20" s="7">
        <f>'[1]HD EX-STOCK'!G54</f>
        <v>95908</v>
      </c>
      <c r="D20" s="7">
        <f>'[1]HD EX-STOCK'!G44</f>
        <v>95846</v>
      </c>
      <c r="E20" s="8"/>
    </row>
    <row r="21" spans="1:5" x14ac:dyDescent="0.25">
      <c r="A21" s="5"/>
      <c r="B21" s="6" t="s">
        <v>23</v>
      </c>
      <c r="C21" s="7">
        <f>'[1]HD EX-STOCK'!F54</f>
        <v>97158</v>
      </c>
      <c r="D21" s="7">
        <f>'[1]HD EX-STOCK'!F44</f>
        <v>97096</v>
      </c>
      <c r="E21" s="8"/>
    </row>
    <row r="22" spans="1:5" x14ac:dyDescent="0.25">
      <c r="A22" s="5"/>
      <c r="B22" s="6" t="s">
        <v>24</v>
      </c>
      <c r="C22" s="7">
        <f>'[1]HD EX-STOCK'!S54</f>
        <v>97174</v>
      </c>
      <c r="D22" s="7">
        <f>'[1]HD EX-STOCK'!S44</f>
        <v>97040</v>
      </c>
      <c r="E22" s="8"/>
    </row>
    <row r="23" spans="1:5" x14ac:dyDescent="0.25">
      <c r="A23" s="5"/>
      <c r="B23" s="6" t="s">
        <v>25</v>
      </c>
      <c r="C23" s="7">
        <f>'[1]HD EX-STOCK'!H54</f>
        <v>95768</v>
      </c>
      <c r="D23" s="7">
        <f>'[1]HD EX-STOCK'!H44</f>
        <v>96449</v>
      </c>
    </row>
    <row r="24" spans="1:5" x14ac:dyDescent="0.25">
      <c r="A24" s="5"/>
      <c r="B24" s="6" t="s">
        <v>26</v>
      </c>
      <c r="C24" s="7">
        <f>'[1]HD EX-STOCK'!N54</f>
        <v>96734</v>
      </c>
      <c r="D24" s="7">
        <f>'[1]HD EX-STOCK'!N44</f>
        <v>97174</v>
      </c>
      <c r="E24" s="8"/>
    </row>
    <row r="25" spans="1:5" x14ac:dyDescent="0.25">
      <c r="A25" s="5"/>
      <c r="B25" s="6" t="s">
        <v>27</v>
      </c>
      <c r="C25" s="7">
        <f>+'[1]HD EX-STOCK'!W54</f>
        <v>92734</v>
      </c>
      <c r="D25" s="7">
        <f>+'[1]HD EX-STOCK'!W44</f>
        <v>93174</v>
      </c>
      <c r="E25" s="8"/>
    </row>
    <row r="26" spans="1:5" x14ac:dyDescent="0.25">
      <c r="A26" s="5"/>
      <c r="B26" s="6" t="s">
        <v>28</v>
      </c>
      <c r="C26" s="7">
        <f>'[1]HD EX-STOCK'!O54</f>
        <v>96734</v>
      </c>
      <c r="D26" s="7">
        <f>'[1]HD EX-STOCK'!O44</f>
        <v>97174</v>
      </c>
      <c r="E26" s="8"/>
    </row>
    <row r="27" spans="1:5" x14ac:dyDescent="0.25">
      <c r="A27" s="5"/>
      <c r="B27" s="6" t="s">
        <v>29</v>
      </c>
      <c r="C27" s="7">
        <f>'[1]HD EX-STOCK'!L54</f>
        <v>94624</v>
      </c>
      <c r="D27" s="7">
        <f>'[1]HD EX-STOCK'!L44</f>
        <v>94490</v>
      </c>
      <c r="E27" s="8"/>
    </row>
    <row r="28" spans="1:5" x14ac:dyDescent="0.25">
      <c r="A28" s="5"/>
      <c r="B28" s="6" t="s">
        <v>30</v>
      </c>
      <c r="C28" s="9">
        <f>+'[1]HD EX-STOCK'!J54</f>
        <v>93230</v>
      </c>
      <c r="D28" s="7">
        <f>'[1]HD EX-STOCK'!J44</f>
        <v>93103</v>
      </c>
    </row>
    <row r="29" spans="1:5" x14ac:dyDescent="0.25">
      <c r="A29" s="10"/>
      <c r="B29" s="6" t="s">
        <v>31</v>
      </c>
      <c r="C29" s="7">
        <f>'[1]HD EX-STOCK'!I54</f>
        <v>95934</v>
      </c>
      <c r="D29" s="7">
        <f>'[1]HD EX-STOCK'!I44</f>
        <v>95800</v>
      </c>
    </row>
    <row r="30" spans="1:5" x14ac:dyDescent="0.25">
      <c r="A30" s="5"/>
      <c r="B30" s="6" t="s">
        <v>32</v>
      </c>
      <c r="C30" s="7">
        <f>'[1]HD EX-STOCK'!K54</f>
        <v>95230</v>
      </c>
      <c r="D30" s="7">
        <f>'[1]HD EX-STOCK'!K44</f>
        <v>95103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'[1]PP EX-STOCK'!I48</f>
        <v>92163</v>
      </c>
      <c r="D32" s="7">
        <f>'[1]PP EX-STOCK'!I41</f>
        <v>92033</v>
      </c>
    </row>
    <row r="33" spans="1:5" x14ac:dyDescent="0.25">
      <c r="A33" s="5"/>
      <c r="B33" s="6" t="s">
        <v>35</v>
      </c>
      <c r="C33" s="7">
        <f>'[1]PP EX-STOCK'!B48</f>
        <v>89953</v>
      </c>
      <c r="D33" s="7">
        <f>'[1]PP EX-STOCK'!B41</f>
        <v>89823</v>
      </c>
    </row>
    <row r="34" spans="1:5" x14ac:dyDescent="0.25">
      <c r="A34" s="5"/>
      <c r="B34" s="6" t="s">
        <v>36</v>
      </c>
      <c r="C34" s="7">
        <f>'[1]PP EX-STOCK'!E48</f>
        <v>90473</v>
      </c>
      <c r="D34" s="7">
        <f>'[1]PP EX-STOCK'!E41</f>
        <v>90343</v>
      </c>
    </row>
    <row r="35" spans="1:5" x14ac:dyDescent="0.25">
      <c r="A35" s="5"/>
      <c r="B35" s="6" t="s">
        <v>37</v>
      </c>
      <c r="C35" s="7">
        <f>'[1]PP EX-STOCK'!F48</f>
        <v>90973</v>
      </c>
      <c r="D35" s="7">
        <f>'[1]PP EX-STOCK'!F41</f>
        <v>90843</v>
      </c>
    </row>
    <row r="36" spans="1:5" x14ac:dyDescent="0.25">
      <c r="A36" s="5"/>
      <c r="B36" s="6" t="s">
        <v>38</v>
      </c>
      <c r="C36" s="7">
        <f>'[1]PP EX-STOCK'!D48</f>
        <v>89453</v>
      </c>
      <c r="D36" s="7">
        <f>'[1]PP EX-STOCK'!D41</f>
        <v>89323</v>
      </c>
    </row>
    <row r="37" spans="1:5" x14ac:dyDescent="0.25">
      <c r="A37" s="5"/>
      <c r="B37" s="6" t="s">
        <v>39</v>
      </c>
      <c r="C37" s="7">
        <f>'[1]PP EX-STOCK'!C48</f>
        <v>89473</v>
      </c>
      <c r="D37" s="7">
        <f>'[1]PP EX-STOCK'!C41</f>
        <v>89343</v>
      </c>
    </row>
    <row r="38" spans="1:5" x14ac:dyDescent="0.25">
      <c r="A38" s="5"/>
      <c r="B38" s="6" t="s">
        <v>40</v>
      </c>
      <c r="C38" s="7">
        <f>'[1]PP EX-STOCK'!J48</f>
        <v>93763</v>
      </c>
      <c r="D38" s="7">
        <f>'[1]PP EX-STOCK'!J41</f>
        <v>93633</v>
      </c>
    </row>
    <row r="39" spans="1:5" x14ac:dyDescent="0.25">
      <c r="A39" s="10"/>
      <c r="B39" s="6" t="s">
        <v>41</v>
      </c>
      <c r="C39" s="7">
        <f>'[1]PP EX-STOCK'!G48</f>
        <v>0</v>
      </c>
      <c r="D39" s="7">
        <f>'[1]PP EX-STOCK'!G41</f>
        <v>0</v>
      </c>
      <c r="E39" s="8"/>
    </row>
    <row r="40" spans="1:5" x14ac:dyDescent="0.25">
      <c r="A40" s="10"/>
      <c r="B40" s="11" t="s">
        <v>42</v>
      </c>
      <c r="C40" s="7"/>
      <c r="D40" s="7"/>
      <c r="E40" s="8"/>
    </row>
    <row r="41" spans="1:5" x14ac:dyDescent="0.25">
      <c r="A41" s="10"/>
      <c r="B41" s="6" t="s">
        <v>43</v>
      </c>
      <c r="C41" s="7">
        <f>'[1]PP EX-STOCK'!P48</f>
        <v>94763</v>
      </c>
      <c r="D41" s="7">
        <f>'[1]PP EX-STOCK'!P41</f>
        <v>94633</v>
      </c>
      <c r="E41" s="8"/>
    </row>
    <row r="42" spans="1:5" x14ac:dyDescent="0.25">
      <c r="A42" s="10"/>
      <c r="B42" s="12" t="s">
        <v>44</v>
      </c>
      <c r="C42" s="7">
        <f>+'[1]PP EX-STOCK'!W48</f>
        <v>95253</v>
      </c>
      <c r="D42" s="7">
        <f>+'[1]PP EX-STOCK'!W41</f>
        <v>95123</v>
      </c>
      <c r="E42" s="8"/>
    </row>
    <row r="43" spans="1:5" x14ac:dyDescent="0.25">
      <c r="A43" s="10"/>
      <c r="B43" s="12" t="s">
        <v>45</v>
      </c>
      <c r="C43" s="7">
        <f>+'[1]PP EX-STOCK'!V48</f>
        <v>97103</v>
      </c>
      <c r="D43" s="7">
        <f>+'[1]PP EX-STOCK'!V41</f>
        <v>96973</v>
      </c>
      <c r="E43" s="8"/>
    </row>
    <row r="44" spans="1:5" x14ac:dyDescent="0.25">
      <c r="A44" s="5"/>
      <c r="B44" s="12" t="s">
        <v>46</v>
      </c>
      <c r="C44" s="7">
        <f>+'[1]PP EX-STOCK'!T48</f>
        <v>96233</v>
      </c>
      <c r="D44" s="7">
        <f>+'[1]PP EX-STOCK'!T41</f>
        <v>96103</v>
      </c>
    </row>
    <row r="45" spans="1:5" x14ac:dyDescent="0.25">
      <c r="A45" s="5"/>
      <c r="B45" s="12" t="s">
        <v>47</v>
      </c>
      <c r="C45" s="7">
        <f>+'[1]PP EX-STOCK'!U48</f>
        <v>96233</v>
      </c>
      <c r="D45" s="7">
        <f>+'[1]PP EX-STOCK'!U41</f>
        <v>96103</v>
      </c>
    </row>
    <row r="46" spans="1:5" x14ac:dyDescent="0.25">
      <c r="A46" s="5"/>
      <c r="B46" s="12" t="s">
        <v>48</v>
      </c>
      <c r="C46" s="7">
        <f>+'[1]PP EX-STOCK'!S48</f>
        <v>98013</v>
      </c>
      <c r="D46" s="7">
        <f>+'[1]PP EX-STOCK'!S41</f>
        <v>97883</v>
      </c>
    </row>
    <row r="47" spans="1:5" x14ac:dyDescent="0.25">
      <c r="A47" s="5"/>
      <c r="B47" s="6" t="s">
        <v>49</v>
      </c>
      <c r="C47" s="7">
        <f>'[1]PP EX-STOCK'!O48</f>
        <v>94763</v>
      </c>
      <c r="D47" s="7">
        <f>'[1]PP EX-STOCK'!O41</f>
        <v>94633</v>
      </c>
    </row>
    <row r="48" spans="1:5" x14ac:dyDescent="0.25">
      <c r="A48" s="5"/>
      <c r="B48" s="6" t="s">
        <v>50</v>
      </c>
      <c r="C48" s="7">
        <f>'[1]PP EX-STOCK'!N48</f>
        <v>94263</v>
      </c>
      <c r="D48" s="7">
        <f>'[1]PP EX-STOCK'!N41</f>
        <v>94133</v>
      </c>
    </row>
    <row r="49" spans="1:5" x14ac:dyDescent="0.25">
      <c r="A49" s="5"/>
      <c r="B49" s="6" t="s">
        <v>51</v>
      </c>
      <c r="C49" s="7">
        <f>'[1]PP EX-STOCK'!K48</f>
        <v>97593</v>
      </c>
      <c r="D49" s="7">
        <f>'[1]PP EX-STOCK'!K41</f>
        <v>97604</v>
      </c>
    </row>
    <row r="50" spans="1:5" x14ac:dyDescent="0.25">
      <c r="A50" s="5"/>
      <c r="B50" s="6" t="s">
        <v>52</v>
      </c>
      <c r="C50" s="9">
        <f>'[1]PP EX-STOCK'!H48</f>
        <v>92653</v>
      </c>
      <c r="D50" s="7">
        <f>'[1]PP EX-STOCK'!H41</f>
        <v>92523</v>
      </c>
    </row>
    <row r="51" spans="1:5" x14ac:dyDescent="0.25">
      <c r="A51" s="5"/>
      <c r="B51" s="6" t="s">
        <v>53</v>
      </c>
      <c r="C51" s="7">
        <f>'[1]PP EX-STOCK'!Q48</f>
        <v>96523</v>
      </c>
      <c r="D51" s="7">
        <f>'[1]PP EX-STOCK'!Q41</f>
        <v>96393</v>
      </c>
    </row>
    <row r="52" spans="1:5" x14ac:dyDescent="0.25">
      <c r="A52" s="10"/>
      <c r="B52" s="6" t="s">
        <v>54</v>
      </c>
      <c r="C52" s="7">
        <f>'[1]PP EX-STOCK'!L48</f>
        <v>99613</v>
      </c>
      <c r="D52" s="7">
        <f>'[1]PP EX-STOCK'!L41</f>
        <v>99624</v>
      </c>
    </row>
    <row r="53" spans="1:5" x14ac:dyDescent="0.25">
      <c r="A53" s="5"/>
      <c r="B53" s="6" t="s">
        <v>55</v>
      </c>
      <c r="C53" s="9">
        <f>+'[1]PP EX-STOCK'!M48</f>
        <v>100593</v>
      </c>
      <c r="D53" s="7">
        <f>'[1]PP EX-STOCK'!M41</f>
        <v>100604</v>
      </c>
    </row>
    <row r="54" spans="1:5" x14ac:dyDescent="0.25">
      <c r="A54" s="5"/>
      <c r="B54" s="11" t="s">
        <v>56</v>
      </c>
      <c r="C54" s="7"/>
      <c r="D54" s="7"/>
    </row>
    <row r="55" spans="1:5" x14ac:dyDescent="0.25">
      <c r="A55" s="5"/>
      <c r="B55" s="6" t="s">
        <v>57</v>
      </c>
      <c r="C55" s="7">
        <f>'[1]LL PRICELIST'!L58</f>
        <v>95587</v>
      </c>
      <c r="D55" s="7">
        <f>'[1]LL PRICELIST'!L48</f>
        <v>95453</v>
      </c>
    </row>
    <row r="56" spans="1:5" x14ac:dyDescent="0.25">
      <c r="A56" s="5"/>
      <c r="B56" s="6" t="s">
        <v>58</v>
      </c>
      <c r="C56" s="7">
        <f>'[1]LL PRICELIST'!K58</f>
        <v>94587</v>
      </c>
      <c r="D56" s="7">
        <f>'[1]LL PRICELIST'!K48</f>
        <v>94453</v>
      </c>
    </row>
    <row r="57" spans="1:5" x14ac:dyDescent="0.25">
      <c r="A57" s="5"/>
      <c r="B57" s="6" t="s">
        <v>59</v>
      </c>
      <c r="C57" s="7">
        <f>'[1]LL PRICELIST'!M58</f>
        <v>101667</v>
      </c>
      <c r="D57" s="7">
        <f>'[1]LL PRICELIST'!M48</f>
        <v>101543</v>
      </c>
    </row>
    <row r="58" spans="1:5" x14ac:dyDescent="0.25">
      <c r="A58" s="5"/>
      <c r="B58" s="6" t="s">
        <v>60</v>
      </c>
      <c r="C58" s="7">
        <f>'[1]LL PRICELIST'!O58</f>
        <v>103667</v>
      </c>
      <c r="D58" s="7">
        <f>'[1]LL PRICELIST'!O48</f>
        <v>103543</v>
      </c>
    </row>
    <row r="59" spans="1:5" x14ac:dyDescent="0.25">
      <c r="A59" s="13"/>
      <c r="B59" s="6" t="s">
        <v>61</v>
      </c>
      <c r="C59" s="7">
        <f>'[1]LL PRICELIST'!K58</f>
        <v>94587</v>
      </c>
      <c r="D59" s="7">
        <f>'[1]LL PRICELIST'!K48</f>
        <v>94453</v>
      </c>
    </row>
    <row r="60" spans="1:5" x14ac:dyDescent="0.25">
      <c r="A60" s="14"/>
      <c r="B60" s="6" t="s">
        <v>62</v>
      </c>
      <c r="C60" s="7">
        <f>'[1]LL PRICELIST'!N58</f>
        <v>105367</v>
      </c>
      <c r="D60" s="7">
        <f>'[1]LL PRICELIST'!N48</f>
        <v>105243</v>
      </c>
      <c r="E60" s="13"/>
    </row>
    <row r="61" spans="1:5" x14ac:dyDescent="0.25">
      <c r="A61" s="15"/>
      <c r="B61" s="6" t="s">
        <v>63</v>
      </c>
      <c r="C61" s="7">
        <f>'[1]LL PRICELIST'!P58</f>
        <v>104867</v>
      </c>
      <c r="D61" s="7">
        <f>'[1]LL PRICELIST'!P48</f>
        <v>104743</v>
      </c>
      <c r="E61" s="16"/>
    </row>
    <row r="62" spans="1:5" x14ac:dyDescent="0.25">
      <c r="A62" s="14" t="s">
        <v>64</v>
      </c>
      <c r="B62" s="13"/>
      <c r="C62" s="13"/>
      <c r="D62" s="13"/>
      <c r="E62" s="13"/>
    </row>
    <row r="63" spans="1:5" x14ac:dyDescent="0.25">
      <c r="A63" s="17" t="s">
        <v>65</v>
      </c>
      <c r="B63" s="13"/>
      <c r="C63" s="13"/>
      <c r="D63" s="13"/>
      <c r="E63" s="13"/>
    </row>
    <row r="64" spans="1:5" x14ac:dyDescent="0.25">
      <c r="A64" s="17" t="s">
        <v>66</v>
      </c>
      <c r="B64" s="16"/>
      <c r="C64" s="16"/>
      <c r="D64" s="16"/>
      <c r="E64" s="13"/>
    </row>
    <row r="65" spans="1:5" x14ac:dyDescent="0.25">
      <c r="A65" s="13" t="s">
        <v>67</v>
      </c>
      <c r="B65" s="13"/>
      <c r="C65" s="13"/>
      <c r="D65" s="13"/>
      <c r="E65" s="13"/>
    </row>
    <row r="66" spans="1:5" x14ac:dyDescent="0.25">
      <c r="A66" s="18" t="s">
        <v>68</v>
      </c>
      <c r="B66" s="13"/>
      <c r="C66" s="13"/>
      <c r="D66" s="13"/>
      <c r="E66" s="13"/>
    </row>
    <row r="67" spans="1:5" x14ac:dyDescent="0.25">
      <c r="A67" s="18" t="s">
        <v>69</v>
      </c>
      <c r="B67" s="16"/>
      <c r="C67" s="13"/>
      <c r="D67" s="13"/>
      <c r="E67" s="19"/>
    </row>
    <row r="68" spans="1:5" x14ac:dyDescent="0.25">
      <c r="A68" s="20" t="s">
        <v>70</v>
      </c>
      <c r="B68" s="16"/>
      <c r="C68" s="13"/>
      <c r="D68" s="13"/>
      <c r="E68" s="13"/>
    </row>
    <row r="69" spans="1:5" ht="15.75" x14ac:dyDescent="0.25">
      <c r="A69" s="21" t="s">
        <v>71</v>
      </c>
      <c r="B69" s="16"/>
      <c r="C69" s="19"/>
      <c r="D69" s="19"/>
      <c r="E69" s="13"/>
    </row>
    <row r="70" spans="1:5" ht="15.75" x14ac:dyDescent="0.25">
      <c r="A70" s="21" t="s">
        <v>72</v>
      </c>
      <c r="B70" s="16"/>
      <c r="C70" s="13"/>
      <c r="D70" s="13"/>
      <c r="E70" s="13"/>
    </row>
    <row r="71" spans="1:5" x14ac:dyDescent="0.25">
      <c r="A71" s="22" t="s">
        <v>73</v>
      </c>
      <c r="B71" s="13"/>
      <c r="C71" s="13"/>
      <c r="D71" s="13"/>
    </row>
    <row r="72" spans="1:5" ht="15.75" x14ac:dyDescent="0.25">
      <c r="A72" s="21" t="s">
        <v>74</v>
      </c>
      <c r="B72" s="13"/>
      <c r="C72" s="13"/>
      <c r="D72" s="13"/>
    </row>
    <row r="73" spans="1:5" x14ac:dyDescent="0.25">
      <c r="A73" s="22" t="s">
        <v>75</v>
      </c>
      <c r="B73" s="13"/>
      <c r="E73" s="19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71" r:id="rId1" display="mukesh.ganpati@gmail.com"/>
    <hyperlink ref="A73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6" customWidth="1"/>
    <col min="5" max="5" width="11.85546875" customWidth="1"/>
    <col min="6" max="6" width="9.85546875" customWidth="1"/>
    <col min="7" max="7" width="11.140625" customWidth="1"/>
    <col min="8" max="8" width="8.85546875" customWidth="1"/>
    <col min="9" max="9" width="9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222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18.12.25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EX-WORKS'!P50</f>
        <v>93440</v>
      </c>
      <c r="C9" s="33">
        <v>1100</v>
      </c>
      <c r="D9" s="33">
        <f t="shared" ref="D9:D32" si="0">+B9-C9</f>
        <v>92340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EX-WORKS'!R50</f>
        <v>95440</v>
      </c>
      <c r="C10" s="33">
        <v>1100</v>
      </c>
      <c r="D10" s="33">
        <f t="shared" si="0"/>
        <v>94340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EX-WORKS'!Q50</f>
        <v>96190</v>
      </c>
      <c r="C11" s="33">
        <v>1100</v>
      </c>
      <c r="D11" s="33">
        <f>+B11-C11</f>
        <v>95090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EX-WORKS'!T50</f>
        <v>96190</v>
      </c>
      <c r="C12" s="33">
        <v>1100</v>
      </c>
      <c r="D12" s="33">
        <f t="shared" si="0"/>
        <v>95090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EX-WORKS'!U50</f>
        <v>98690</v>
      </c>
      <c r="C13" s="33">
        <v>1100</v>
      </c>
      <c r="D13" s="33">
        <f>+B13-C13</f>
        <v>97590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EX-WORKS'!V50</f>
        <v>98690</v>
      </c>
      <c r="C14" s="33">
        <v>1100</v>
      </c>
      <c r="D14" s="33">
        <f>+B14-C14</f>
        <v>97590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EX-WORKS'!B50</f>
        <v>95472</v>
      </c>
      <c r="C15" s="33">
        <v>1100</v>
      </c>
      <c r="D15" s="33">
        <f t="shared" si="0"/>
        <v>94372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EX-WORKS'!F50</f>
        <v>97140</v>
      </c>
      <c r="C16" s="33">
        <v>1100</v>
      </c>
      <c r="D16" s="33">
        <f t="shared" si="0"/>
        <v>96040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EX-WORKS'!G50</f>
        <v>95890</v>
      </c>
      <c r="C17" s="33">
        <v>1100</v>
      </c>
      <c r="D17" s="33">
        <f t="shared" si="0"/>
        <v>94790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EX-WORKS'!C50</f>
        <v>95390</v>
      </c>
      <c r="C18" s="33">
        <v>1100</v>
      </c>
      <c r="D18" s="33">
        <f t="shared" si="0"/>
        <v>94290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EX-WORKS'!S50</f>
        <v>97206</v>
      </c>
      <c r="C19" s="33">
        <v>1100</v>
      </c>
      <c r="D19" s="33">
        <f t="shared" si="0"/>
        <v>96106</v>
      </c>
      <c r="E19" s="62" t="s">
        <v>223</v>
      </c>
      <c r="F19" s="68">
        <f>+'[1]Freight list'!I420</f>
        <v>2238</v>
      </c>
      <c r="G19" s="31"/>
      <c r="H19" s="13"/>
      <c r="I19" s="13"/>
    </row>
    <row r="20" spans="1:9" x14ac:dyDescent="0.25">
      <c r="A20" s="12" t="s">
        <v>25</v>
      </c>
      <c r="B20" s="33">
        <f>+'[1]HD EX-WORKS'!H50</f>
        <v>96489</v>
      </c>
      <c r="C20" s="33">
        <v>1100</v>
      </c>
      <c r="D20" s="33">
        <f t="shared" si="0"/>
        <v>95389</v>
      </c>
      <c r="E20" s="62" t="s">
        <v>224</v>
      </c>
      <c r="F20" s="68">
        <f>+'[1]Freight list'!I236</f>
        <v>2637</v>
      </c>
      <c r="G20" s="31"/>
      <c r="H20" s="13"/>
      <c r="I20" s="13"/>
    </row>
    <row r="21" spans="1:9" x14ac:dyDescent="0.25">
      <c r="A21" s="12" t="s">
        <v>97</v>
      </c>
      <c r="B21" s="33">
        <f>B22-3000</f>
        <v>94332</v>
      </c>
      <c r="C21" s="33">
        <v>1100</v>
      </c>
      <c r="D21" s="33">
        <f t="shared" si="0"/>
        <v>93232</v>
      </c>
      <c r="E21" s="62"/>
      <c r="F21" s="30"/>
      <c r="G21" s="31"/>
      <c r="H21" s="13"/>
      <c r="I21" s="13"/>
    </row>
    <row r="22" spans="1:9" x14ac:dyDescent="0.25">
      <c r="A22" s="12" t="s">
        <v>98</v>
      </c>
      <c r="B22" s="33">
        <f>+'[1]HD EX-WORKS'!N50</f>
        <v>97332</v>
      </c>
      <c r="C22" s="33">
        <v>1100</v>
      </c>
      <c r="D22" s="33">
        <f t="shared" si="0"/>
        <v>96232</v>
      </c>
      <c r="E22" s="62"/>
      <c r="F22" s="73"/>
      <c r="G22" s="64"/>
      <c r="H22" s="36"/>
      <c r="I22" s="13"/>
    </row>
    <row r="23" spans="1:9" x14ac:dyDescent="0.25">
      <c r="A23" s="12" t="s">
        <v>99</v>
      </c>
      <c r="B23" s="33">
        <f>+'[1]HD EX-WORKS'!O50</f>
        <v>97332</v>
      </c>
      <c r="C23" s="33">
        <v>1100</v>
      </c>
      <c r="D23" s="33">
        <f t="shared" si="0"/>
        <v>96232</v>
      </c>
      <c r="E23" s="62"/>
      <c r="F23" s="64"/>
      <c r="G23" s="64"/>
      <c r="H23" s="13"/>
      <c r="I23" s="13"/>
    </row>
    <row r="24" spans="1:9" x14ac:dyDescent="0.25">
      <c r="A24" s="12" t="s">
        <v>100</v>
      </c>
      <c r="B24" s="32">
        <v>75568</v>
      </c>
      <c r="C24" s="33">
        <v>1100</v>
      </c>
      <c r="D24" s="33">
        <f t="shared" si="0"/>
        <v>74468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EX-WORKS'!L50</f>
        <v>94656</v>
      </c>
      <c r="C25" s="33">
        <v>1100</v>
      </c>
      <c r="D25" s="33">
        <f t="shared" si="0"/>
        <v>93556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EX-WORKS'!I50</f>
        <v>95966</v>
      </c>
      <c r="C26" s="33">
        <v>1100</v>
      </c>
      <c r="D26" s="33">
        <f t="shared" si="0"/>
        <v>94866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EX-WORKS'!J50</f>
        <v>92919</v>
      </c>
      <c r="C27" s="33">
        <v>1100</v>
      </c>
      <c r="D27" s="33">
        <f t="shared" si="0"/>
        <v>91819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EX-WORKS'!W50</f>
        <v>93332</v>
      </c>
      <c r="C28" s="33">
        <v>1100</v>
      </c>
      <c r="D28" s="33">
        <f t="shared" si="0"/>
        <v>92232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EX-WORKS'!X50</f>
        <v>91332</v>
      </c>
      <c r="C29" s="33">
        <v>1100</v>
      </c>
      <c r="D29" s="33">
        <f t="shared" si="0"/>
        <v>90232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EX-WORKS'!Y50</f>
        <v>87972</v>
      </c>
      <c r="C30" s="33">
        <v>1100</v>
      </c>
      <c r="D30" s="33">
        <f t="shared" si="0"/>
        <v>86872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EX-WORKS'!Z50</f>
        <v>91489</v>
      </c>
      <c r="C31" s="33">
        <v>1100</v>
      </c>
      <c r="D31" s="33">
        <f t="shared" si="0"/>
        <v>90389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EX-WORKS'!AA50</f>
        <v>90390</v>
      </c>
      <c r="C32" s="33">
        <v>1100</v>
      </c>
      <c r="D32" s="33">
        <f t="shared" si="0"/>
        <v>89290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EX-WORKS'!I42</f>
        <v>92197</v>
      </c>
      <c r="C34" s="33">
        <v>1100</v>
      </c>
      <c r="D34" s="33">
        <f t="shared" ref="D34:D43" si="1">+B34-C34</f>
        <v>91097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EX-WORKS'!E42</f>
        <v>88876</v>
      </c>
      <c r="C35" s="33">
        <v>1100</v>
      </c>
      <c r="D35" s="33">
        <f t="shared" si="1"/>
        <v>87776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EX-WORKS'!B42</f>
        <v>89987</v>
      </c>
      <c r="C36" s="33">
        <v>1100</v>
      </c>
      <c r="D36" s="33">
        <f t="shared" si="1"/>
        <v>88887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EX-WORKS'!H42</f>
        <v>92687</v>
      </c>
      <c r="C37" s="33">
        <v>1100</v>
      </c>
      <c r="D37" s="33">
        <f t="shared" si="1"/>
        <v>91587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EX-WORKS'!F42</f>
        <v>89376</v>
      </c>
      <c r="C38" s="33">
        <v>1100</v>
      </c>
      <c r="D38" s="33">
        <f t="shared" si="1"/>
        <v>88276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EX-WORKS'!Y42</f>
        <v>85987</v>
      </c>
      <c r="C39" s="33">
        <v>1100</v>
      </c>
      <c r="D39" s="33">
        <f t="shared" si="1"/>
        <v>84887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EX-WORKS'!D42</f>
        <v>89487</v>
      </c>
      <c r="C40" s="33">
        <v>1100</v>
      </c>
      <c r="D40" s="33">
        <f t="shared" si="1"/>
        <v>88387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EX-WORKS'!C42</f>
        <v>87876</v>
      </c>
      <c r="C41" s="33">
        <v>1100</v>
      </c>
      <c r="D41" s="33">
        <f t="shared" si="1"/>
        <v>86776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EX-WORKS'!J42</f>
        <v>93797</v>
      </c>
      <c r="C42" s="33">
        <v>1100</v>
      </c>
      <c r="D42" s="33">
        <f t="shared" si="1"/>
        <v>92697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EX-WORKS'!Z42</f>
        <v>85987</v>
      </c>
      <c r="C43" s="33">
        <v>1100</v>
      </c>
      <c r="D43" s="33">
        <f t="shared" si="1"/>
        <v>84887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EX-WORKS'!R42</f>
        <v>98107</v>
      </c>
      <c r="C45" s="33">
        <v>1100</v>
      </c>
      <c r="D45" s="33">
        <f t="shared" ref="D45:D58" si="2">+B45-C45</f>
        <v>97007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EX-WORKS'!S42</f>
        <v>98047</v>
      </c>
      <c r="C46" s="33">
        <v>1100</v>
      </c>
      <c r="D46" s="33">
        <f>+B46-C46</f>
        <v>96947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EX-WORKS'!P42-6000</f>
        <v>88797</v>
      </c>
      <c r="C47" s="33">
        <v>1100</v>
      </c>
      <c r="D47" s="33">
        <f t="shared" si="2"/>
        <v>87697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EX-WORKS'!Q42</f>
        <v>96557</v>
      </c>
      <c r="C48" s="33">
        <v>1100</v>
      </c>
      <c r="D48" s="33">
        <f t="shared" si="2"/>
        <v>95457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EX-WORKS'!P42</f>
        <v>94797</v>
      </c>
      <c r="C49" s="33">
        <v>1100</v>
      </c>
      <c r="D49" s="33">
        <f t="shared" si="2"/>
        <v>93697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EX-WORKS'!W42</f>
        <v>95287</v>
      </c>
      <c r="C50" s="33">
        <v>1100</v>
      </c>
      <c r="D50" s="33">
        <f>+B50-C50</f>
        <v>94187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EX-WORKS'!V42</f>
        <v>97137</v>
      </c>
      <c r="C51" s="33">
        <v>1100</v>
      </c>
      <c r="D51" s="33">
        <f>+B51-C51</f>
        <v>96037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EX-WORKS'!T42</f>
        <v>96267</v>
      </c>
      <c r="C52" s="33">
        <v>1100</v>
      </c>
      <c r="D52" s="33">
        <f>+B52-C52</f>
        <v>95167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EX-WORKS'!U42</f>
        <v>96267</v>
      </c>
      <c r="C53" s="33">
        <v>1100</v>
      </c>
      <c r="D53" s="33">
        <f>+B53-C53</f>
        <v>95167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EX-WORKS'!O42</f>
        <v>94797</v>
      </c>
      <c r="C54" s="33">
        <v>1100</v>
      </c>
      <c r="D54" s="33">
        <f>+B54-C54</f>
        <v>93697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EX-WORKS'!N42</f>
        <v>94297</v>
      </c>
      <c r="C55" s="33">
        <v>1100</v>
      </c>
      <c r="D55" s="33">
        <f t="shared" si="2"/>
        <v>93197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EX-WORKS'!K42</f>
        <v>97762</v>
      </c>
      <c r="C56" s="33">
        <v>1100</v>
      </c>
      <c r="D56" s="33">
        <f t="shared" si="2"/>
        <v>96662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EX-WORKS'!M42</f>
        <v>100762</v>
      </c>
      <c r="C57" s="33">
        <v>1100</v>
      </c>
      <c r="D57" s="33">
        <f t="shared" si="2"/>
        <v>99662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EX-WORKS'!L42</f>
        <v>99787</v>
      </c>
      <c r="C58" s="33">
        <v>1100</v>
      </c>
      <c r="D58" s="33">
        <f t="shared" si="2"/>
        <v>98687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PRICELIST'!C50</f>
        <v>95619</v>
      </c>
      <c r="C60" s="33">
        <v>1100</v>
      </c>
      <c r="D60" s="33">
        <f t="shared" ref="D60:D68" si="3">+B60-C60</f>
        <v>94519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PRICELIST'!B50</f>
        <v>94619</v>
      </c>
      <c r="C61" s="33">
        <v>1100</v>
      </c>
      <c r="D61" s="33">
        <f t="shared" si="3"/>
        <v>93519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PRICELIST'!B50</f>
        <v>94619</v>
      </c>
      <c r="C62" s="33">
        <v>1100</v>
      </c>
      <c r="D62" s="33">
        <f t="shared" si="3"/>
        <v>93519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PRICELIST'!D50</f>
        <v>101719</v>
      </c>
      <c r="C63" s="33">
        <v>1100</v>
      </c>
      <c r="D63" s="33">
        <f t="shared" si="3"/>
        <v>100619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PRICELIST'!E50</f>
        <v>103719</v>
      </c>
      <c r="C64" s="33">
        <v>1100</v>
      </c>
      <c r="D64" s="33">
        <f t="shared" si="3"/>
        <v>102619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PRICELIST'!F50</f>
        <v>105399</v>
      </c>
      <c r="C65" s="33">
        <v>1100</v>
      </c>
      <c r="D65" s="33">
        <f t="shared" si="3"/>
        <v>104299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89119</v>
      </c>
      <c r="C66" s="33">
        <v>1100</v>
      </c>
      <c r="D66" s="33">
        <f t="shared" si="3"/>
        <v>88019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PRICELIST'!I50</f>
        <v>90619</v>
      </c>
      <c r="C67" s="33">
        <v>1100</v>
      </c>
      <c r="D67" s="33">
        <f t="shared" si="3"/>
        <v>89519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PRICELIST'!J50</f>
        <v>90619</v>
      </c>
      <c r="C68" s="33">
        <v>1100</v>
      </c>
      <c r="D68" s="33">
        <f t="shared" si="3"/>
        <v>89519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4" sqref="H14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2.85546875" customWidth="1"/>
    <col min="5" max="5" width="17.28515625" customWidth="1"/>
    <col min="6" max="6" width="9.7109375" customWidth="1"/>
    <col min="7" max="7" width="9" customWidth="1"/>
    <col min="8" max="8" width="27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225</v>
      </c>
      <c r="B5" s="85"/>
      <c r="C5" s="85"/>
      <c r="D5" s="85"/>
      <c r="E5" s="85"/>
      <c r="F5" s="85"/>
      <c r="G5" s="85"/>
      <c r="H5" s="85"/>
      <c r="I5" s="74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74"/>
    </row>
    <row r="7" spans="1:9" x14ac:dyDescent="0.25">
      <c r="A7" s="83" t="str">
        <f>+'[1]STOCK POINT'!A9:I9</f>
        <v>HDPE, LLDPE &amp; PP PRICE W.E.F. DT. 18.12.25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ht="18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75"/>
    </row>
    <row r="10" spans="1:9" x14ac:dyDescent="0.25">
      <c r="A10" s="12" t="s">
        <v>89</v>
      </c>
      <c r="B10" s="32">
        <f>+'[1]HD EX-WORKS'!P53</f>
        <v>90769</v>
      </c>
      <c r="C10" s="33">
        <v>1100</v>
      </c>
      <c r="D10" s="33">
        <f>+B10-C10</f>
        <v>89669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EX-WORKS'!R53</f>
        <v>92769</v>
      </c>
      <c r="C11" s="33">
        <v>1100</v>
      </c>
      <c r="D11" s="33">
        <f t="shared" ref="D11:D33" si="0">+B11-C11</f>
        <v>91669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EX-WORKS'!Q53</f>
        <v>93519</v>
      </c>
      <c r="C12" s="33">
        <v>1100</v>
      </c>
      <c r="D12" s="33">
        <f>+B12-C12</f>
        <v>92419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EX-WORKS'!T53</f>
        <v>93519</v>
      </c>
      <c r="C13" s="33">
        <v>1100</v>
      </c>
      <c r="D13" s="33">
        <f t="shared" si="0"/>
        <v>92419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EX-WORKS'!U53</f>
        <v>96019</v>
      </c>
      <c r="C14" s="33">
        <v>1100</v>
      </c>
      <c r="D14" s="33">
        <f>+B14-C14</f>
        <v>94919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EX-WORKS'!V53</f>
        <v>96019</v>
      </c>
      <c r="C15" s="33">
        <v>1100</v>
      </c>
      <c r="D15" s="33">
        <f>+B15-C15</f>
        <v>94919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EX-WORKS'!B53</f>
        <v>92841</v>
      </c>
      <c r="C16" s="33">
        <v>1100</v>
      </c>
      <c r="D16" s="33">
        <f t="shared" si="0"/>
        <v>91741</v>
      </c>
      <c r="E16" s="61" t="s">
        <v>179</v>
      </c>
      <c r="F16" s="1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EX-WORKS'!F53</f>
        <v>94511</v>
      </c>
      <c r="C17" s="33">
        <v>1100</v>
      </c>
      <c r="D17" s="33">
        <f t="shared" si="0"/>
        <v>93411</v>
      </c>
      <c r="E17" s="62" t="s">
        <v>181</v>
      </c>
      <c r="F17" s="1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EX-WORKS'!G53</f>
        <v>93261</v>
      </c>
      <c r="C18" s="33">
        <v>1100</v>
      </c>
      <c r="D18" s="33">
        <f t="shared" si="0"/>
        <v>92161</v>
      </c>
      <c r="E18" s="62"/>
      <c r="F18" s="62"/>
      <c r="G18" s="26"/>
      <c r="H18" s="13"/>
      <c r="I18" s="13"/>
    </row>
    <row r="19" spans="1:9" x14ac:dyDescent="0.25">
      <c r="A19" s="12" t="s">
        <v>95</v>
      </c>
      <c r="B19" s="33">
        <f>+'[1]HD EX-WORKS'!C53</f>
        <v>92761</v>
      </c>
      <c r="C19" s="33">
        <v>1100</v>
      </c>
      <c r="D19" s="33">
        <f t="shared" si="0"/>
        <v>91661</v>
      </c>
      <c r="E19" s="62" t="s">
        <v>226</v>
      </c>
      <c r="F19" s="76">
        <f>+'[1]Freight list'!I160</f>
        <v>3368</v>
      </c>
      <c r="G19" s="26"/>
      <c r="H19" s="13"/>
      <c r="I19" s="13"/>
    </row>
    <row r="20" spans="1:9" x14ac:dyDescent="0.25">
      <c r="A20" s="12" t="s">
        <v>96</v>
      </c>
      <c r="B20" s="33">
        <f>+'[1]HD EX-WORKS'!S53</f>
        <v>94430</v>
      </c>
      <c r="C20" s="33">
        <v>1100</v>
      </c>
      <c r="D20" s="33">
        <f t="shared" si="0"/>
        <v>93330</v>
      </c>
      <c r="E20" s="62" t="s">
        <v>227</v>
      </c>
      <c r="F20" s="63">
        <f>+'[1]Freight list'!I159</f>
        <v>3318</v>
      </c>
      <c r="G20" s="31"/>
      <c r="H20" s="13"/>
      <c r="I20" s="13"/>
    </row>
    <row r="21" spans="1:9" x14ac:dyDescent="0.25">
      <c r="A21" s="12" t="s">
        <v>25</v>
      </c>
      <c r="B21" s="33">
        <f>+'[1]HD EX-WORKS'!H53</f>
        <v>94159</v>
      </c>
      <c r="C21" s="33">
        <v>1100</v>
      </c>
      <c r="D21" s="33">
        <f t="shared" si="0"/>
        <v>93059</v>
      </c>
      <c r="E21" s="62" t="s">
        <v>228</v>
      </c>
      <c r="F21" s="63">
        <f>+'[1]Freight list'!I168</f>
        <v>3358</v>
      </c>
      <c r="G21" s="31"/>
      <c r="H21" s="13"/>
      <c r="I21" s="13"/>
    </row>
    <row r="22" spans="1:9" x14ac:dyDescent="0.25">
      <c r="A22" s="12" t="s">
        <v>97</v>
      </c>
      <c r="B22" s="33">
        <f>B23-3000</f>
        <v>90861</v>
      </c>
      <c r="C22" s="33">
        <v>1100</v>
      </c>
      <c r="D22" s="33">
        <f t="shared" si="0"/>
        <v>89761</v>
      </c>
      <c r="E22" s="62" t="s">
        <v>229</v>
      </c>
      <c r="F22" s="63">
        <f>+'[1]Freight list'!I186</f>
        <v>3403</v>
      </c>
      <c r="G22" s="31"/>
      <c r="H22" s="13"/>
      <c r="I22" s="13"/>
    </row>
    <row r="23" spans="1:9" x14ac:dyDescent="0.25">
      <c r="A23" s="12" t="s">
        <v>98</v>
      </c>
      <c r="B23" s="33">
        <f>+'[1]HD EX-WORKS'!N53</f>
        <v>93861</v>
      </c>
      <c r="C23" s="33">
        <v>1100</v>
      </c>
      <c r="D23" s="33">
        <f t="shared" si="0"/>
        <v>92761</v>
      </c>
      <c r="E23" s="62" t="s">
        <v>230</v>
      </c>
      <c r="F23" s="77">
        <f>+'[1]Freight list'!I174</f>
        <v>3518</v>
      </c>
      <c r="G23" s="64"/>
      <c r="H23" s="13"/>
      <c r="I23" s="13"/>
    </row>
    <row r="24" spans="1:9" x14ac:dyDescent="0.25">
      <c r="A24" s="12" t="s">
        <v>99</v>
      </c>
      <c r="B24" s="33">
        <f>+'[1]HD EX-WORKS'!O53</f>
        <v>93861</v>
      </c>
      <c r="C24" s="33">
        <v>1100</v>
      </c>
      <c r="D24" s="33">
        <f t="shared" si="0"/>
        <v>92761</v>
      </c>
      <c r="E24" s="62"/>
      <c r="F24" s="78"/>
      <c r="G24" s="64"/>
      <c r="H24" s="13"/>
      <c r="I24" s="13"/>
    </row>
    <row r="25" spans="1:9" x14ac:dyDescent="0.25">
      <c r="A25" s="12" t="s">
        <v>100</v>
      </c>
      <c r="B25" s="32">
        <f>+'[1]HD EX-WORKS'!K53</f>
        <v>92491</v>
      </c>
      <c r="C25" s="33">
        <v>1100</v>
      </c>
      <c r="D25" s="33">
        <f t="shared" si="0"/>
        <v>91391</v>
      </c>
      <c r="E25" s="62"/>
      <c r="F25" s="1"/>
      <c r="G25" s="31"/>
      <c r="H25" s="13"/>
      <c r="I25" s="13"/>
    </row>
    <row r="26" spans="1:9" x14ac:dyDescent="0.25">
      <c r="A26" s="12" t="s">
        <v>29</v>
      </c>
      <c r="B26" s="33">
        <f>+'[1]HD EX-WORKS'!L53</f>
        <v>91880</v>
      </c>
      <c r="C26" s="33">
        <v>1100</v>
      </c>
      <c r="D26" s="33">
        <f t="shared" si="0"/>
        <v>90780</v>
      </c>
      <c r="E26" s="62" t="s">
        <v>231</v>
      </c>
      <c r="F26" s="63">
        <f>+'[1]Freight list'!I161</f>
        <v>3368</v>
      </c>
      <c r="G26" s="31"/>
      <c r="H26" s="13"/>
      <c r="I26" s="13"/>
    </row>
    <row r="27" spans="1:9" x14ac:dyDescent="0.25">
      <c r="A27" s="12" t="s">
        <v>31</v>
      </c>
      <c r="B27" s="33">
        <f>+'[1]HD EX-WORKS'!I53</f>
        <v>93190</v>
      </c>
      <c r="C27" s="33">
        <v>1100</v>
      </c>
      <c r="D27" s="33">
        <f t="shared" si="0"/>
        <v>92090</v>
      </c>
      <c r="E27" s="62" t="s">
        <v>232</v>
      </c>
      <c r="F27" s="63">
        <f>+'[1]Freight list'!I182</f>
        <v>3518</v>
      </c>
      <c r="G27" s="31"/>
      <c r="H27" s="13"/>
      <c r="I27" s="13"/>
    </row>
    <row r="28" spans="1:9" x14ac:dyDescent="0.25">
      <c r="A28" s="12" t="s">
        <v>101</v>
      </c>
      <c r="B28" s="33">
        <f>+'[1]HD EX-WORKS'!J53</f>
        <v>90491</v>
      </c>
      <c r="C28" s="33">
        <v>1100</v>
      </c>
      <c r="D28" s="33">
        <f t="shared" si="0"/>
        <v>89391</v>
      </c>
      <c r="E28" s="62"/>
      <c r="F28" s="61"/>
      <c r="G28" s="31"/>
      <c r="H28" s="13"/>
      <c r="I28" s="13"/>
    </row>
    <row r="29" spans="1:9" x14ac:dyDescent="0.25">
      <c r="A29" s="12" t="s">
        <v>27</v>
      </c>
      <c r="B29" s="33">
        <f>+'[1]HD EX-WORKS'!W53</f>
        <v>89861</v>
      </c>
      <c r="C29" s="33">
        <v>1100</v>
      </c>
      <c r="D29" s="33">
        <f t="shared" si="0"/>
        <v>88761</v>
      </c>
      <c r="E29" s="62"/>
      <c r="F29" s="62"/>
      <c r="G29" s="26"/>
      <c r="H29" s="13"/>
      <c r="I29" s="13"/>
    </row>
    <row r="30" spans="1:9" x14ac:dyDescent="0.25">
      <c r="A30" s="12" t="s">
        <v>102</v>
      </c>
      <c r="B30" s="33">
        <f>+'[1]HD EX-WORKS'!X53</f>
        <v>87861</v>
      </c>
      <c r="C30" s="33">
        <v>1100</v>
      </c>
      <c r="D30" s="33">
        <f t="shared" si="0"/>
        <v>86761</v>
      </c>
      <c r="E30" s="62"/>
      <c r="F30" s="62"/>
      <c r="G30" s="26"/>
      <c r="H30" s="13"/>
      <c r="I30" s="13"/>
    </row>
    <row r="31" spans="1:9" x14ac:dyDescent="0.25">
      <c r="A31" s="12" t="s">
        <v>103</v>
      </c>
      <c r="B31" s="33">
        <f>+'[1]HD EX-WORKS'!Y53</f>
        <v>85341</v>
      </c>
      <c r="C31" s="33">
        <v>1100</v>
      </c>
      <c r="D31" s="33">
        <f t="shared" si="0"/>
        <v>84241</v>
      </c>
      <c r="E31" s="62"/>
      <c r="F31" s="62"/>
      <c r="G31" s="26"/>
      <c r="H31" s="13"/>
      <c r="I31" s="13"/>
    </row>
    <row r="32" spans="1:9" x14ac:dyDescent="0.25">
      <c r="A32" s="12" t="s">
        <v>104</v>
      </c>
      <c r="B32" s="33">
        <f>+'[1]HD EX-WORKS'!Z53</f>
        <v>89159</v>
      </c>
      <c r="C32" s="33">
        <v>1100</v>
      </c>
      <c r="D32" s="33">
        <f t="shared" si="0"/>
        <v>88059</v>
      </c>
      <c r="E32" s="62"/>
      <c r="F32" s="62"/>
      <c r="G32" s="26"/>
      <c r="H32" s="13"/>
      <c r="I32" s="13"/>
    </row>
    <row r="33" spans="1:9" x14ac:dyDescent="0.25">
      <c r="A33" s="12" t="s">
        <v>105</v>
      </c>
      <c r="B33" s="33">
        <f>+'[1]HD EX-WORKS'!AA53</f>
        <v>87761</v>
      </c>
      <c r="C33" s="33">
        <v>1100</v>
      </c>
      <c r="D33" s="33">
        <f t="shared" si="0"/>
        <v>86661</v>
      </c>
      <c r="E33" s="62"/>
      <c r="F33" s="62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2"/>
      <c r="G34" s="26"/>
      <c r="H34" s="13"/>
      <c r="I34" s="13"/>
    </row>
    <row r="35" spans="1:9" x14ac:dyDescent="0.25">
      <c r="A35" s="12" t="s">
        <v>34</v>
      </c>
      <c r="B35" s="33">
        <f>+'[1]PP EX-WORKS'!I44</f>
        <v>89401</v>
      </c>
      <c r="C35" s="33">
        <v>1100</v>
      </c>
      <c r="D35" s="33">
        <f t="shared" ref="D35:D44" si="1">+B35-C35</f>
        <v>88301</v>
      </c>
      <c r="E35" s="58" t="s">
        <v>207</v>
      </c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EX-WORKS'!E44</f>
        <v>87711</v>
      </c>
      <c r="C36" s="33">
        <v>1100</v>
      </c>
      <c r="D36" s="33">
        <f t="shared" si="1"/>
        <v>86611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EX-WORKS'!B44</f>
        <v>87191</v>
      </c>
      <c r="C37" s="33">
        <v>1100</v>
      </c>
      <c r="D37" s="33">
        <f t="shared" si="1"/>
        <v>86091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EX-WORKS'!H44</f>
        <v>89891</v>
      </c>
      <c r="C38" s="33">
        <v>1100</v>
      </c>
      <c r="D38" s="33">
        <f t="shared" si="1"/>
        <v>88791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2">
        <f>+'[1]PP EX-WORKS'!F44</f>
        <v>88211</v>
      </c>
      <c r="C39" s="33">
        <v>1100</v>
      </c>
      <c r="D39" s="33">
        <f t="shared" si="1"/>
        <v>87111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EX-WORKS'!Y44</f>
        <v>83191</v>
      </c>
      <c r="C40" s="33">
        <v>1100</v>
      </c>
      <c r="D40" s="33">
        <f t="shared" si="1"/>
        <v>82091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EX-WORKS'!D44</f>
        <v>86691</v>
      </c>
      <c r="C41" s="33">
        <v>1100</v>
      </c>
      <c r="D41" s="33">
        <f t="shared" si="1"/>
        <v>85591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EX-WORKS'!C44</f>
        <v>86711</v>
      </c>
      <c r="C42" s="33">
        <v>1100</v>
      </c>
      <c r="D42" s="33">
        <f t="shared" si="1"/>
        <v>85611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EX-WORKS'!J44</f>
        <v>91001</v>
      </c>
      <c r="C43" s="33">
        <v>1100</v>
      </c>
      <c r="D43" s="33">
        <f t="shared" si="1"/>
        <v>89901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EX-WORKS'!Z44</f>
        <v>83191</v>
      </c>
      <c r="C44" s="33">
        <v>1100</v>
      </c>
      <c r="D44" s="33">
        <f t="shared" si="1"/>
        <v>82091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EX-WORKS'!R44</f>
        <v>95311</v>
      </c>
      <c r="C46" s="33">
        <v>1100</v>
      </c>
      <c r="D46" s="33">
        <f t="shared" ref="D46:D59" si="2">+B46-C46</f>
        <v>94211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EX-WORKS'!S44</f>
        <v>95251</v>
      </c>
      <c r="C47" s="33">
        <v>1100</v>
      </c>
      <c r="D47" s="33">
        <f>+B47-C47</f>
        <v>94151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EX-WORKS'!P44-6000</f>
        <v>86001</v>
      </c>
      <c r="C48" s="33">
        <v>1100</v>
      </c>
      <c r="D48" s="33">
        <f t="shared" si="2"/>
        <v>84901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EX-WORKS'!Q44</f>
        <v>93761</v>
      </c>
      <c r="C49" s="33">
        <v>1100</v>
      </c>
      <c r="D49" s="33">
        <f t="shared" si="2"/>
        <v>92661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EX-WORKS'!P44</f>
        <v>92001</v>
      </c>
      <c r="C50" s="33">
        <v>1100</v>
      </c>
      <c r="D50" s="33">
        <f t="shared" si="2"/>
        <v>90901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EX-WORKS'!W44</f>
        <v>92491</v>
      </c>
      <c r="C51" s="33">
        <v>1100</v>
      </c>
      <c r="D51" s="33">
        <f>+B51-C51</f>
        <v>91391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EX-WORKS'!V44</f>
        <v>94341</v>
      </c>
      <c r="C52" s="33">
        <v>1100</v>
      </c>
      <c r="D52" s="33">
        <f>+B52-C52</f>
        <v>93241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EX-WORKS'!T44</f>
        <v>93471</v>
      </c>
      <c r="C53" s="33">
        <v>1100</v>
      </c>
      <c r="D53" s="33">
        <f>+B53-C53</f>
        <v>92371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EX-WORKS'!U44</f>
        <v>93471</v>
      </c>
      <c r="C54" s="33">
        <v>1100</v>
      </c>
      <c r="D54" s="33">
        <f>+B54-C54</f>
        <v>92371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EX-WORKS'!O44</f>
        <v>92001</v>
      </c>
      <c r="C55" s="33">
        <v>1100</v>
      </c>
      <c r="D55" s="33">
        <f t="shared" si="2"/>
        <v>90901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EX-WORKS'!N44</f>
        <v>91501</v>
      </c>
      <c r="C56" s="33">
        <v>1100</v>
      </c>
      <c r="D56" s="33">
        <f t="shared" si="2"/>
        <v>90401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EX-WORKS'!K44</f>
        <v>94974</v>
      </c>
      <c r="C57" s="33">
        <v>1100</v>
      </c>
      <c r="D57" s="33">
        <f t="shared" si="2"/>
        <v>93874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EX-WORKS'!M44</f>
        <v>97974</v>
      </c>
      <c r="C58" s="33">
        <v>1100</v>
      </c>
      <c r="D58" s="33">
        <f t="shared" si="2"/>
        <v>96874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EX-WORKS'!L44</f>
        <v>96994</v>
      </c>
      <c r="C59" s="33">
        <v>1100</v>
      </c>
      <c r="D59" s="33">
        <f t="shared" si="2"/>
        <v>95894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PRICELIST'!C53</f>
        <v>92845</v>
      </c>
      <c r="C61" s="33">
        <v>1100</v>
      </c>
      <c r="D61" s="33">
        <f t="shared" ref="D61:D69" si="3">+B61-C61</f>
        <v>91745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PRICELIST'!B53</f>
        <v>91845</v>
      </c>
      <c r="C62" s="33">
        <v>1100</v>
      </c>
      <c r="D62" s="33">
        <f>+B62-C62</f>
        <v>90745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PRICELIST'!B53</f>
        <v>91845</v>
      </c>
      <c r="C63" s="33">
        <v>1100</v>
      </c>
      <c r="D63" s="33">
        <f t="shared" si="3"/>
        <v>90745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PRICELIST'!D53</f>
        <v>98935</v>
      </c>
      <c r="C64" s="33">
        <v>1100</v>
      </c>
      <c r="D64" s="33">
        <f t="shared" si="3"/>
        <v>97835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PRICELIST'!E53</f>
        <v>100935</v>
      </c>
      <c r="C65" s="33">
        <v>1100</v>
      </c>
      <c r="D65" s="33">
        <f t="shared" si="3"/>
        <v>99835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PRICELIST'!F53</f>
        <v>102625</v>
      </c>
      <c r="C66" s="33">
        <v>1100</v>
      </c>
      <c r="D66" s="33">
        <f t="shared" si="3"/>
        <v>101525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86345</v>
      </c>
      <c r="C67" s="33">
        <v>1100</v>
      </c>
      <c r="D67" s="33">
        <f t="shared" si="3"/>
        <v>85245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PRICELIST'!I53</f>
        <v>87845</v>
      </c>
      <c r="C68" s="33">
        <v>1100</v>
      </c>
      <c r="D68" s="33">
        <f t="shared" si="3"/>
        <v>86745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PRICELIST'!J53</f>
        <v>87845</v>
      </c>
      <c r="C69" s="33">
        <v>1100</v>
      </c>
      <c r="D69" s="33">
        <f t="shared" si="3"/>
        <v>86745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3" sqref="H13"/>
    </sheetView>
  </sheetViews>
  <sheetFormatPr defaultRowHeight="15" x14ac:dyDescent="0.25"/>
  <cols>
    <col min="1" max="1" width="31.42578125" customWidth="1"/>
    <col min="2" max="2" width="13" customWidth="1"/>
    <col min="3" max="3" width="11.140625" customWidth="1"/>
    <col min="4" max="4" width="13" customWidth="1"/>
    <col min="5" max="5" width="15.5703125" customWidth="1"/>
    <col min="6" max="6" width="9.7109375" customWidth="1"/>
    <col min="7" max="7" width="11.28515625" customWidth="1"/>
    <col min="8" max="8" width="29.140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233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18.12.25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</row>
    <row r="10" spans="1:9" x14ac:dyDescent="0.25">
      <c r="A10" s="12" t="s">
        <v>89</v>
      </c>
      <c r="B10" s="32">
        <f>+'[1]HD EX-WORKS'!P54</f>
        <v>89974</v>
      </c>
      <c r="C10" s="33">
        <v>1100</v>
      </c>
      <c r="D10" s="33">
        <f t="shared" ref="D10:D33" si="0">+B10-C10</f>
        <v>88874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EX-WORKS'!R54</f>
        <v>91974</v>
      </c>
      <c r="C11" s="33">
        <v>1100</v>
      </c>
      <c r="D11" s="33">
        <f t="shared" si="0"/>
        <v>90874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EX-WORKS'!Q54</f>
        <v>92724</v>
      </c>
      <c r="C12" s="33">
        <v>1100</v>
      </c>
      <c r="D12" s="33">
        <f>+B12-C12</f>
        <v>91624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EX-WORKS'!T54</f>
        <v>92724</v>
      </c>
      <c r="C13" s="33">
        <v>1100</v>
      </c>
      <c r="D13" s="33">
        <f t="shared" si="0"/>
        <v>91624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EX-WORKS'!U54</f>
        <v>95224</v>
      </c>
      <c r="C14" s="33">
        <v>1100</v>
      </c>
      <c r="D14" s="33">
        <f>+B14-C14</f>
        <v>94124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EX-WORKS'!V54</f>
        <v>95224</v>
      </c>
      <c r="C15" s="33">
        <v>1100</v>
      </c>
      <c r="D15" s="33">
        <f>+B15-C15</f>
        <v>94124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EX-WORKS'!B54</f>
        <v>92241</v>
      </c>
      <c r="C16" s="33">
        <v>1100</v>
      </c>
      <c r="D16" s="33">
        <f t="shared" si="0"/>
        <v>91141</v>
      </c>
      <c r="E16" s="66" t="s">
        <v>179</v>
      </c>
      <c r="F16" s="30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EX-WORKS'!F54</f>
        <v>93791</v>
      </c>
      <c r="C17" s="33">
        <v>1100</v>
      </c>
      <c r="D17" s="33">
        <f t="shared" si="0"/>
        <v>92691</v>
      </c>
      <c r="E17" s="62" t="s">
        <v>181</v>
      </c>
      <c r="F17" s="30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EX-WORKS'!G54</f>
        <v>92541</v>
      </c>
      <c r="C18" s="33">
        <v>1100</v>
      </c>
      <c r="D18" s="33">
        <f t="shared" si="0"/>
        <v>91441</v>
      </c>
      <c r="E18" s="62"/>
      <c r="F18" s="67"/>
      <c r="G18" s="26"/>
      <c r="H18" s="13"/>
      <c r="I18" s="13"/>
    </row>
    <row r="19" spans="1:9" x14ac:dyDescent="0.25">
      <c r="A19" s="12" t="s">
        <v>95</v>
      </c>
      <c r="B19" s="33">
        <f>+'[1]HD EX-WORKS'!C54</f>
        <v>92041</v>
      </c>
      <c r="C19" s="33">
        <v>1100</v>
      </c>
      <c r="D19" s="33">
        <f t="shared" si="0"/>
        <v>90941</v>
      </c>
      <c r="E19" s="62"/>
      <c r="F19" s="67"/>
      <c r="G19" s="26"/>
      <c r="H19" s="13"/>
      <c r="I19" s="13"/>
    </row>
    <row r="20" spans="1:9" x14ac:dyDescent="0.25">
      <c r="A20" s="12" t="s">
        <v>96</v>
      </c>
      <c r="B20" s="33">
        <f>+'[1]HD EX-WORKS'!S54</f>
        <v>93517</v>
      </c>
      <c r="C20" s="33">
        <v>1100</v>
      </c>
      <c r="D20" s="33">
        <f t="shared" si="0"/>
        <v>92417</v>
      </c>
      <c r="E20" s="62" t="s">
        <v>234</v>
      </c>
      <c r="F20" s="68">
        <f>+'[1]Freight list'!I181</f>
        <v>3891</v>
      </c>
      <c r="G20" s="31"/>
      <c r="H20" s="13"/>
      <c r="I20" s="13"/>
    </row>
    <row r="21" spans="1:9" x14ac:dyDescent="0.25">
      <c r="A21" s="12" t="s">
        <v>25</v>
      </c>
      <c r="B21" s="33">
        <f>+'[1]HD EX-WORKS'!H54</f>
        <v>93589</v>
      </c>
      <c r="C21" s="33">
        <v>1100</v>
      </c>
      <c r="D21" s="33">
        <f t="shared" si="0"/>
        <v>92489</v>
      </c>
      <c r="E21" s="62" t="s">
        <v>235</v>
      </c>
      <c r="F21" s="68">
        <f>+'[1]Freight list'!I162</f>
        <v>3718</v>
      </c>
      <c r="G21" s="31"/>
      <c r="H21" s="13"/>
      <c r="I21" s="13"/>
    </row>
    <row r="22" spans="1:9" x14ac:dyDescent="0.25">
      <c r="A22" s="12" t="s">
        <v>97</v>
      </c>
      <c r="B22" s="33">
        <f>B23-3000</f>
        <v>90733</v>
      </c>
      <c r="C22" s="33">
        <v>1100</v>
      </c>
      <c r="D22" s="33">
        <f t="shared" si="0"/>
        <v>89633</v>
      </c>
      <c r="E22" s="62"/>
      <c r="F22" s="30"/>
      <c r="G22" s="31"/>
      <c r="H22" s="13"/>
      <c r="I22" s="13"/>
    </row>
    <row r="23" spans="1:9" x14ac:dyDescent="0.25">
      <c r="A23" s="12" t="s">
        <v>98</v>
      </c>
      <c r="B23" s="33">
        <f>+'[1]HD EX-WORKS'!N54</f>
        <v>93733</v>
      </c>
      <c r="C23" s="33">
        <v>1100</v>
      </c>
      <c r="D23" s="33">
        <f t="shared" si="0"/>
        <v>92633</v>
      </c>
      <c r="E23" s="62"/>
      <c r="F23" s="73"/>
      <c r="G23" s="64"/>
      <c r="H23" s="13"/>
      <c r="I23" s="13"/>
    </row>
    <row r="24" spans="1:9" x14ac:dyDescent="0.25">
      <c r="A24" s="12" t="s">
        <v>99</v>
      </c>
      <c r="B24" s="33">
        <f>+'[1]HD EX-WORKS'!O54</f>
        <v>93733</v>
      </c>
      <c r="C24" s="33">
        <v>1100</v>
      </c>
      <c r="D24" s="33">
        <f t="shared" si="0"/>
        <v>92633</v>
      </c>
      <c r="E24" s="62"/>
      <c r="F24" s="64"/>
      <c r="G24" s="64"/>
      <c r="H24" s="13"/>
      <c r="I24" s="13"/>
    </row>
    <row r="25" spans="1:9" x14ac:dyDescent="0.25">
      <c r="A25" s="12" t="s">
        <v>100</v>
      </c>
      <c r="B25" s="32">
        <f>+'[1]HD EX-WORKS'!K54</f>
        <v>91594</v>
      </c>
      <c r="C25" s="33">
        <v>1100</v>
      </c>
      <c r="D25" s="33">
        <f t="shared" si="0"/>
        <v>90494</v>
      </c>
      <c r="E25" s="62"/>
      <c r="F25" s="30"/>
      <c r="G25" s="31"/>
      <c r="H25" s="13"/>
      <c r="I25" s="13"/>
    </row>
    <row r="26" spans="1:9" x14ac:dyDescent="0.25">
      <c r="A26" s="12" t="s">
        <v>29</v>
      </c>
      <c r="B26" s="33">
        <f>+'[1]HD EX-WORKS'!L54</f>
        <v>90967</v>
      </c>
      <c r="C26" s="33">
        <v>1100</v>
      </c>
      <c r="D26" s="33">
        <f t="shared" si="0"/>
        <v>89867</v>
      </c>
      <c r="E26" s="62"/>
      <c r="F26" s="30"/>
      <c r="G26" s="31"/>
      <c r="H26" s="13"/>
      <c r="I26" s="13"/>
    </row>
    <row r="27" spans="1:9" x14ac:dyDescent="0.25">
      <c r="A27" s="12" t="s">
        <v>31</v>
      </c>
      <c r="B27" s="33">
        <f>+'[1]HD EX-WORKS'!I54</f>
        <v>92277</v>
      </c>
      <c r="C27" s="33">
        <v>1100</v>
      </c>
      <c r="D27" s="33">
        <f t="shared" si="0"/>
        <v>91177</v>
      </c>
      <c r="E27" s="62"/>
      <c r="F27" s="30"/>
      <c r="G27" s="31"/>
      <c r="H27" s="13"/>
      <c r="I27" s="13"/>
    </row>
    <row r="28" spans="1:9" x14ac:dyDescent="0.25">
      <c r="A28" s="12" t="s">
        <v>101</v>
      </c>
      <c r="B28" s="33">
        <f>+'[1]HD EX-WORKS'!J54</f>
        <v>89594</v>
      </c>
      <c r="C28" s="33">
        <v>1100</v>
      </c>
      <c r="D28" s="33">
        <f t="shared" si="0"/>
        <v>88494</v>
      </c>
      <c r="E28" s="62"/>
      <c r="F28" s="71"/>
      <c r="G28" s="31"/>
      <c r="H28" s="13"/>
      <c r="I28" s="13"/>
    </row>
    <row r="29" spans="1:9" x14ac:dyDescent="0.25">
      <c r="A29" s="12" t="s">
        <v>27</v>
      </c>
      <c r="B29" s="33">
        <f>+'[1]HD EX-WORKS'!W54</f>
        <v>89733</v>
      </c>
      <c r="C29" s="33">
        <v>1100</v>
      </c>
      <c r="D29" s="33">
        <f t="shared" si="0"/>
        <v>88633</v>
      </c>
      <c r="E29" s="62"/>
      <c r="F29" s="67"/>
      <c r="G29" s="26"/>
      <c r="H29" s="13"/>
      <c r="I29" s="13"/>
    </row>
    <row r="30" spans="1:9" x14ac:dyDescent="0.25">
      <c r="A30" s="12" t="s">
        <v>102</v>
      </c>
      <c r="B30" s="33">
        <f>+'[1]HD EX-WORKS'!X54</f>
        <v>87733</v>
      </c>
      <c r="C30" s="33">
        <v>1100</v>
      </c>
      <c r="D30" s="33">
        <f t="shared" si="0"/>
        <v>86633</v>
      </c>
      <c r="E30" s="62"/>
      <c r="F30" s="67"/>
      <c r="G30" s="26"/>
      <c r="H30" s="13"/>
      <c r="I30" s="13"/>
    </row>
    <row r="31" spans="1:9" x14ac:dyDescent="0.25">
      <c r="A31" s="12" t="s">
        <v>103</v>
      </c>
      <c r="B31" s="33">
        <f>+'[1]HD EX-WORKS'!Y54</f>
        <v>84741</v>
      </c>
      <c r="C31" s="33">
        <v>1100</v>
      </c>
      <c r="D31" s="33">
        <f t="shared" si="0"/>
        <v>83641</v>
      </c>
      <c r="E31" s="62"/>
      <c r="F31" s="67"/>
      <c r="G31" s="26"/>
      <c r="H31" s="13"/>
      <c r="I31" s="13"/>
    </row>
    <row r="32" spans="1:9" x14ac:dyDescent="0.25">
      <c r="A32" s="12" t="s">
        <v>104</v>
      </c>
      <c r="B32" s="33">
        <f>+'[1]HD EX-WORKS'!Z54</f>
        <v>88589</v>
      </c>
      <c r="C32" s="33">
        <v>1100</v>
      </c>
      <c r="D32" s="33">
        <f t="shared" si="0"/>
        <v>87489</v>
      </c>
      <c r="E32" s="62"/>
      <c r="F32" s="67"/>
      <c r="G32" s="26"/>
      <c r="H32" s="13"/>
      <c r="I32" s="13"/>
    </row>
    <row r="33" spans="1:9" x14ac:dyDescent="0.25">
      <c r="A33" s="12" t="s">
        <v>105</v>
      </c>
      <c r="B33" s="33">
        <f>+'[1]HD EX-WORKS'!AA54</f>
        <v>87041</v>
      </c>
      <c r="C33" s="33">
        <v>1100</v>
      </c>
      <c r="D33" s="33">
        <f t="shared" si="0"/>
        <v>85941</v>
      </c>
      <c r="E33" s="62"/>
      <c r="F33" s="67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7"/>
      <c r="G34" s="26"/>
      <c r="H34" s="13"/>
      <c r="I34" s="13"/>
    </row>
    <row r="35" spans="1:9" x14ac:dyDescent="0.25">
      <c r="A35" s="12" t="s">
        <v>34</v>
      </c>
      <c r="B35" s="33">
        <f>+'[1]PP EX-WORKS'!I45</f>
        <v>88515</v>
      </c>
      <c r="C35" s="33">
        <v>1100</v>
      </c>
      <c r="D35" s="33">
        <f t="shared" ref="D35:D44" si="1">+B35-C35</f>
        <v>87415</v>
      </c>
      <c r="E35" s="58"/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EX-WORKS'!E45</f>
        <v>86825</v>
      </c>
      <c r="C36" s="33">
        <v>1100</v>
      </c>
      <c r="D36" s="33">
        <f t="shared" si="1"/>
        <v>85725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EX-WORKS'!B45</f>
        <v>86305</v>
      </c>
      <c r="C37" s="33">
        <v>1100</v>
      </c>
      <c r="D37" s="33">
        <f t="shared" si="1"/>
        <v>85205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EX-WORKS'!H45</f>
        <v>89005</v>
      </c>
      <c r="C38" s="33">
        <v>1100</v>
      </c>
      <c r="D38" s="33">
        <f t="shared" si="1"/>
        <v>87905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3">
        <f>+'[1]PP EX-WORKS'!F45</f>
        <v>87325</v>
      </c>
      <c r="C39" s="33">
        <v>1100</v>
      </c>
      <c r="D39" s="33">
        <f t="shared" si="1"/>
        <v>86225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EX-WORKS'!Y45</f>
        <v>82305</v>
      </c>
      <c r="C40" s="33">
        <v>1100</v>
      </c>
      <c r="D40" s="33">
        <f t="shared" si="1"/>
        <v>81205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EX-WORKS'!D45</f>
        <v>85805</v>
      </c>
      <c r="C41" s="33">
        <v>1100</v>
      </c>
      <c r="D41" s="33">
        <f t="shared" si="1"/>
        <v>84705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EX-WORKS'!C45</f>
        <v>85825</v>
      </c>
      <c r="C42" s="33">
        <v>1100</v>
      </c>
      <c r="D42" s="33">
        <f t="shared" si="1"/>
        <v>84725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EX-WORKS'!J45</f>
        <v>90115</v>
      </c>
      <c r="C43" s="33">
        <v>1100</v>
      </c>
      <c r="D43" s="33">
        <f t="shared" si="1"/>
        <v>89015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EX-WORKS'!Z45</f>
        <v>82305</v>
      </c>
      <c r="C44" s="33">
        <v>1100</v>
      </c>
      <c r="D44" s="33">
        <f t="shared" si="1"/>
        <v>81205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EX-WORKS'!R45</f>
        <v>94425</v>
      </c>
      <c r="C46" s="33">
        <v>1100</v>
      </c>
      <c r="D46" s="33">
        <f t="shared" ref="D46:D59" si="2">+B46-C46</f>
        <v>93325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EX-WORKS'!S45</f>
        <v>94365</v>
      </c>
      <c r="C47" s="33">
        <v>1100</v>
      </c>
      <c r="D47" s="33">
        <f>+B47-C47</f>
        <v>93265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EX-WORKS'!P45-6000</f>
        <v>85115</v>
      </c>
      <c r="C48" s="33">
        <v>1100</v>
      </c>
      <c r="D48" s="33">
        <f t="shared" si="2"/>
        <v>84015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EX-WORKS'!Q45</f>
        <v>92822</v>
      </c>
      <c r="C49" s="33">
        <v>1100</v>
      </c>
      <c r="D49" s="33">
        <f t="shared" si="2"/>
        <v>91722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EX-WORKS'!P45</f>
        <v>91115</v>
      </c>
      <c r="C50" s="33">
        <v>1100</v>
      </c>
      <c r="D50" s="33">
        <f t="shared" si="2"/>
        <v>90015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EX-WORKS'!W45</f>
        <v>91605</v>
      </c>
      <c r="C51" s="33">
        <v>1100</v>
      </c>
      <c r="D51" s="33">
        <f>+B51-C51</f>
        <v>90505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EX-WORKS'!V45</f>
        <v>93455</v>
      </c>
      <c r="C52" s="33">
        <v>1100</v>
      </c>
      <c r="D52" s="33">
        <f>+B52-C52</f>
        <v>92355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EX-WORKS'!T45</f>
        <v>92522</v>
      </c>
      <c r="C53" s="33">
        <v>1100</v>
      </c>
      <c r="D53" s="33">
        <f>+B53-C53</f>
        <v>91422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EX-WORKS'!U45</f>
        <v>92585</v>
      </c>
      <c r="C54" s="33">
        <v>1100</v>
      </c>
      <c r="D54" s="33">
        <f>+B54-C54</f>
        <v>91485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EX-WORKS'!O45</f>
        <v>91115</v>
      </c>
      <c r="C55" s="33">
        <v>1100</v>
      </c>
      <c r="D55" s="33">
        <f>+B55-C55</f>
        <v>90015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EX-WORKS'!N45</f>
        <v>90615</v>
      </c>
      <c r="C56" s="33">
        <v>1100</v>
      </c>
      <c r="D56" s="33">
        <f t="shared" si="2"/>
        <v>89515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EX-WORKS'!K45</f>
        <v>94081</v>
      </c>
      <c r="C57" s="33">
        <v>1100</v>
      </c>
      <c r="D57" s="33">
        <f t="shared" si="2"/>
        <v>92981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EX-WORKS'!M45</f>
        <v>97081</v>
      </c>
      <c r="C58" s="33">
        <v>1100</v>
      </c>
      <c r="D58" s="33">
        <f t="shared" si="2"/>
        <v>95981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EX-WORKS'!L45</f>
        <v>96072</v>
      </c>
      <c r="C59" s="33">
        <v>1100</v>
      </c>
      <c r="D59" s="33">
        <f t="shared" si="2"/>
        <v>94972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PRICELIST'!C54</f>
        <v>91942</v>
      </c>
      <c r="C61" s="33">
        <v>1100</v>
      </c>
      <c r="D61" s="33">
        <f t="shared" ref="D61:D69" si="3">+B61-C61</f>
        <v>90842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PRICELIST'!B54</f>
        <v>90942</v>
      </c>
      <c r="C62" s="33">
        <v>1100</v>
      </c>
      <c r="D62" s="33">
        <f t="shared" si="3"/>
        <v>89842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PRICELIST'!B54</f>
        <v>90942</v>
      </c>
      <c r="C63" s="33">
        <v>1100</v>
      </c>
      <c r="D63" s="33">
        <f t="shared" si="3"/>
        <v>89842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PRICELIST'!D54</f>
        <v>98022</v>
      </c>
      <c r="C64" s="33">
        <v>1100</v>
      </c>
      <c r="D64" s="33">
        <f t="shared" si="3"/>
        <v>96922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PRICELIST'!E54</f>
        <v>100022</v>
      </c>
      <c r="C65" s="33">
        <v>1100</v>
      </c>
      <c r="D65" s="33">
        <f t="shared" si="3"/>
        <v>98922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PRICELIST'!F54</f>
        <v>101722</v>
      </c>
      <c r="C66" s="33">
        <v>1100</v>
      </c>
      <c r="D66" s="33">
        <f t="shared" si="3"/>
        <v>100622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85442</v>
      </c>
      <c r="C67" s="33">
        <v>1100</v>
      </c>
      <c r="D67" s="33">
        <f t="shared" si="3"/>
        <v>84342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PRICELIST'!I54</f>
        <v>86942</v>
      </c>
      <c r="C68" s="33">
        <v>1100</v>
      </c>
      <c r="D68" s="33">
        <f t="shared" si="3"/>
        <v>85842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PRICELIST'!J54</f>
        <v>86942</v>
      </c>
      <c r="C69" s="33">
        <v>1100</v>
      </c>
      <c r="D69" s="33">
        <f t="shared" si="3"/>
        <v>85842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sqref="A1:I89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1.7109375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13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1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13"/>
    </row>
    <row r="4" spans="1:9" x14ac:dyDescent="0.25">
      <c r="A4" s="85" t="s">
        <v>76</v>
      </c>
      <c r="B4" s="85"/>
      <c r="C4" s="85"/>
      <c r="D4" s="85"/>
      <c r="E4" s="85"/>
      <c r="F4" s="85"/>
      <c r="G4" s="85"/>
      <c r="H4" s="85"/>
      <c r="I4" s="13"/>
    </row>
    <row r="5" spans="1:9" x14ac:dyDescent="0.25">
      <c r="A5" s="85" t="s">
        <v>77</v>
      </c>
      <c r="B5" s="85"/>
      <c r="C5" s="85"/>
      <c r="D5" s="85"/>
      <c r="E5" s="85"/>
      <c r="F5" s="85"/>
      <c r="G5" s="85"/>
      <c r="H5" s="85"/>
      <c r="I5" s="13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18.12.25</v>
      </c>
      <c r="B7" s="83"/>
      <c r="C7" s="83"/>
      <c r="D7" s="83"/>
      <c r="E7" s="83"/>
      <c r="F7" s="83"/>
      <c r="G7" s="83"/>
      <c r="H7" s="83"/>
      <c r="I7" s="1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13"/>
    </row>
    <row r="10" spans="1:9" x14ac:dyDescent="0.25">
      <c r="A10" s="12" t="s">
        <v>89</v>
      </c>
      <c r="B10" s="32">
        <f>'[1]HD EX-WORKS'!P58</f>
        <v>90670</v>
      </c>
      <c r="C10" s="33">
        <v>1100</v>
      </c>
      <c r="D10" s="33">
        <f>+'[1]Freight list'!I413</f>
        <v>3358</v>
      </c>
      <c r="E10" s="33">
        <f>+B10-C10+D10</f>
        <v>92928</v>
      </c>
      <c r="F10" s="33">
        <f t="shared" ref="F10:F33" si="0">+E10*0.18</f>
        <v>16727.04</v>
      </c>
      <c r="G10" s="34">
        <f>SUM(E10:F10)</f>
        <v>109655.04000000001</v>
      </c>
      <c r="H10" s="35"/>
      <c r="I10" s="13"/>
    </row>
    <row r="11" spans="1:9" x14ac:dyDescent="0.25">
      <c r="A11" s="12" t="s">
        <v>15</v>
      </c>
      <c r="B11" s="32">
        <f>'[1]HD EX-WORKS'!R58</f>
        <v>92670</v>
      </c>
      <c r="C11" s="33">
        <v>1100</v>
      </c>
      <c r="D11" s="33">
        <f>+D10</f>
        <v>3358</v>
      </c>
      <c r="E11" s="33">
        <f t="shared" ref="E11:E33" si="1">+B11-C11+D11</f>
        <v>94928</v>
      </c>
      <c r="F11" s="33">
        <f t="shared" si="0"/>
        <v>17087.04</v>
      </c>
      <c r="G11" s="34">
        <f t="shared" ref="G11:G69" si="2">SUM(E11:F11)</f>
        <v>112015.04000000001</v>
      </c>
      <c r="H11" s="35"/>
      <c r="I11" s="13"/>
    </row>
    <row r="12" spans="1:9" x14ac:dyDescent="0.25">
      <c r="A12" s="12" t="s">
        <v>90</v>
      </c>
      <c r="B12" s="32">
        <f>+'[1]HD EX-WORKS'!Q58</f>
        <v>93420</v>
      </c>
      <c r="C12" s="33">
        <v>1100</v>
      </c>
      <c r="D12" s="33">
        <f t="shared" ref="D12:D33" si="3">+D11</f>
        <v>3358</v>
      </c>
      <c r="E12" s="33">
        <f>+B12-C12+D12</f>
        <v>95678</v>
      </c>
      <c r="F12" s="33">
        <f>+E12*0.18</f>
        <v>17222.04</v>
      </c>
      <c r="G12" s="34">
        <f>SUM(E12:F12)</f>
        <v>112900.04000000001</v>
      </c>
      <c r="H12" s="35"/>
      <c r="I12" s="13"/>
    </row>
    <row r="13" spans="1:9" x14ac:dyDescent="0.25">
      <c r="A13" s="12" t="s">
        <v>91</v>
      </c>
      <c r="B13" s="32">
        <f>'[1]HD EX-WORKS'!T58</f>
        <v>93420</v>
      </c>
      <c r="C13" s="33">
        <v>1100</v>
      </c>
      <c r="D13" s="33">
        <f t="shared" si="3"/>
        <v>3358</v>
      </c>
      <c r="E13" s="33">
        <f t="shared" si="1"/>
        <v>95678</v>
      </c>
      <c r="F13" s="33">
        <f t="shared" si="0"/>
        <v>17222.04</v>
      </c>
      <c r="G13" s="34">
        <f t="shared" si="2"/>
        <v>112900.04000000001</v>
      </c>
      <c r="H13" s="35"/>
      <c r="I13" s="13"/>
    </row>
    <row r="14" spans="1:9" x14ac:dyDescent="0.25">
      <c r="A14" s="12" t="s">
        <v>19</v>
      </c>
      <c r="B14" s="32">
        <f>+'[1]HD EX-WORKS'!U58</f>
        <v>95920</v>
      </c>
      <c r="C14" s="33">
        <v>1100</v>
      </c>
      <c r="D14" s="33">
        <f t="shared" si="3"/>
        <v>3358</v>
      </c>
      <c r="E14" s="33">
        <f>+B14-C14+D14</f>
        <v>98178</v>
      </c>
      <c r="F14" s="33">
        <f>+E14*0.18</f>
        <v>17672.04</v>
      </c>
      <c r="G14" s="34">
        <f>SUM(E14:F14)</f>
        <v>115850.04000000001</v>
      </c>
      <c r="H14" s="35"/>
      <c r="I14" s="13"/>
    </row>
    <row r="15" spans="1:9" x14ac:dyDescent="0.25">
      <c r="A15" s="12" t="s">
        <v>20</v>
      </c>
      <c r="B15" s="32">
        <f>+'[2]Table 2'!$V$56</f>
        <v>94444</v>
      </c>
      <c r="C15" s="33">
        <v>1100</v>
      </c>
      <c r="D15" s="33">
        <f t="shared" si="3"/>
        <v>3358</v>
      </c>
      <c r="E15" s="33">
        <f>+B15-C15+D15</f>
        <v>96702</v>
      </c>
      <c r="F15" s="33">
        <f>+E15*0.18</f>
        <v>17406.36</v>
      </c>
      <c r="G15" s="34">
        <f>SUM(E15:F15)</f>
        <v>114108.36</v>
      </c>
      <c r="H15" s="35"/>
      <c r="I15" s="13"/>
    </row>
    <row r="16" spans="1:9" x14ac:dyDescent="0.25">
      <c r="A16" s="12" t="s">
        <v>92</v>
      </c>
      <c r="B16" s="32">
        <f>'[1]HD EX-WORKS'!B58</f>
        <v>92712</v>
      </c>
      <c r="C16" s="33">
        <v>1100</v>
      </c>
      <c r="D16" s="33">
        <f t="shared" si="3"/>
        <v>3358</v>
      </c>
      <c r="E16" s="33">
        <f t="shared" si="1"/>
        <v>94970</v>
      </c>
      <c r="F16" s="33">
        <f t="shared" si="0"/>
        <v>17094.599999999999</v>
      </c>
      <c r="G16" s="34">
        <f t="shared" si="2"/>
        <v>112064.6</v>
      </c>
      <c r="H16" s="35"/>
      <c r="I16" s="16"/>
    </row>
    <row r="17" spans="1:9" x14ac:dyDescent="0.25">
      <c r="A17" s="12" t="s">
        <v>93</v>
      </c>
      <c r="B17" s="32">
        <f>'[1]HD EX-WORKS'!F58</f>
        <v>94300</v>
      </c>
      <c r="C17" s="33">
        <v>1100</v>
      </c>
      <c r="D17" s="33">
        <f t="shared" si="3"/>
        <v>3358</v>
      </c>
      <c r="E17" s="33">
        <f t="shared" si="1"/>
        <v>96558</v>
      </c>
      <c r="F17" s="33">
        <f t="shared" si="0"/>
        <v>17380.439999999999</v>
      </c>
      <c r="G17" s="34">
        <f t="shared" si="2"/>
        <v>113938.44</v>
      </c>
      <c r="H17" s="35"/>
      <c r="I17" s="13"/>
    </row>
    <row r="18" spans="1:9" x14ac:dyDescent="0.25">
      <c r="A18" s="12" t="s">
        <v>94</v>
      </c>
      <c r="B18" s="32">
        <f>'[1]HD EX-WORKS'!G58</f>
        <v>93050</v>
      </c>
      <c r="C18" s="33">
        <v>1100</v>
      </c>
      <c r="D18" s="33">
        <f t="shared" si="3"/>
        <v>3358</v>
      </c>
      <c r="E18" s="33">
        <f t="shared" si="1"/>
        <v>95308</v>
      </c>
      <c r="F18" s="33">
        <f t="shared" si="0"/>
        <v>17155.439999999999</v>
      </c>
      <c r="G18" s="34">
        <f t="shared" si="2"/>
        <v>112463.44</v>
      </c>
      <c r="H18" s="35"/>
      <c r="I18" s="13"/>
    </row>
    <row r="19" spans="1:9" x14ac:dyDescent="0.25">
      <c r="A19" s="12" t="s">
        <v>95</v>
      </c>
      <c r="B19" s="32">
        <f>'[1]HD EX-WORKS'!C58</f>
        <v>92550</v>
      </c>
      <c r="C19" s="33">
        <v>1100</v>
      </c>
      <c r="D19" s="33">
        <f t="shared" si="3"/>
        <v>3358</v>
      </c>
      <c r="E19" s="33">
        <f t="shared" si="1"/>
        <v>94808</v>
      </c>
      <c r="F19" s="33">
        <f t="shared" si="0"/>
        <v>17065.439999999999</v>
      </c>
      <c r="G19" s="34">
        <f t="shared" si="2"/>
        <v>111873.44</v>
      </c>
      <c r="H19" s="35"/>
      <c r="I19" s="13"/>
    </row>
    <row r="20" spans="1:9" x14ac:dyDescent="0.25">
      <c r="A20" s="12" t="s">
        <v>96</v>
      </c>
      <c r="B20" s="33">
        <f>'[1]HD EX-WORKS'!S58</f>
        <v>94316</v>
      </c>
      <c r="C20" s="33">
        <v>1100</v>
      </c>
      <c r="D20" s="33">
        <f t="shared" si="3"/>
        <v>3358</v>
      </c>
      <c r="E20" s="33">
        <f t="shared" si="1"/>
        <v>96574</v>
      </c>
      <c r="F20" s="33">
        <f t="shared" si="0"/>
        <v>17383.32</v>
      </c>
      <c r="G20" s="34">
        <f t="shared" si="2"/>
        <v>113957.32</v>
      </c>
      <c r="H20" s="35"/>
      <c r="I20" s="13"/>
    </row>
    <row r="21" spans="1:9" x14ac:dyDescent="0.25">
      <c r="A21" s="12" t="s">
        <v>25</v>
      </c>
      <c r="B21" s="33">
        <f>'[1]HD EX-WORKS'!H58</f>
        <v>92910</v>
      </c>
      <c r="C21" s="33">
        <v>1100</v>
      </c>
      <c r="D21" s="33">
        <f t="shared" si="3"/>
        <v>3358</v>
      </c>
      <c r="E21" s="33">
        <f t="shared" si="1"/>
        <v>95168</v>
      </c>
      <c r="F21" s="33">
        <f t="shared" si="0"/>
        <v>17130.239999999998</v>
      </c>
      <c r="G21" s="34">
        <f t="shared" si="2"/>
        <v>112298.23999999999</v>
      </c>
      <c r="H21" s="35"/>
      <c r="I21" s="13"/>
    </row>
    <row r="22" spans="1:9" x14ac:dyDescent="0.25">
      <c r="A22" s="12" t="s">
        <v>97</v>
      </c>
      <c r="B22" s="33">
        <f>'[1]HD EX-WORKS'!N58-3000</f>
        <v>90876</v>
      </c>
      <c r="C22" s="33">
        <v>1100</v>
      </c>
      <c r="D22" s="33">
        <f t="shared" si="3"/>
        <v>3358</v>
      </c>
      <c r="E22" s="33">
        <f t="shared" si="1"/>
        <v>93134</v>
      </c>
      <c r="F22" s="33">
        <f t="shared" si="0"/>
        <v>16764.12</v>
      </c>
      <c r="G22" s="34">
        <f t="shared" si="2"/>
        <v>109898.12</v>
      </c>
      <c r="H22" s="35"/>
      <c r="I22" s="36"/>
    </row>
    <row r="23" spans="1:9" x14ac:dyDescent="0.25">
      <c r="A23" s="12" t="s">
        <v>98</v>
      </c>
      <c r="B23" s="33">
        <f>'[1]HD EX-WORKS'!N58</f>
        <v>93876</v>
      </c>
      <c r="C23" s="33">
        <v>1100</v>
      </c>
      <c r="D23" s="33">
        <f t="shared" si="3"/>
        <v>3358</v>
      </c>
      <c r="E23" s="33">
        <f t="shared" si="1"/>
        <v>96134</v>
      </c>
      <c r="F23" s="33">
        <f t="shared" si="0"/>
        <v>17304.12</v>
      </c>
      <c r="G23" s="34">
        <f t="shared" si="2"/>
        <v>113438.12</v>
      </c>
      <c r="H23" s="35"/>
      <c r="I23" s="13"/>
    </row>
    <row r="24" spans="1:9" x14ac:dyDescent="0.25">
      <c r="A24" s="12" t="s">
        <v>99</v>
      </c>
      <c r="B24" s="33">
        <f>'[1]HD EX-WORKS'!O58</f>
        <v>93876</v>
      </c>
      <c r="C24" s="33">
        <v>1100</v>
      </c>
      <c r="D24" s="33">
        <f t="shared" si="3"/>
        <v>3358</v>
      </c>
      <c r="E24" s="33">
        <f t="shared" si="1"/>
        <v>96134</v>
      </c>
      <c r="F24" s="33">
        <f t="shared" si="0"/>
        <v>17304.12</v>
      </c>
      <c r="G24" s="34">
        <f t="shared" si="2"/>
        <v>113438.12</v>
      </c>
      <c r="H24" s="35"/>
      <c r="I24" s="36"/>
    </row>
    <row r="25" spans="1:9" x14ac:dyDescent="0.25">
      <c r="A25" s="12" t="s">
        <v>100</v>
      </c>
      <c r="B25" s="33">
        <f>'[1]HD EX-WORKS'!K58</f>
        <v>92372</v>
      </c>
      <c r="C25" s="33">
        <v>1100</v>
      </c>
      <c r="D25" s="33">
        <f t="shared" si="3"/>
        <v>3358</v>
      </c>
      <c r="E25" s="33">
        <f t="shared" si="1"/>
        <v>94630</v>
      </c>
      <c r="F25" s="33">
        <f t="shared" si="0"/>
        <v>17033.399999999998</v>
      </c>
      <c r="G25" s="34">
        <f t="shared" si="2"/>
        <v>111663.4</v>
      </c>
      <c r="H25" s="35"/>
      <c r="I25" s="16"/>
    </row>
    <row r="26" spans="1:9" x14ac:dyDescent="0.25">
      <c r="A26" s="12" t="s">
        <v>29</v>
      </c>
      <c r="B26" s="32">
        <f>'[1]HD EX-WORKS'!L58</f>
        <v>91766</v>
      </c>
      <c r="C26" s="33">
        <v>1100</v>
      </c>
      <c r="D26" s="33">
        <f t="shared" si="3"/>
        <v>3358</v>
      </c>
      <c r="E26" s="33">
        <f t="shared" si="1"/>
        <v>94024</v>
      </c>
      <c r="F26" s="33">
        <f t="shared" si="0"/>
        <v>16924.32</v>
      </c>
      <c r="G26" s="34">
        <f t="shared" si="2"/>
        <v>110948.32</v>
      </c>
      <c r="H26" s="35"/>
      <c r="I26" s="13"/>
    </row>
    <row r="27" spans="1:9" x14ac:dyDescent="0.25">
      <c r="A27" s="12" t="s">
        <v>31</v>
      </c>
      <c r="B27" s="33">
        <f>'[1]HD EX-WORKS'!I58</f>
        <v>93076</v>
      </c>
      <c r="C27" s="33">
        <v>1100</v>
      </c>
      <c r="D27" s="33">
        <f t="shared" si="3"/>
        <v>3358</v>
      </c>
      <c r="E27" s="33">
        <f t="shared" si="1"/>
        <v>95334</v>
      </c>
      <c r="F27" s="33">
        <f t="shared" si="0"/>
        <v>17160.12</v>
      </c>
      <c r="G27" s="34">
        <f t="shared" si="2"/>
        <v>112494.12</v>
      </c>
      <c r="H27" s="35"/>
      <c r="I27" s="13"/>
    </row>
    <row r="28" spans="1:9" x14ac:dyDescent="0.25">
      <c r="A28" s="12" t="s">
        <v>101</v>
      </c>
      <c r="B28" s="33">
        <f>'[1]HD EX-WORKS'!J58</f>
        <v>90372</v>
      </c>
      <c r="C28" s="33">
        <v>1100</v>
      </c>
      <c r="D28" s="33">
        <f t="shared" si="3"/>
        <v>3358</v>
      </c>
      <c r="E28" s="33">
        <f t="shared" si="1"/>
        <v>92630</v>
      </c>
      <c r="F28" s="33">
        <f t="shared" si="0"/>
        <v>16673.399999999998</v>
      </c>
      <c r="G28" s="34">
        <f t="shared" si="2"/>
        <v>109303.4</v>
      </c>
      <c r="H28" s="35"/>
      <c r="I28" s="13"/>
    </row>
    <row r="29" spans="1:9" x14ac:dyDescent="0.25">
      <c r="A29" s="12" t="s">
        <v>27</v>
      </c>
      <c r="B29" s="33">
        <f>'[1]HD EX-WORKS'!W58</f>
        <v>89876</v>
      </c>
      <c r="C29" s="33">
        <v>1100</v>
      </c>
      <c r="D29" s="33">
        <f t="shared" si="3"/>
        <v>3358</v>
      </c>
      <c r="E29" s="33">
        <f t="shared" si="1"/>
        <v>92134</v>
      </c>
      <c r="F29" s="33">
        <f t="shared" si="0"/>
        <v>16584.12</v>
      </c>
      <c r="G29" s="34">
        <f t="shared" si="2"/>
        <v>108718.12</v>
      </c>
      <c r="H29" s="35"/>
      <c r="I29" s="13"/>
    </row>
    <row r="30" spans="1:9" x14ac:dyDescent="0.25">
      <c r="A30" s="12" t="s">
        <v>102</v>
      </c>
      <c r="B30" s="33">
        <f>'[1]HD EX-WORKS'!X58</f>
        <v>87876</v>
      </c>
      <c r="C30" s="33">
        <v>1100</v>
      </c>
      <c r="D30" s="33">
        <f t="shared" si="3"/>
        <v>3358</v>
      </c>
      <c r="E30" s="33">
        <f t="shared" si="1"/>
        <v>90134</v>
      </c>
      <c r="F30" s="33">
        <f t="shared" si="0"/>
        <v>16224.119999999999</v>
      </c>
      <c r="G30" s="34">
        <f t="shared" si="2"/>
        <v>106358.12</v>
      </c>
      <c r="H30" s="35"/>
      <c r="I30" s="13"/>
    </row>
    <row r="31" spans="1:9" x14ac:dyDescent="0.25">
      <c r="A31" s="12" t="s">
        <v>103</v>
      </c>
      <c r="B31" s="33">
        <f>'[1]HD EX-WORKS'!Y58</f>
        <v>85212</v>
      </c>
      <c r="C31" s="33">
        <v>1100</v>
      </c>
      <c r="D31" s="33">
        <f t="shared" si="3"/>
        <v>3358</v>
      </c>
      <c r="E31" s="33">
        <f t="shared" si="1"/>
        <v>87470</v>
      </c>
      <c r="F31" s="33">
        <f t="shared" si="0"/>
        <v>15744.599999999999</v>
      </c>
      <c r="G31" s="34">
        <f t="shared" si="2"/>
        <v>103214.6</v>
      </c>
      <c r="H31" s="35"/>
      <c r="I31" s="13"/>
    </row>
    <row r="32" spans="1:9" x14ac:dyDescent="0.25">
      <c r="A32" s="12" t="s">
        <v>104</v>
      </c>
      <c r="B32" s="33">
        <f>'[1]HD EX-WORKS'!Z58</f>
        <v>87910</v>
      </c>
      <c r="C32" s="33">
        <v>1100</v>
      </c>
      <c r="D32" s="33">
        <f t="shared" si="3"/>
        <v>3358</v>
      </c>
      <c r="E32" s="33">
        <f t="shared" si="1"/>
        <v>90168</v>
      </c>
      <c r="F32" s="33">
        <f t="shared" si="0"/>
        <v>16230.24</v>
      </c>
      <c r="G32" s="34">
        <f t="shared" si="2"/>
        <v>106398.24</v>
      </c>
      <c r="H32" s="35"/>
      <c r="I32" s="13"/>
    </row>
    <row r="33" spans="1:9" x14ac:dyDescent="0.25">
      <c r="A33" s="12" t="s">
        <v>105</v>
      </c>
      <c r="B33" s="33">
        <f>'[1]HD EX-WORKS'!AA58</f>
        <v>87550</v>
      </c>
      <c r="C33" s="33">
        <v>1100</v>
      </c>
      <c r="D33" s="33">
        <f t="shared" si="3"/>
        <v>3358</v>
      </c>
      <c r="E33" s="33">
        <f t="shared" si="1"/>
        <v>89808</v>
      </c>
      <c r="F33" s="33">
        <f t="shared" si="0"/>
        <v>16165.439999999999</v>
      </c>
      <c r="G33" s="34">
        <f t="shared" si="2"/>
        <v>105973.44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'[1]PP EX-WORKS'!I47</f>
        <v>89305</v>
      </c>
      <c r="C35" s="33">
        <v>1100</v>
      </c>
      <c r="D35" s="33">
        <f>+D10</f>
        <v>3358</v>
      </c>
      <c r="E35" s="33">
        <f t="shared" ref="E35:E44" si="4">+B35-C35+D35</f>
        <v>91563</v>
      </c>
      <c r="F35" s="33">
        <f t="shared" ref="F35:F69" si="5">+E35*0.18</f>
        <v>16481.34</v>
      </c>
      <c r="G35" s="34">
        <f t="shared" si="2"/>
        <v>108044.34</v>
      </c>
      <c r="H35" s="35"/>
      <c r="I35" s="13"/>
    </row>
    <row r="36" spans="1:9" x14ac:dyDescent="0.25">
      <c r="A36" s="12" t="s">
        <v>106</v>
      </c>
      <c r="B36" s="33">
        <f>'[1]PP EX-WORKS'!E47</f>
        <v>87615</v>
      </c>
      <c r="C36" s="33">
        <v>1100</v>
      </c>
      <c r="D36" s="33">
        <f t="shared" ref="D36:D44" si="6">+D35</f>
        <v>3358</v>
      </c>
      <c r="E36" s="33">
        <f t="shared" si="4"/>
        <v>89873</v>
      </c>
      <c r="F36" s="33">
        <f t="shared" si="5"/>
        <v>16177.14</v>
      </c>
      <c r="G36" s="34">
        <f t="shared" si="2"/>
        <v>106050.14</v>
      </c>
      <c r="H36" s="35"/>
      <c r="I36" s="13"/>
    </row>
    <row r="37" spans="1:9" x14ac:dyDescent="0.25">
      <c r="A37" s="12" t="s">
        <v>107</v>
      </c>
      <c r="B37" s="33">
        <f>'[1]PP EX-WORKS'!B47</f>
        <v>87095</v>
      </c>
      <c r="C37" s="33">
        <v>1100</v>
      </c>
      <c r="D37" s="33">
        <f t="shared" si="6"/>
        <v>3358</v>
      </c>
      <c r="E37" s="33">
        <f t="shared" si="4"/>
        <v>89353</v>
      </c>
      <c r="F37" s="33">
        <f t="shared" si="5"/>
        <v>16083.539999999999</v>
      </c>
      <c r="G37" s="34">
        <f t="shared" si="2"/>
        <v>105436.54</v>
      </c>
      <c r="H37" s="35"/>
      <c r="I37" s="13"/>
    </row>
    <row r="38" spans="1:9" x14ac:dyDescent="0.25">
      <c r="A38" s="12" t="s">
        <v>108</v>
      </c>
      <c r="B38" s="33">
        <f>'[1]PP EX-WORKS'!H47</f>
        <v>89795</v>
      </c>
      <c r="C38" s="33">
        <v>1100</v>
      </c>
      <c r="D38" s="33">
        <f t="shared" si="6"/>
        <v>3358</v>
      </c>
      <c r="E38" s="33">
        <f t="shared" si="4"/>
        <v>92053</v>
      </c>
      <c r="F38" s="33">
        <f t="shared" si="5"/>
        <v>16569.54</v>
      </c>
      <c r="G38" s="34">
        <f t="shared" si="2"/>
        <v>108622.54000000001</v>
      </c>
      <c r="H38" s="35"/>
      <c r="I38" s="13"/>
    </row>
    <row r="39" spans="1:9" x14ac:dyDescent="0.25">
      <c r="A39" s="12" t="s">
        <v>37</v>
      </c>
      <c r="B39" s="33">
        <f>'[1]PP EX-WORKS'!F47</f>
        <v>88115</v>
      </c>
      <c r="C39" s="33">
        <v>1100</v>
      </c>
      <c r="D39" s="33">
        <f t="shared" si="6"/>
        <v>3358</v>
      </c>
      <c r="E39" s="33">
        <f t="shared" si="4"/>
        <v>90373</v>
      </c>
      <c r="F39" s="33">
        <f t="shared" si="5"/>
        <v>16267.14</v>
      </c>
      <c r="G39" s="34">
        <f t="shared" si="2"/>
        <v>106640.14</v>
      </c>
      <c r="H39" s="35"/>
      <c r="I39" s="13"/>
    </row>
    <row r="40" spans="1:9" x14ac:dyDescent="0.25">
      <c r="A40" s="12" t="s">
        <v>109</v>
      </c>
      <c r="B40" s="33">
        <f>+'[1]PP EX-WORKS'!X47</f>
        <v>83095</v>
      </c>
      <c r="C40" s="33">
        <v>1100</v>
      </c>
      <c r="D40" s="33">
        <f t="shared" si="6"/>
        <v>3358</v>
      </c>
      <c r="E40" s="33">
        <f t="shared" si="4"/>
        <v>85353</v>
      </c>
      <c r="F40" s="33">
        <f t="shared" si="5"/>
        <v>15363.539999999999</v>
      </c>
      <c r="G40" s="34">
        <f t="shared" si="2"/>
        <v>100716.54</v>
      </c>
      <c r="H40" s="35"/>
      <c r="I40" s="13"/>
    </row>
    <row r="41" spans="1:9" x14ac:dyDescent="0.25">
      <c r="A41" s="12" t="s">
        <v>110</v>
      </c>
      <c r="B41" s="33">
        <f>'[1]PP EX-WORKS'!D47</f>
        <v>86595</v>
      </c>
      <c r="C41" s="33">
        <v>1100</v>
      </c>
      <c r="D41" s="33">
        <f t="shared" si="6"/>
        <v>3358</v>
      </c>
      <c r="E41" s="33">
        <f t="shared" si="4"/>
        <v>88853</v>
      </c>
      <c r="F41" s="33">
        <f t="shared" si="5"/>
        <v>15993.539999999999</v>
      </c>
      <c r="G41" s="34">
        <f t="shared" si="2"/>
        <v>104846.54</v>
      </c>
      <c r="H41" s="35"/>
      <c r="I41" s="13"/>
    </row>
    <row r="42" spans="1:9" x14ac:dyDescent="0.25">
      <c r="A42" s="12" t="s">
        <v>111</v>
      </c>
      <c r="B42" s="33">
        <f>'[1]PP EX-WORKS'!C47</f>
        <v>86615</v>
      </c>
      <c r="C42" s="33">
        <v>1100</v>
      </c>
      <c r="D42" s="33">
        <f t="shared" si="6"/>
        <v>3358</v>
      </c>
      <c r="E42" s="33">
        <f t="shared" si="4"/>
        <v>88873</v>
      </c>
      <c r="F42" s="33">
        <f t="shared" si="5"/>
        <v>15997.14</v>
      </c>
      <c r="G42" s="34">
        <f t="shared" si="2"/>
        <v>104870.14</v>
      </c>
      <c r="H42" s="35"/>
      <c r="I42" s="13"/>
    </row>
    <row r="43" spans="1:9" x14ac:dyDescent="0.25">
      <c r="A43" s="12" t="s">
        <v>112</v>
      </c>
      <c r="B43" s="33">
        <f>'[1]PP EX-WORKS'!J47</f>
        <v>90905</v>
      </c>
      <c r="C43" s="33">
        <v>1100</v>
      </c>
      <c r="D43" s="33">
        <f t="shared" si="6"/>
        <v>3358</v>
      </c>
      <c r="E43" s="33">
        <f t="shared" si="4"/>
        <v>93163</v>
      </c>
      <c r="F43" s="33">
        <f t="shared" si="5"/>
        <v>16769.34</v>
      </c>
      <c r="G43" s="34">
        <f t="shared" si="2"/>
        <v>109932.34</v>
      </c>
      <c r="H43" s="35"/>
      <c r="I43" s="13"/>
    </row>
    <row r="44" spans="1:9" x14ac:dyDescent="0.25">
      <c r="A44" s="12" t="s">
        <v>113</v>
      </c>
      <c r="B44" s="33">
        <f>'[1]PP EX-WORKS'!Z47</f>
        <v>83095</v>
      </c>
      <c r="C44" s="33">
        <v>1100</v>
      </c>
      <c r="D44" s="33">
        <f t="shared" si="6"/>
        <v>3358</v>
      </c>
      <c r="E44" s="33">
        <f t="shared" si="4"/>
        <v>85353</v>
      </c>
      <c r="F44" s="33">
        <f t="shared" si="5"/>
        <v>15363.539999999999</v>
      </c>
      <c r="G44" s="34">
        <f t="shared" si="2"/>
        <v>100716.54</v>
      </c>
      <c r="H44" s="35"/>
      <c r="I44" s="13"/>
    </row>
    <row r="45" spans="1:9" x14ac:dyDescent="0.25">
      <c r="A45" s="37" t="s">
        <v>42</v>
      </c>
      <c r="B45" s="33"/>
      <c r="C45" s="33"/>
      <c r="D45" s="33"/>
      <c r="E45" s="33"/>
      <c r="F45" s="33"/>
      <c r="G45" s="34">
        <f t="shared" si="2"/>
        <v>0</v>
      </c>
      <c r="H45" s="39"/>
      <c r="I45" s="13"/>
    </row>
    <row r="46" spans="1:9" x14ac:dyDescent="0.25">
      <c r="A46" s="12" t="s">
        <v>114</v>
      </c>
      <c r="B46" s="33">
        <f>+'[1]PP EX-WORKS'!R47</f>
        <v>95215</v>
      </c>
      <c r="C46" s="33">
        <v>1100</v>
      </c>
      <c r="D46" s="33">
        <f>+D10</f>
        <v>3358</v>
      </c>
      <c r="E46" s="33">
        <f t="shared" ref="E46:E59" si="7">+B46-C46+D46</f>
        <v>97473</v>
      </c>
      <c r="F46" s="33">
        <f t="shared" si="5"/>
        <v>17545.14</v>
      </c>
      <c r="G46" s="34">
        <f t="shared" si="2"/>
        <v>115018.14</v>
      </c>
      <c r="H46" s="35"/>
      <c r="I46" s="13"/>
    </row>
    <row r="47" spans="1:9" x14ac:dyDescent="0.25">
      <c r="A47" s="12" t="s">
        <v>115</v>
      </c>
      <c r="B47" s="33">
        <f>+'[1]PP EX-WORKS'!S47</f>
        <v>95155</v>
      </c>
      <c r="C47" s="33">
        <v>1100</v>
      </c>
      <c r="D47" s="33">
        <f t="shared" ref="D47:D59" si="8">+D46</f>
        <v>3358</v>
      </c>
      <c r="E47" s="33">
        <f>+B47-C47+D47</f>
        <v>97413</v>
      </c>
      <c r="F47" s="33">
        <f>+E47*0.18</f>
        <v>17534.34</v>
      </c>
      <c r="G47" s="34">
        <f>SUM(E47:F47)</f>
        <v>114947.34</v>
      </c>
      <c r="H47" s="35"/>
      <c r="I47" s="13"/>
    </row>
    <row r="48" spans="1:9" x14ac:dyDescent="0.25">
      <c r="A48" s="12" t="s">
        <v>116</v>
      </c>
      <c r="B48" s="33">
        <f>+'[1]PP EX-WORKS'!P47-6000</f>
        <v>85905</v>
      </c>
      <c r="C48" s="33">
        <v>1100</v>
      </c>
      <c r="D48" s="33">
        <f t="shared" si="8"/>
        <v>3358</v>
      </c>
      <c r="E48" s="33">
        <f t="shared" si="7"/>
        <v>88163</v>
      </c>
      <c r="F48" s="33">
        <f t="shared" si="5"/>
        <v>15869.34</v>
      </c>
      <c r="G48" s="34">
        <f t="shared" si="2"/>
        <v>104032.34</v>
      </c>
      <c r="H48" s="35"/>
      <c r="I48" s="13"/>
    </row>
    <row r="49" spans="1:9" x14ac:dyDescent="0.25">
      <c r="A49" s="12" t="s">
        <v>53</v>
      </c>
      <c r="B49" s="33">
        <f>'[1]PP EX-WORKS'!Q47</f>
        <v>93665</v>
      </c>
      <c r="C49" s="33">
        <v>1100</v>
      </c>
      <c r="D49" s="33">
        <f t="shared" si="8"/>
        <v>3358</v>
      </c>
      <c r="E49" s="33">
        <f t="shared" si="7"/>
        <v>95923</v>
      </c>
      <c r="F49" s="33">
        <f t="shared" si="5"/>
        <v>17266.14</v>
      </c>
      <c r="G49" s="34">
        <f t="shared" si="2"/>
        <v>113189.14</v>
      </c>
      <c r="H49" s="35"/>
      <c r="I49" s="13"/>
    </row>
    <row r="50" spans="1:9" x14ac:dyDescent="0.25">
      <c r="A50" s="12" t="s">
        <v>117</v>
      </c>
      <c r="B50" s="33">
        <f>'[1]PP EX-WORKS'!P47</f>
        <v>91905</v>
      </c>
      <c r="C50" s="33">
        <v>1100</v>
      </c>
      <c r="D50" s="33">
        <f t="shared" si="8"/>
        <v>3358</v>
      </c>
      <c r="E50" s="33">
        <f t="shared" si="7"/>
        <v>94163</v>
      </c>
      <c r="F50" s="33">
        <f t="shared" si="5"/>
        <v>16949.34</v>
      </c>
      <c r="G50" s="34">
        <f t="shared" si="2"/>
        <v>111112.34</v>
      </c>
      <c r="H50" s="35"/>
      <c r="I50" s="13"/>
    </row>
    <row r="51" spans="1:9" x14ac:dyDescent="0.25">
      <c r="A51" s="12" t="s">
        <v>44</v>
      </c>
      <c r="B51" s="33">
        <f>+'[1]PP EX-WORKS'!W47</f>
        <v>92395</v>
      </c>
      <c r="C51" s="33">
        <v>1100</v>
      </c>
      <c r="D51" s="33">
        <f t="shared" si="8"/>
        <v>3358</v>
      </c>
      <c r="E51" s="33">
        <f>+B51-C51+D51</f>
        <v>94653</v>
      </c>
      <c r="F51" s="33">
        <f>+E51*0.18</f>
        <v>17037.54</v>
      </c>
      <c r="G51" s="34">
        <f>SUM(E51:F51)</f>
        <v>111690.54000000001</v>
      </c>
      <c r="H51" s="35"/>
      <c r="I51" s="13"/>
    </row>
    <row r="52" spans="1:9" x14ac:dyDescent="0.25">
      <c r="A52" s="12" t="s">
        <v>45</v>
      </c>
      <c r="B52" s="33">
        <f>+'[1]PP EX-WORKS'!V47</f>
        <v>94245</v>
      </c>
      <c r="C52" s="33">
        <v>1100</v>
      </c>
      <c r="D52" s="33">
        <f t="shared" si="8"/>
        <v>3358</v>
      </c>
      <c r="E52" s="33">
        <f>+B52-C52+D52</f>
        <v>96503</v>
      </c>
      <c r="F52" s="33">
        <f>+E52*0.18</f>
        <v>17370.54</v>
      </c>
      <c r="G52" s="34">
        <f>SUM(E52:F52)</f>
        <v>113873.54000000001</v>
      </c>
      <c r="H52" s="35"/>
      <c r="I52" s="13"/>
    </row>
    <row r="53" spans="1:9" x14ac:dyDescent="0.25">
      <c r="A53" s="12" t="s">
        <v>46</v>
      </c>
      <c r="B53" s="33">
        <f>+'[1]PP EX-WORKS'!T47</f>
        <v>93375</v>
      </c>
      <c r="C53" s="33">
        <v>1100</v>
      </c>
      <c r="D53" s="33">
        <f t="shared" si="8"/>
        <v>3358</v>
      </c>
      <c r="E53" s="33">
        <f>+B53-C53+D53</f>
        <v>95633</v>
      </c>
      <c r="F53" s="33">
        <f>+E53*0.18</f>
        <v>17213.939999999999</v>
      </c>
      <c r="G53" s="34">
        <f>SUM(E53:F53)</f>
        <v>112846.94</v>
      </c>
      <c r="H53" s="35"/>
      <c r="I53" s="13"/>
    </row>
    <row r="54" spans="1:9" x14ac:dyDescent="0.25">
      <c r="A54" s="12" t="s">
        <v>47</v>
      </c>
      <c r="B54" s="33">
        <f>+'[1]PP EX-WORKS'!U47</f>
        <v>93375</v>
      </c>
      <c r="C54" s="33">
        <v>1100</v>
      </c>
      <c r="D54" s="33">
        <f t="shared" si="8"/>
        <v>3358</v>
      </c>
      <c r="E54" s="33">
        <f>+B54-C54+D54</f>
        <v>95633</v>
      </c>
      <c r="F54" s="33">
        <f>+E54*0.18</f>
        <v>17213.939999999999</v>
      </c>
      <c r="G54" s="34">
        <f>SUM(E54:F54)</f>
        <v>112846.94</v>
      </c>
      <c r="H54" s="35"/>
      <c r="I54" s="13"/>
    </row>
    <row r="55" spans="1:9" x14ac:dyDescent="0.25">
      <c r="A55" s="12" t="s">
        <v>118</v>
      </c>
      <c r="B55" s="33">
        <f>'[1]PP EX-WORKS'!O47</f>
        <v>91905</v>
      </c>
      <c r="C55" s="33">
        <v>1100</v>
      </c>
      <c r="D55" s="33">
        <f t="shared" si="8"/>
        <v>3358</v>
      </c>
      <c r="E55" s="33">
        <f t="shared" si="7"/>
        <v>94163</v>
      </c>
      <c r="F55" s="33">
        <f t="shared" si="5"/>
        <v>16949.34</v>
      </c>
      <c r="G55" s="34">
        <f t="shared" si="2"/>
        <v>111112.34</v>
      </c>
      <c r="H55" s="35"/>
      <c r="I55" s="13"/>
    </row>
    <row r="56" spans="1:9" x14ac:dyDescent="0.25">
      <c r="A56" s="12" t="s">
        <v>119</v>
      </c>
      <c r="B56" s="33">
        <f>'[1]PP EX-WORKS'!N47</f>
        <v>91405</v>
      </c>
      <c r="C56" s="33">
        <v>1100</v>
      </c>
      <c r="D56" s="33">
        <f t="shared" si="8"/>
        <v>3358</v>
      </c>
      <c r="E56" s="33">
        <f t="shared" si="7"/>
        <v>93663</v>
      </c>
      <c r="F56" s="33">
        <f t="shared" si="5"/>
        <v>16859.34</v>
      </c>
      <c r="G56" s="34">
        <f t="shared" si="2"/>
        <v>110522.34</v>
      </c>
      <c r="H56" s="35"/>
      <c r="I56" s="13"/>
    </row>
    <row r="57" spans="1:9" x14ac:dyDescent="0.25">
      <c r="A57" s="12" t="s">
        <v>120</v>
      </c>
      <c r="B57" s="33">
        <f>'[1]PP EX-WORKS'!K47</f>
        <v>94735</v>
      </c>
      <c r="C57" s="33">
        <v>1100</v>
      </c>
      <c r="D57" s="33">
        <f t="shared" si="8"/>
        <v>3358</v>
      </c>
      <c r="E57" s="33">
        <f t="shared" si="7"/>
        <v>96993</v>
      </c>
      <c r="F57" s="33">
        <f t="shared" si="5"/>
        <v>17458.739999999998</v>
      </c>
      <c r="G57" s="34">
        <f t="shared" si="2"/>
        <v>114451.73999999999</v>
      </c>
      <c r="H57" s="35"/>
      <c r="I57" s="13"/>
    </row>
    <row r="58" spans="1:9" x14ac:dyDescent="0.25">
      <c r="A58" s="12" t="s">
        <v>121</v>
      </c>
      <c r="B58" s="33">
        <f>'[1]PP EX-WORKS'!M47</f>
        <v>97735</v>
      </c>
      <c r="C58" s="33">
        <v>1100</v>
      </c>
      <c r="D58" s="33">
        <f t="shared" si="8"/>
        <v>3358</v>
      </c>
      <c r="E58" s="33">
        <f t="shared" si="7"/>
        <v>99993</v>
      </c>
      <c r="F58" s="33">
        <f t="shared" si="5"/>
        <v>17998.739999999998</v>
      </c>
      <c r="G58" s="34">
        <f t="shared" si="2"/>
        <v>117991.73999999999</v>
      </c>
      <c r="H58" s="35"/>
      <c r="I58" s="13"/>
    </row>
    <row r="59" spans="1:9" x14ac:dyDescent="0.25">
      <c r="A59" s="40" t="s">
        <v>122</v>
      </c>
      <c r="B59" s="33">
        <f>'[1]PP EX-WORKS'!L47</f>
        <v>96755</v>
      </c>
      <c r="C59" s="33">
        <v>1100</v>
      </c>
      <c r="D59" s="33">
        <f t="shared" si="8"/>
        <v>3358</v>
      </c>
      <c r="E59" s="33">
        <f t="shared" si="7"/>
        <v>99013</v>
      </c>
      <c r="F59" s="33">
        <f t="shared" si="5"/>
        <v>17822.34</v>
      </c>
      <c r="G59" s="34">
        <f t="shared" si="2"/>
        <v>116835.34</v>
      </c>
      <c r="H59" s="35"/>
      <c r="I59" s="13"/>
    </row>
    <row r="60" spans="1:9" x14ac:dyDescent="0.25">
      <c r="A60" s="37" t="s">
        <v>56</v>
      </c>
      <c r="B60" s="33"/>
      <c r="C60" s="33"/>
      <c r="D60" s="33"/>
      <c r="E60" s="33"/>
      <c r="F60" s="33"/>
      <c r="G60" s="34">
        <f t="shared" si="2"/>
        <v>0</v>
      </c>
      <c r="H60" s="39"/>
      <c r="I60" s="13"/>
    </row>
    <row r="61" spans="1:9" x14ac:dyDescent="0.25">
      <c r="A61" s="12" t="s">
        <v>123</v>
      </c>
      <c r="B61" s="33">
        <f>'[1]LL PRICELIST'!C58</f>
        <v>92729</v>
      </c>
      <c r="C61" s="33">
        <v>1100</v>
      </c>
      <c r="D61" s="33">
        <f>+D10</f>
        <v>3358</v>
      </c>
      <c r="E61" s="33">
        <f t="shared" ref="E61:E69" si="9">+B61-C61+D61</f>
        <v>94987</v>
      </c>
      <c r="F61" s="33">
        <f t="shared" si="5"/>
        <v>17097.66</v>
      </c>
      <c r="G61" s="34">
        <f t="shared" si="2"/>
        <v>112084.66</v>
      </c>
      <c r="H61" s="35"/>
      <c r="I61" s="13"/>
    </row>
    <row r="62" spans="1:9" x14ac:dyDescent="0.25">
      <c r="A62" s="12" t="s">
        <v>124</v>
      </c>
      <c r="B62" s="33">
        <f>'[1]LL PRICELIST'!B58</f>
        <v>91729</v>
      </c>
      <c r="C62" s="33">
        <v>1100</v>
      </c>
      <c r="D62" s="33">
        <f t="shared" ref="D62:D69" si="10">+D61</f>
        <v>3358</v>
      </c>
      <c r="E62" s="33">
        <f t="shared" si="9"/>
        <v>93987</v>
      </c>
      <c r="F62" s="33">
        <f t="shared" si="5"/>
        <v>16917.66</v>
      </c>
      <c r="G62" s="34">
        <f t="shared" si="2"/>
        <v>110904.66</v>
      </c>
      <c r="H62" s="35"/>
      <c r="I62" s="13"/>
    </row>
    <row r="63" spans="1:9" x14ac:dyDescent="0.25">
      <c r="A63" s="12" t="s">
        <v>125</v>
      </c>
      <c r="B63" s="33">
        <f>'[1]LL PRICELIST'!B58</f>
        <v>91729</v>
      </c>
      <c r="C63" s="33">
        <v>1100</v>
      </c>
      <c r="D63" s="33">
        <f t="shared" si="10"/>
        <v>3358</v>
      </c>
      <c r="E63" s="33">
        <f t="shared" si="9"/>
        <v>93987</v>
      </c>
      <c r="F63" s="33">
        <f t="shared" si="5"/>
        <v>16917.66</v>
      </c>
      <c r="G63" s="34">
        <f t="shared" si="2"/>
        <v>110904.66</v>
      </c>
      <c r="H63" s="35"/>
      <c r="I63" s="13"/>
    </row>
    <row r="64" spans="1:9" x14ac:dyDescent="0.25">
      <c r="A64" s="12" t="s">
        <v>126</v>
      </c>
      <c r="B64" s="33">
        <f>'[1]LL PRICELIST'!D58</f>
        <v>98809</v>
      </c>
      <c r="C64" s="33">
        <v>1100</v>
      </c>
      <c r="D64" s="33">
        <f t="shared" si="10"/>
        <v>3358</v>
      </c>
      <c r="E64" s="33">
        <f t="shared" si="9"/>
        <v>101067</v>
      </c>
      <c r="F64" s="33">
        <f t="shared" si="5"/>
        <v>18192.059999999998</v>
      </c>
      <c r="G64" s="34">
        <f t="shared" si="2"/>
        <v>119259.06</v>
      </c>
      <c r="H64" s="35"/>
      <c r="I64" s="13"/>
    </row>
    <row r="65" spans="1:9" x14ac:dyDescent="0.25">
      <c r="A65" s="12" t="s">
        <v>127</v>
      </c>
      <c r="B65" s="33">
        <f>'[1]LL PRICELIST'!E58</f>
        <v>100809</v>
      </c>
      <c r="C65" s="33">
        <v>1100</v>
      </c>
      <c r="D65" s="33">
        <f t="shared" si="10"/>
        <v>3358</v>
      </c>
      <c r="E65" s="33">
        <f t="shared" si="9"/>
        <v>103067</v>
      </c>
      <c r="F65" s="33">
        <f t="shared" si="5"/>
        <v>18552.059999999998</v>
      </c>
      <c r="G65" s="34">
        <f t="shared" si="2"/>
        <v>121619.06</v>
      </c>
      <c r="H65" s="35"/>
      <c r="I65" s="13"/>
    </row>
    <row r="66" spans="1:9" x14ac:dyDescent="0.25">
      <c r="A66" s="12" t="s">
        <v>128</v>
      </c>
      <c r="B66" s="33">
        <f>'[1]LL PRICELIST'!F58</f>
        <v>102509</v>
      </c>
      <c r="C66" s="33">
        <v>1100</v>
      </c>
      <c r="D66" s="33">
        <f t="shared" si="10"/>
        <v>3358</v>
      </c>
      <c r="E66" s="33">
        <f t="shared" si="9"/>
        <v>104767</v>
      </c>
      <c r="F66" s="33">
        <f t="shared" si="5"/>
        <v>18858.059999999998</v>
      </c>
      <c r="G66" s="34">
        <f t="shared" si="2"/>
        <v>123625.06</v>
      </c>
      <c r="H66" s="35"/>
      <c r="I66" s="13"/>
    </row>
    <row r="67" spans="1:9" x14ac:dyDescent="0.25">
      <c r="A67" s="12" t="s">
        <v>129</v>
      </c>
      <c r="B67" s="33">
        <f>'[1]LL PRICELIST'!B58-5500</f>
        <v>86229</v>
      </c>
      <c r="C67" s="33">
        <v>1100</v>
      </c>
      <c r="D67" s="33">
        <f t="shared" si="10"/>
        <v>3358</v>
      </c>
      <c r="E67" s="33">
        <f t="shared" si="9"/>
        <v>88487</v>
      </c>
      <c r="F67" s="33">
        <f t="shared" si="5"/>
        <v>15927.66</v>
      </c>
      <c r="G67" s="34">
        <f t="shared" si="2"/>
        <v>104414.66</v>
      </c>
      <c r="H67" s="35"/>
      <c r="I67" s="13"/>
    </row>
    <row r="68" spans="1:9" x14ac:dyDescent="0.25">
      <c r="A68" s="12" t="s">
        <v>130</v>
      </c>
      <c r="B68" s="33">
        <f>'[1]LL PRICELIST'!I58</f>
        <v>87729</v>
      </c>
      <c r="C68" s="33">
        <v>1100</v>
      </c>
      <c r="D68" s="33">
        <f t="shared" si="10"/>
        <v>3358</v>
      </c>
      <c r="E68" s="33">
        <f t="shared" si="9"/>
        <v>89987</v>
      </c>
      <c r="F68" s="33">
        <f t="shared" si="5"/>
        <v>16197.66</v>
      </c>
      <c r="G68" s="34">
        <f t="shared" si="2"/>
        <v>106184.66</v>
      </c>
      <c r="H68" s="35"/>
      <c r="I68" s="13"/>
    </row>
    <row r="69" spans="1:9" x14ac:dyDescent="0.25">
      <c r="A69" s="12" t="s">
        <v>131</v>
      </c>
      <c r="B69" s="33">
        <f>'[1]LL PRICELIST'!J58</f>
        <v>87729</v>
      </c>
      <c r="C69" s="33">
        <v>1100</v>
      </c>
      <c r="D69" s="33">
        <f t="shared" si="10"/>
        <v>3358</v>
      </c>
      <c r="E69" s="33">
        <f t="shared" si="9"/>
        <v>89987</v>
      </c>
      <c r="F69" s="33">
        <f t="shared" si="5"/>
        <v>16197.66</v>
      </c>
      <c r="G69" s="34">
        <f t="shared" si="2"/>
        <v>106184.66</v>
      </c>
      <c r="H69" s="35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C85" s="13"/>
      <c r="D85" s="13"/>
      <c r="E85" s="13"/>
      <c r="F85" s="13"/>
      <c r="G85" s="13"/>
      <c r="H85" s="13"/>
      <c r="I85" s="47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30" customWidth="1"/>
    <col min="2" max="2" width="14.85546875" customWidth="1"/>
    <col min="3" max="3" width="10.28515625" customWidth="1"/>
    <col min="4" max="4" width="13.85546875" customWidth="1"/>
    <col min="5" max="5" width="11.7109375" bestFit="1" customWidth="1"/>
    <col min="6" max="6" width="12.5703125" customWidth="1"/>
    <col min="7" max="7" width="14.28515625" customWidth="1"/>
    <col min="8" max="9" width="8" bestFit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18.12.25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23" t="s">
        <v>79</v>
      </c>
      <c r="B7" s="23" t="s">
        <v>80</v>
      </c>
      <c r="C7" s="23" t="s">
        <v>81</v>
      </c>
      <c r="D7" s="23" t="s">
        <v>82</v>
      </c>
      <c r="E7" s="23" t="s">
        <v>83</v>
      </c>
      <c r="F7" s="24" t="s">
        <v>84</v>
      </c>
      <c r="G7" s="25" t="s">
        <v>85</v>
      </c>
      <c r="H7" s="26"/>
      <c r="I7" s="13"/>
    </row>
    <row r="8" spans="1:9" x14ac:dyDescent="0.25">
      <c r="A8" s="27" t="s">
        <v>12</v>
      </c>
      <c r="B8" s="28"/>
      <c r="C8" s="1" t="s">
        <v>86</v>
      </c>
      <c r="D8" s="1" t="s">
        <v>87</v>
      </c>
      <c r="E8" s="1" t="s">
        <v>80</v>
      </c>
      <c r="F8" s="29">
        <v>0.18</v>
      </c>
      <c r="G8" s="30" t="s">
        <v>88</v>
      </c>
      <c r="H8" s="31"/>
      <c r="I8" s="49"/>
    </row>
    <row r="9" spans="1:9" x14ac:dyDescent="0.25">
      <c r="A9" s="12" t="s">
        <v>172</v>
      </c>
      <c r="B9" s="32">
        <f>'[1]HD EX-WORKS'!P48</f>
        <v>90275</v>
      </c>
      <c r="C9" s="33">
        <v>1100</v>
      </c>
      <c r="D9" s="33">
        <f>+'[1]Freight list'!I193</f>
        <v>3537</v>
      </c>
      <c r="E9" s="33">
        <f t="shared" ref="E9:E32" si="0">+B9-C9+D9</f>
        <v>92712</v>
      </c>
      <c r="F9" s="33">
        <f>+E9*0.18</f>
        <v>16688.16</v>
      </c>
      <c r="G9" s="34">
        <f>SUM(E9:F9)</f>
        <v>109400.16</v>
      </c>
      <c r="H9" s="35"/>
      <c r="I9" s="49"/>
    </row>
    <row r="10" spans="1:9" x14ac:dyDescent="0.25">
      <c r="A10" s="12" t="s">
        <v>15</v>
      </c>
      <c r="B10" s="32">
        <f>'[1]HD EX-WORKS'!R48</f>
        <v>92275</v>
      </c>
      <c r="C10" s="33">
        <v>1100</v>
      </c>
      <c r="D10" s="33">
        <f>+D9</f>
        <v>3537</v>
      </c>
      <c r="E10" s="33">
        <f t="shared" si="0"/>
        <v>94712</v>
      </c>
      <c r="F10" s="33">
        <f t="shared" ref="F10:F32" si="1">+E10*0.18</f>
        <v>17048.16</v>
      </c>
      <c r="G10" s="34">
        <f t="shared" ref="G10:G68" si="2">SUM(E10:F10)</f>
        <v>111760.16</v>
      </c>
      <c r="H10" s="35"/>
      <c r="I10" s="49"/>
    </row>
    <row r="11" spans="1:9" x14ac:dyDescent="0.25">
      <c r="A11" s="12" t="s">
        <v>90</v>
      </c>
      <c r="B11" s="32">
        <f>+'[1]HD EX-WORKS'!Q48</f>
        <v>93025</v>
      </c>
      <c r="C11" s="33">
        <v>1100</v>
      </c>
      <c r="D11" s="33">
        <f t="shared" ref="D11:D32" si="3">+D10</f>
        <v>3537</v>
      </c>
      <c r="E11" s="33">
        <f>+B11-C11+D11</f>
        <v>95462</v>
      </c>
      <c r="F11" s="33">
        <f>+E11*0.18</f>
        <v>17183.16</v>
      </c>
      <c r="G11" s="34">
        <f>SUM(E11:F11)</f>
        <v>112645.16</v>
      </c>
      <c r="H11" s="35"/>
      <c r="I11" s="49"/>
    </row>
    <row r="12" spans="1:9" x14ac:dyDescent="0.25">
      <c r="A12" s="12" t="s">
        <v>91</v>
      </c>
      <c r="B12" s="32">
        <f>'[1]HD EX-WORKS'!T48</f>
        <v>93025</v>
      </c>
      <c r="C12" s="33">
        <v>1100</v>
      </c>
      <c r="D12" s="33">
        <f t="shared" si="3"/>
        <v>3537</v>
      </c>
      <c r="E12" s="33">
        <f t="shared" si="0"/>
        <v>95462</v>
      </c>
      <c r="F12" s="33">
        <f t="shared" si="1"/>
        <v>17183.16</v>
      </c>
      <c r="G12" s="34">
        <f t="shared" si="2"/>
        <v>112645.16</v>
      </c>
      <c r="H12" s="35"/>
      <c r="I12" s="49"/>
    </row>
    <row r="13" spans="1:9" x14ac:dyDescent="0.25">
      <c r="A13" s="12" t="s">
        <v>19</v>
      </c>
      <c r="B13" s="32">
        <f>+'[1]HD EX-WORKS'!U48</f>
        <v>95525</v>
      </c>
      <c r="C13" s="33">
        <v>1100</v>
      </c>
      <c r="D13" s="33">
        <f t="shared" si="3"/>
        <v>3537</v>
      </c>
      <c r="E13" s="33">
        <f>+B13-C13+D13</f>
        <v>97962</v>
      </c>
      <c r="F13" s="33">
        <f>+E13*0.18</f>
        <v>17633.16</v>
      </c>
      <c r="G13" s="34">
        <f>SUM(E13:F13)</f>
        <v>115595.16</v>
      </c>
      <c r="H13" s="35"/>
      <c r="I13" s="49"/>
    </row>
    <row r="14" spans="1:9" x14ac:dyDescent="0.25">
      <c r="A14" s="12" t="s">
        <v>20</v>
      </c>
      <c r="B14" s="32">
        <f>+'[1]HD EX-WORKS'!V48</f>
        <v>95525</v>
      </c>
      <c r="C14" s="33">
        <v>1100</v>
      </c>
      <c r="D14" s="33">
        <f t="shared" si="3"/>
        <v>3537</v>
      </c>
      <c r="E14" s="33">
        <f>+B14-C14+D14</f>
        <v>97962</v>
      </c>
      <c r="F14" s="33">
        <f>+E14*0.18</f>
        <v>17633.16</v>
      </c>
      <c r="G14" s="34">
        <f>SUM(E14:F14)</f>
        <v>115595.16</v>
      </c>
      <c r="H14" s="35"/>
      <c r="I14" s="49"/>
    </row>
    <row r="15" spans="1:9" x14ac:dyDescent="0.25">
      <c r="A15" s="12" t="s">
        <v>92</v>
      </c>
      <c r="B15" s="32">
        <f>'[1]HD EX-WORKS'!B48</f>
        <v>92225</v>
      </c>
      <c r="C15" s="33">
        <v>1100</v>
      </c>
      <c r="D15" s="33">
        <f t="shared" si="3"/>
        <v>3537</v>
      </c>
      <c r="E15" s="33">
        <f t="shared" si="0"/>
        <v>94662</v>
      </c>
      <c r="F15" s="33">
        <f t="shared" si="1"/>
        <v>17039.16</v>
      </c>
      <c r="G15" s="34">
        <f t="shared" si="2"/>
        <v>111701.16</v>
      </c>
      <c r="H15" s="35"/>
      <c r="I15" s="18"/>
    </row>
    <row r="16" spans="1:9" x14ac:dyDescent="0.25">
      <c r="A16" s="12" t="s">
        <v>93</v>
      </c>
      <c r="B16" s="32">
        <f>'[1]HD EX-WORKS'!F48</f>
        <v>93925</v>
      </c>
      <c r="C16" s="33">
        <v>1100</v>
      </c>
      <c r="D16" s="33">
        <f t="shared" si="3"/>
        <v>3537</v>
      </c>
      <c r="E16" s="33">
        <f t="shared" si="0"/>
        <v>96362</v>
      </c>
      <c r="F16" s="33">
        <f t="shared" si="1"/>
        <v>17345.16</v>
      </c>
      <c r="G16" s="34">
        <f t="shared" si="2"/>
        <v>113707.16</v>
      </c>
      <c r="H16" s="35"/>
      <c r="I16" s="49"/>
    </row>
    <row r="17" spans="1:9" x14ac:dyDescent="0.25">
      <c r="A17" s="12" t="s">
        <v>94</v>
      </c>
      <c r="B17" s="32">
        <f>'[1]HD EX-WORKS'!G48</f>
        <v>92675</v>
      </c>
      <c r="C17" s="33">
        <v>1100</v>
      </c>
      <c r="D17" s="33">
        <f t="shared" si="3"/>
        <v>3537</v>
      </c>
      <c r="E17" s="33">
        <f t="shared" si="0"/>
        <v>95112</v>
      </c>
      <c r="F17" s="33">
        <f t="shared" si="1"/>
        <v>17120.16</v>
      </c>
      <c r="G17" s="34">
        <f t="shared" si="2"/>
        <v>112232.16</v>
      </c>
      <c r="H17" s="35"/>
      <c r="I17" s="49"/>
    </row>
    <row r="18" spans="1:9" x14ac:dyDescent="0.25">
      <c r="A18" s="12" t="s">
        <v>95</v>
      </c>
      <c r="B18" s="33">
        <f>'[1]HD EX-WORKS'!C48</f>
        <v>92175</v>
      </c>
      <c r="C18" s="33">
        <v>1100</v>
      </c>
      <c r="D18" s="33">
        <f t="shared" si="3"/>
        <v>3537</v>
      </c>
      <c r="E18" s="33">
        <f t="shared" si="0"/>
        <v>94612</v>
      </c>
      <c r="F18" s="33">
        <f t="shared" si="1"/>
        <v>17030.16</v>
      </c>
      <c r="G18" s="34">
        <f t="shared" si="2"/>
        <v>111642.16</v>
      </c>
      <c r="H18" s="35"/>
      <c r="I18" s="49"/>
    </row>
    <row r="19" spans="1:9" x14ac:dyDescent="0.25">
      <c r="A19" s="12" t="s">
        <v>96</v>
      </c>
      <c r="B19" s="33">
        <f>'[1]HD EX-WORKS'!S48</f>
        <v>93869</v>
      </c>
      <c r="C19" s="33">
        <v>1100</v>
      </c>
      <c r="D19" s="33">
        <f t="shared" si="3"/>
        <v>3537</v>
      </c>
      <c r="E19" s="33">
        <f t="shared" si="0"/>
        <v>96306</v>
      </c>
      <c r="F19" s="33">
        <f t="shared" si="1"/>
        <v>17335.079999999998</v>
      </c>
      <c r="G19" s="34">
        <f t="shared" si="2"/>
        <v>113641.08</v>
      </c>
      <c r="H19" s="35"/>
      <c r="I19" s="49"/>
    </row>
    <row r="20" spans="1:9" x14ac:dyDescent="0.25">
      <c r="A20" s="12" t="s">
        <v>25</v>
      </c>
      <c r="B20" s="33">
        <f>'[1]HD EX-WORKS'!H48</f>
        <v>93278</v>
      </c>
      <c r="C20" s="33">
        <v>1100</v>
      </c>
      <c r="D20" s="33">
        <f t="shared" si="3"/>
        <v>3537</v>
      </c>
      <c r="E20" s="33">
        <f t="shared" si="0"/>
        <v>95715</v>
      </c>
      <c r="F20" s="33">
        <f t="shared" si="1"/>
        <v>17228.7</v>
      </c>
      <c r="G20" s="34">
        <f t="shared" si="2"/>
        <v>112943.7</v>
      </c>
      <c r="H20" s="35"/>
      <c r="I20" s="49"/>
    </row>
    <row r="21" spans="1:9" x14ac:dyDescent="0.25">
      <c r="A21" s="12" t="s">
        <v>97</v>
      </c>
      <c r="B21" s="33">
        <f>'[1]HD EX-WORKS'!N48-3000</f>
        <v>91003</v>
      </c>
      <c r="C21" s="33">
        <v>1100</v>
      </c>
      <c r="D21" s="33">
        <f t="shared" si="3"/>
        <v>3537</v>
      </c>
      <c r="E21" s="33">
        <f t="shared" si="0"/>
        <v>93440</v>
      </c>
      <c r="F21" s="33">
        <f t="shared" si="1"/>
        <v>16819.2</v>
      </c>
      <c r="G21" s="34">
        <f t="shared" si="2"/>
        <v>110259.2</v>
      </c>
      <c r="H21" s="35"/>
      <c r="I21" s="49"/>
    </row>
    <row r="22" spans="1:9" x14ac:dyDescent="0.25">
      <c r="A22" s="12" t="s">
        <v>98</v>
      </c>
      <c r="B22" s="33">
        <f>'[1]HD EX-WORKS'!N48</f>
        <v>94003</v>
      </c>
      <c r="C22" s="33">
        <v>1100</v>
      </c>
      <c r="D22" s="33">
        <f t="shared" si="3"/>
        <v>3537</v>
      </c>
      <c r="E22" s="33">
        <f t="shared" si="0"/>
        <v>96440</v>
      </c>
      <c r="F22" s="33">
        <f t="shared" si="1"/>
        <v>17359.2</v>
      </c>
      <c r="G22" s="34">
        <f t="shared" si="2"/>
        <v>113799.2</v>
      </c>
      <c r="H22" s="35"/>
      <c r="I22" s="49"/>
    </row>
    <row r="23" spans="1:9" x14ac:dyDescent="0.25">
      <c r="A23" s="12" t="s">
        <v>99</v>
      </c>
      <c r="B23" s="33">
        <f>'[1]HD EX-WORKS'!O48</f>
        <v>94003</v>
      </c>
      <c r="C23" s="33">
        <v>1100</v>
      </c>
      <c r="D23" s="33">
        <f t="shared" si="3"/>
        <v>3537</v>
      </c>
      <c r="E23" s="33">
        <f t="shared" si="0"/>
        <v>96440</v>
      </c>
      <c r="F23" s="33">
        <f t="shared" si="1"/>
        <v>17359.2</v>
      </c>
      <c r="G23" s="34">
        <f t="shared" si="2"/>
        <v>113799.2</v>
      </c>
      <c r="H23" s="35"/>
      <c r="I23" s="49"/>
    </row>
    <row r="24" spans="1:9" x14ac:dyDescent="0.25">
      <c r="A24" s="12" t="s">
        <v>100</v>
      </c>
      <c r="B24" s="32">
        <f>'[1]HD EX-WORKS'!K48</f>
        <v>91932</v>
      </c>
      <c r="C24" s="33">
        <v>1100</v>
      </c>
      <c r="D24" s="33">
        <f t="shared" si="3"/>
        <v>3537</v>
      </c>
      <c r="E24" s="33">
        <f t="shared" si="0"/>
        <v>94369</v>
      </c>
      <c r="F24" s="33">
        <f t="shared" si="1"/>
        <v>16986.419999999998</v>
      </c>
      <c r="G24" s="34">
        <f t="shared" si="2"/>
        <v>111355.42</v>
      </c>
      <c r="H24" s="35"/>
      <c r="I24" s="18"/>
    </row>
    <row r="25" spans="1:9" x14ac:dyDescent="0.25">
      <c r="A25" s="12" t="s">
        <v>29</v>
      </c>
      <c r="B25" s="33">
        <f>'[1]HD EX-WORKS'!L48</f>
        <v>91319</v>
      </c>
      <c r="C25" s="33">
        <v>1100</v>
      </c>
      <c r="D25" s="33">
        <f t="shared" si="3"/>
        <v>3537</v>
      </c>
      <c r="E25" s="33">
        <f t="shared" si="0"/>
        <v>93756</v>
      </c>
      <c r="F25" s="33">
        <f t="shared" si="1"/>
        <v>16876.079999999998</v>
      </c>
      <c r="G25" s="34">
        <f t="shared" si="2"/>
        <v>110632.08</v>
      </c>
      <c r="H25" s="35"/>
      <c r="I25" s="49"/>
    </row>
    <row r="26" spans="1:9" x14ac:dyDescent="0.25">
      <c r="A26" s="12" t="s">
        <v>31</v>
      </c>
      <c r="B26" s="33">
        <f>'[1]HD EX-WORKS'!I48</f>
        <v>92629</v>
      </c>
      <c r="C26" s="33">
        <v>1100</v>
      </c>
      <c r="D26" s="33">
        <f t="shared" si="3"/>
        <v>3537</v>
      </c>
      <c r="E26" s="33">
        <f t="shared" si="0"/>
        <v>95066</v>
      </c>
      <c r="F26" s="33">
        <f t="shared" si="1"/>
        <v>17111.88</v>
      </c>
      <c r="G26" s="34">
        <f t="shared" si="2"/>
        <v>112177.88</v>
      </c>
      <c r="H26" s="35"/>
      <c r="I26" s="49"/>
    </row>
    <row r="27" spans="1:9" x14ac:dyDescent="0.25">
      <c r="A27" s="12" t="s">
        <v>101</v>
      </c>
      <c r="B27" s="33">
        <f>'[1]HD EX-WORKS'!J48</f>
        <v>89932</v>
      </c>
      <c r="C27" s="33">
        <v>1100</v>
      </c>
      <c r="D27" s="33">
        <f t="shared" si="3"/>
        <v>3537</v>
      </c>
      <c r="E27" s="33">
        <f t="shared" si="0"/>
        <v>92369</v>
      </c>
      <c r="F27" s="33">
        <f t="shared" si="1"/>
        <v>16626.419999999998</v>
      </c>
      <c r="G27" s="34">
        <f t="shared" si="2"/>
        <v>108995.42</v>
      </c>
      <c r="H27" s="35"/>
      <c r="I27" s="49"/>
    </row>
    <row r="28" spans="1:9" x14ac:dyDescent="0.25">
      <c r="A28" s="12" t="s">
        <v>27</v>
      </c>
      <c r="B28" s="33">
        <f>'[1]HD EX-WORKS'!W48</f>
        <v>90003</v>
      </c>
      <c r="C28" s="33">
        <v>1100</v>
      </c>
      <c r="D28" s="33">
        <f t="shared" si="3"/>
        <v>3537</v>
      </c>
      <c r="E28" s="33">
        <f t="shared" si="0"/>
        <v>92440</v>
      </c>
      <c r="F28" s="33">
        <f t="shared" si="1"/>
        <v>16639.2</v>
      </c>
      <c r="G28" s="34">
        <f t="shared" si="2"/>
        <v>109079.2</v>
      </c>
      <c r="H28" s="35"/>
      <c r="I28" s="49"/>
    </row>
    <row r="29" spans="1:9" x14ac:dyDescent="0.25">
      <c r="A29" s="12" t="s">
        <v>102</v>
      </c>
      <c r="B29" s="33">
        <f>'[1]HD EX-WORKS'!X48</f>
        <v>88003</v>
      </c>
      <c r="C29" s="33">
        <v>1100</v>
      </c>
      <c r="D29" s="33">
        <f t="shared" si="3"/>
        <v>3537</v>
      </c>
      <c r="E29" s="33">
        <f t="shared" si="0"/>
        <v>90440</v>
      </c>
      <c r="F29" s="33">
        <f t="shared" si="1"/>
        <v>16279.199999999999</v>
      </c>
      <c r="G29" s="34">
        <f t="shared" si="2"/>
        <v>106719.2</v>
      </c>
      <c r="H29" s="35"/>
      <c r="I29" s="49"/>
    </row>
    <row r="30" spans="1:9" x14ac:dyDescent="0.25">
      <c r="A30" s="12" t="s">
        <v>103</v>
      </c>
      <c r="B30" s="33">
        <f>'[1]HD EX-WORKS'!Y48</f>
        <v>84725</v>
      </c>
      <c r="C30" s="33">
        <v>1100</v>
      </c>
      <c r="D30" s="33">
        <f t="shared" si="3"/>
        <v>3537</v>
      </c>
      <c r="E30" s="33">
        <f t="shared" si="0"/>
        <v>87162</v>
      </c>
      <c r="F30" s="33">
        <f t="shared" si="1"/>
        <v>15689.16</v>
      </c>
      <c r="G30" s="34">
        <f t="shared" si="2"/>
        <v>102851.16</v>
      </c>
      <c r="H30" s="35"/>
      <c r="I30" s="49"/>
    </row>
    <row r="31" spans="1:9" x14ac:dyDescent="0.25">
      <c r="A31" s="12" t="s">
        <v>104</v>
      </c>
      <c r="B31" s="33">
        <f>'[1]HD EX-WORKS'!Z48</f>
        <v>88278</v>
      </c>
      <c r="C31" s="33">
        <v>1100</v>
      </c>
      <c r="D31" s="33">
        <f t="shared" si="3"/>
        <v>3537</v>
      </c>
      <c r="E31" s="33">
        <f t="shared" si="0"/>
        <v>90715</v>
      </c>
      <c r="F31" s="33">
        <f t="shared" si="1"/>
        <v>16328.699999999999</v>
      </c>
      <c r="G31" s="34">
        <f t="shared" si="2"/>
        <v>107043.7</v>
      </c>
      <c r="H31" s="35"/>
      <c r="I31" s="49"/>
    </row>
    <row r="32" spans="1:9" x14ac:dyDescent="0.25">
      <c r="A32" s="12" t="s">
        <v>105</v>
      </c>
      <c r="B32" s="33">
        <f>'[1]HD EX-WORKS'!AA48</f>
        <v>87175</v>
      </c>
      <c r="C32" s="33">
        <v>1100</v>
      </c>
      <c r="D32" s="33">
        <f t="shared" si="3"/>
        <v>3537</v>
      </c>
      <c r="E32" s="33">
        <f t="shared" si="0"/>
        <v>89612</v>
      </c>
      <c r="F32" s="33">
        <f t="shared" si="1"/>
        <v>16130.16</v>
      </c>
      <c r="G32" s="34">
        <f t="shared" si="2"/>
        <v>105742.16</v>
      </c>
      <c r="H32" s="35"/>
      <c r="I32" s="49"/>
    </row>
    <row r="33" spans="1:9" x14ac:dyDescent="0.25">
      <c r="A33" s="37" t="s">
        <v>33</v>
      </c>
      <c r="B33" s="33"/>
      <c r="C33" s="33"/>
      <c r="D33" s="33"/>
      <c r="E33" s="33"/>
      <c r="F33" s="33"/>
      <c r="G33" s="34">
        <f t="shared" si="2"/>
        <v>0</v>
      </c>
      <c r="H33" s="38"/>
      <c r="I33" s="50"/>
    </row>
    <row r="34" spans="1:9" x14ac:dyDescent="0.25">
      <c r="A34" s="12" t="s">
        <v>34</v>
      </c>
      <c r="B34" s="33">
        <f>'[1]PP EX-WORKS'!I40</f>
        <v>88862</v>
      </c>
      <c r="C34" s="33">
        <v>1100</v>
      </c>
      <c r="D34" s="33">
        <f>+D32</f>
        <v>3537</v>
      </c>
      <c r="E34" s="33">
        <f t="shared" ref="E34:E43" si="4">+B34-C34+D34</f>
        <v>91299</v>
      </c>
      <c r="F34" s="33">
        <f t="shared" ref="F34:F68" si="5">+E34*0.18</f>
        <v>16433.82</v>
      </c>
      <c r="G34" s="34">
        <f t="shared" si="2"/>
        <v>107732.82</v>
      </c>
      <c r="H34" s="35"/>
      <c r="I34" s="49"/>
    </row>
    <row r="35" spans="1:9" x14ac:dyDescent="0.25">
      <c r="A35" s="12" t="s">
        <v>106</v>
      </c>
      <c r="B35" s="33">
        <f>'[1]PP EX-WORKS'!E40</f>
        <v>87172</v>
      </c>
      <c r="C35" s="33">
        <v>1100</v>
      </c>
      <c r="D35" s="33">
        <f>+D34</f>
        <v>3537</v>
      </c>
      <c r="E35" s="33">
        <f t="shared" si="4"/>
        <v>89609</v>
      </c>
      <c r="F35" s="33">
        <f t="shared" si="5"/>
        <v>16129.619999999999</v>
      </c>
      <c r="G35" s="34">
        <f t="shared" si="2"/>
        <v>105738.62</v>
      </c>
      <c r="H35" s="35"/>
      <c r="I35" s="49"/>
    </row>
    <row r="36" spans="1:9" x14ac:dyDescent="0.25">
      <c r="A36" s="12" t="s">
        <v>107</v>
      </c>
      <c r="B36" s="33">
        <f>'[1]PP EX-WORKS'!B40</f>
        <v>86652</v>
      </c>
      <c r="C36" s="33">
        <v>1100</v>
      </c>
      <c r="D36" s="33">
        <f t="shared" ref="D36:D43" si="6">+D34</f>
        <v>3537</v>
      </c>
      <c r="E36" s="33">
        <f t="shared" si="4"/>
        <v>89089</v>
      </c>
      <c r="F36" s="33">
        <f t="shared" si="5"/>
        <v>16036.019999999999</v>
      </c>
      <c r="G36" s="34">
        <f t="shared" si="2"/>
        <v>105125.02</v>
      </c>
      <c r="H36" s="35"/>
      <c r="I36" s="49"/>
    </row>
    <row r="37" spans="1:9" x14ac:dyDescent="0.25">
      <c r="A37" s="12" t="s">
        <v>108</v>
      </c>
      <c r="B37" s="33">
        <f>'[1]PP EX-WORKS'!H40</f>
        <v>89352</v>
      </c>
      <c r="C37" s="33">
        <v>1100</v>
      </c>
      <c r="D37" s="33">
        <f t="shared" si="6"/>
        <v>3537</v>
      </c>
      <c r="E37" s="33">
        <f t="shared" si="4"/>
        <v>91789</v>
      </c>
      <c r="F37" s="33">
        <f t="shared" si="5"/>
        <v>16522.02</v>
      </c>
      <c r="G37" s="34">
        <f t="shared" si="2"/>
        <v>108311.02</v>
      </c>
      <c r="H37" s="35"/>
      <c r="I37" s="49"/>
    </row>
    <row r="38" spans="1:9" x14ac:dyDescent="0.25">
      <c r="A38" s="12" t="s">
        <v>37</v>
      </c>
      <c r="B38" s="33">
        <f>'[1]PP EX-WORKS'!F40</f>
        <v>87672</v>
      </c>
      <c r="C38" s="33">
        <v>1100</v>
      </c>
      <c r="D38" s="33">
        <f t="shared" si="6"/>
        <v>3537</v>
      </c>
      <c r="E38" s="33">
        <f t="shared" si="4"/>
        <v>90109</v>
      </c>
      <c r="F38" s="33">
        <f t="shared" si="5"/>
        <v>16219.619999999999</v>
      </c>
      <c r="G38" s="34">
        <f t="shared" si="2"/>
        <v>106328.62</v>
      </c>
      <c r="H38" s="35"/>
      <c r="I38" s="49"/>
    </row>
    <row r="39" spans="1:9" x14ac:dyDescent="0.25">
      <c r="A39" s="12" t="s">
        <v>109</v>
      </c>
      <c r="B39" s="33">
        <f>+'[1]PP EX-WORKS'!X40</f>
        <v>82652</v>
      </c>
      <c r="C39" s="33">
        <v>1100</v>
      </c>
      <c r="D39" s="33">
        <f t="shared" si="6"/>
        <v>3537</v>
      </c>
      <c r="E39" s="33">
        <f t="shared" si="4"/>
        <v>85089</v>
      </c>
      <c r="F39" s="33">
        <f t="shared" si="5"/>
        <v>15316.019999999999</v>
      </c>
      <c r="G39" s="34">
        <f t="shared" si="2"/>
        <v>100405.02</v>
      </c>
      <c r="H39" s="35"/>
      <c r="I39" s="49"/>
    </row>
    <row r="40" spans="1:9" x14ac:dyDescent="0.25">
      <c r="A40" s="12" t="s">
        <v>110</v>
      </c>
      <c r="B40" s="33">
        <f>'[1]PP EX-WORKS'!D40</f>
        <v>86152</v>
      </c>
      <c r="C40" s="33">
        <v>1100</v>
      </c>
      <c r="D40" s="33">
        <f t="shared" si="6"/>
        <v>3537</v>
      </c>
      <c r="E40" s="33">
        <f t="shared" si="4"/>
        <v>88589</v>
      </c>
      <c r="F40" s="33">
        <f t="shared" si="5"/>
        <v>15946.019999999999</v>
      </c>
      <c r="G40" s="34">
        <f t="shared" si="2"/>
        <v>104535.02</v>
      </c>
      <c r="H40" s="35"/>
      <c r="I40" s="49"/>
    </row>
    <row r="41" spans="1:9" x14ac:dyDescent="0.25">
      <c r="A41" s="12" t="s">
        <v>111</v>
      </c>
      <c r="B41" s="33">
        <f>'[1]PP EX-WORKS'!C40</f>
        <v>86172</v>
      </c>
      <c r="C41" s="33">
        <v>1100</v>
      </c>
      <c r="D41" s="33">
        <f t="shared" si="6"/>
        <v>3537</v>
      </c>
      <c r="E41" s="33">
        <f t="shared" si="4"/>
        <v>88609</v>
      </c>
      <c r="F41" s="33">
        <f t="shared" si="5"/>
        <v>15949.619999999999</v>
      </c>
      <c r="G41" s="34">
        <f t="shared" si="2"/>
        <v>104558.62</v>
      </c>
      <c r="H41" s="35"/>
      <c r="I41" s="49"/>
    </row>
    <row r="42" spans="1:9" x14ac:dyDescent="0.25">
      <c r="A42" s="12" t="s">
        <v>112</v>
      </c>
      <c r="B42" s="33">
        <f>'[1]PP EX-WORKS'!J40</f>
        <v>90462</v>
      </c>
      <c r="C42" s="33">
        <v>1100</v>
      </c>
      <c r="D42" s="33">
        <f t="shared" si="6"/>
        <v>3537</v>
      </c>
      <c r="E42" s="33">
        <f t="shared" si="4"/>
        <v>92899</v>
      </c>
      <c r="F42" s="33">
        <f t="shared" si="5"/>
        <v>16721.82</v>
      </c>
      <c r="G42" s="34">
        <f t="shared" si="2"/>
        <v>109620.82</v>
      </c>
      <c r="H42" s="35"/>
      <c r="I42" s="49"/>
    </row>
    <row r="43" spans="1:9" x14ac:dyDescent="0.25">
      <c r="A43" s="12" t="s">
        <v>113</v>
      </c>
      <c r="B43" s="33">
        <f>'[1]PP EX-WORKS'!Z40</f>
        <v>82652</v>
      </c>
      <c r="C43" s="33">
        <v>1100</v>
      </c>
      <c r="D43" s="33">
        <f t="shared" si="6"/>
        <v>3537</v>
      </c>
      <c r="E43" s="33">
        <f t="shared" si="4"/>
        <v>85089</v>
      </c>
      <c r="F43" s="33">
        <f t="shared" si="5"/>
        <v>15316.019999999999</v>
      </c>
      <c r="G43" s="34">
        <f t="shared" si="2"/>
        <v>100405.02</v>
      </c>
      <c r="H43" s="35"/>
      <c r="I43" s="49"/>
    </row>
    <row r="44" spans="1:9" x14ac:dyDescent="0.25">
      <c r="A44" s="37" t="s">
        <v>42</v>
      </c>
      <c r="B44" s="33"/>
      <c r="C44" s="33"/>
      <c r="D44" s="33"/>
      <c r="E44" s="33"/>
      <c r="F44" s="33"/>
      <c r="G44" s="34">
        <f t="shared" si="2"/>
        <v>0</v>
      </c>
      <c r="H44" s="39"/>
      <c r="I44" s="49"/>
    </row>
    <row r="45" spans="1:9" x14ac:dyDescent="0.25">
      <c r="A45" s="12" t="s">
        <v>114</v>
      </c>
      <c r="B45" s="33">
        <f>'[1]PP EX-WORKS'!R40</f>
        <v>94772</v>
      </c>
      <c r="C45" s="33">
        <v>1100</v>
      </c>
      <c r="D45" s="33">
        <f>+D43</f>
        <v>3537</v>
      </c>
      <c r="E45" s="33">
        <f t="shared" ref="E45:E58" si="7">+B45-C45+D45</f>
        <v>97209</v>
      </c>
      <c r="F45" s="33">
        <f t="shared" si="5"/>
        <v>17497.62</v>
      </c>
      <c r="G45" s="34">
        <f t="shared" si="2"/>
        <v>114706.62</v>
      </c>
      <c r="H45" s="35"/>
      <c r="I45" s="49"/>
    </row>
    <row r="46" spans="1:9" x14ac:dyDescent="0.25">
      <c r="A46" s="12" t="s">
        <v>115</v>
      </c>
      <c r="B46" s="33">
        <f>+'[1]PP EX-WORKS'!S40</f>
        <v>94712</v>
      </c>
      <c r="C46" s="33">
        <v>1100</v>
      </c>
      <c r="D46" s="33">
        <f>+D45</f>
        <v>3537</v>
      </c>
      <c r="E46" s="33">
        <f>+B46-C46+D46</f>
        <v>97149</v>
      </c>
      <c r="F46" s="33">
        <f>+E46*0.18</f>
        <v>17486.82</v>
      </c>
      <c r="G46" s="34">
        <f>SUM(E46:F46)</f>
        <v>114635.82</v>
      </c>
      <c r="H46" s="35"/>
      <c r="I46" s="49"/>
    </row>
    <row r="47" spans="1:9" x14ac:dyDescent="0.25">
      <c r="A47" s="12" t="s">
        <v>116</v>
      </c>
      <c r="B47" s="33">
        <f>+'[1]PP EX-WORKS'!P40-6000</f>
        <v>85462</v>
      </c>
      <c r="C47" s="33">
        <v>1100</v>
      </c>
      <c r="D47" s="33">
        <f t="shared" ref="D47:D58" si="8">+D45</f>
        <v>3537</v>
      </c>
      <c r="E47" s="33">
        <f t="shared" si="7"/>
        <v>87899</v>
      </c>
      <c r="F47" s="33">
        <f t="shared" si="5"/>
        <v>15821.82</v>
      </c>
      <c r="G47" s="34">
        <f t="shared" si="2"/>
        <v>103720.82</v>
      </c>
      <c r="H47" s="35"/>
      <c r="I47" s="49"/>
    </row>
    <row r="48" spans="1:9" x14ac:dyDescent="0.25">
      <c r="A48" s="12" t="s">
        <v>53</v>
      </c>
      <c r="B48" s="33">
        <f>'[1]PP EX-WORKS'!Q40</f>
        <v>93222</v>
      </c>
      <c r="C48" s="33">
        <v>1100</v>
      </c>
      <c r="D48" s="33">
        <f t="shared" si="8"/>
        <v>3537</v>
      </c>
      <c r="E48" s="33">
        <f t="shared" si="7"/>
        <v>95659</v>
      </c>
      <c r="F48" s="33">
        <f t="shared" si="5"/>
        <v>17218.62</v>
      </c>
      <c r="G48" s="34">
        <f t="shared" si="2"/>
        <v>112877.62</v>
      </c>
      <c r="H48" s="35"/>
      <c r="I48" s="49"/>
    </row>
    <row r="49" spans="1:9" x14ac:dyDescent="0.25">
      <c r="A49" s="12" t="s">
        <v>117</v>
      </c>
      <c r="B49" s="33">
        <f>'[1]PP EX-WORKS'!P40</f>
        <v>91462</v>
      </c>
      <c r="C49" s="33">
        <v>1100</v>
      </c>
      <c r="D49" s="33">
        <f t="shared" si="8"/>
        <v>3537</v>
      </c>
      <c r="E49" s="33">
        <f t="shared" si="7"/>
        <v>93899</v>
      </c>
      <c r="F49" s="33">
        <f t="shared" si="5"/>
        <v>16901.82</v>
      </c>
      <c r="G49" s="34">
        <f t="shared" si="2"/>
        <v>110800.82</v>
      </c>
      <c r="H49" s="35"/>
      <c r="I49" s="49"/>
    </row>
    <row r="50" spans="1:9" x14ac:dyDescent="0.25">
      <c r="A50" s="12" t="s">
        <v>44</v>
      </c>
      <c r="B50" s="33">
        <f>+'[1]PP EX-WORKS'!W40</f>
        <v>91952</v>
      </c>
      <c r="C50" s="33">
        <v>1100</v>
      </c>
      <c r="D50" s="33">
        <f t="shared" si="8"/>
        <v>3537</v>
      </c>
      <c r="E50" s="33">
        <f>+B50-C50+D50</f>
        <v>94389</v>
      </c>
      <c r="F50" s="33">
        <f>+E50*0.18</f>
        <v>16990.02</v>
      </c>
      <c r="G50" s="34">
        <f>SUM(E50:F50)</f>
        <v>111379.02</v>
      </c>
      <c r="H50" s="35"/>
      <c r="I50" s="49"/>
    </row>
    <row r="51" spans="1:9" x14ac:dyDescent="0.25">
      <c r="A51" s="12" t="s">
        <v>45</v>
      </c>
      <c r="B51" s="33">
        <f>+'[1]PP EX-WORKS'!V40</f>
        <v>93802</v>
      </c>
      <c r="C51" s="33">
        <v>1100</v>
      </c>
      <c r="D51" s="33">
        <f t="shared" si="8"/>
        <v>3537</v>
      </c>
      <c r="E51" s="33">
        <f>+B51-C51+D51</f>
        <v>96239</v>
      </c>
      <c r="F51" s="33">
        <f>+E51*0.18</f>
        <v>17323.02</v>
      </c>
      <c r="G51" s="34">
        <f>SUM(E51:F51)</f>
        <v>113562.02</v>
      </c>
      <c r="H51" s="35"/>
      <c r="I51" s="49"/>
    </row>
    <row r="52" spans="1:9" x14ac:dyDescent="0.25">
      <c r="A52" s="12" t="s">
        <v>46</v>
      </c>
      <c r="B52" s="33">
        <f>+'[1]PP EX-WORKS'!T40</f>
        <v>92932</v>
      </c>
      <c r="C52" s="33">
        <v>1100</v>
      </c>
      <c r="D52" s="33">
        <f t="shared" si="8"/>
        <v>3537</v>
      </c>
      <c r="E52" s="33">
        <f>+B52-C52+D52</f>
        <v>95369</v>
      </c>
      <c r="F52" s="33">
        <f>+E52*0.18</f>
        <v>17166.419999999998</v>
      </c>
      <c r="G52" s="34">
        <f>SUM(E52:F52)</f>
        <v>112535.42</v>
      </c>
      <c r="H52" s="35"/>
      <c r="I52" s="49"/>
    </row>
    <row r="53" spans="1:9" x14ac:dyDescent="0.25">
      <c r="A53" s="12" t="s">
        <v>47</v>
      </c>
      <c r="B53" s="33">
        <f>+'[1]PP EX-WORKS'!U40</f>
        <v>92932</v>
      </c>
      <c r="C53" s="33">
        <v>1100</v>
      </c>
      <c r="D53" s="33">
        <f t="shared" si="8"/>
        <v>3537</v>
      </c>
      <c r="E53" s="33">
        <f>+B53-C53+D53</f>
        <v>95369</v>
      </c>
      <c r="F53" s="33">
        <f>+E53*0.18</f>
        <v>17166.419999999998</v>
      </c>
      <c r="G53" s="34">
        <f>SUM(E53:F53)</f>
        <v>112535.42</v>
      </c>
      <c r="H53" s="35"/>
      <c r="I53" s="49"/>
    </row>
    <row r="54" spans="1:9" x14ac:dyDescent="0.25">
      <c r="A54" s="12" t="s">
        <v>173</v>
      </c>
      <c r="B54" s="33">
        <f>'[1]PP EX-WORKS'!O40</f>
        <v>91462</v>
      </c>
      <c r="C54" s="33">
        <v>1100</v>
      </c>
      <c r="D54" s="33">
        <f t="shared" si="8"/>
        <v>3537</v>
      </c>
      <c r="E54" s="33">
        <f t="shared" si="7"/>
        <v>93899</v>
      </c>
      <c r="F54" s="33">
        <f t="shared" si="5"/>
        <v>16901.82</v>
      </c>
      <c r="G54" s="34">
        <f t="shared" si="2"/>
        <v>110800.82</v>
      </c>
      <c r="H54" s="35"/>
      <c r="I54" s="49"/>
    </row>
    <row r="55" spans="1:9" x14ac:dyDescent="0.25">
      <c r="A55" s="12" t="s">
        <v>174</v>
      </c>
      <c r="B55" s="33">
        <f>'[1]PP EX-WORKS'!N40</f>
        <v>90962</v>
      </c>
      <c r="C55" s="33">
        <v>1100</v>
      </c>
      <c r="D55" s="33">
        <f t="shared" si="8"/>
        <v>3537</v>
      </c>
      <c r="E55" s="33">
        <f t="shared" si="7"/>
        <v>93399</v>
      </c>
      <c r="F55" s="33">
        <f t="shared" si="5"/>
        <v>16811.82</v>
      </c>
      <c r="G55" s="34">
        <f t="shared" si="2"/>
        <v>110210.82</v>
      </c>
      <c r="H55" s="35"/>
      <c r="I55" s="49"/>
    </row>
    <row r="56" spans="1:9" x14ac:dyDescent="0.25">
      <c r="A56" s="12" t="s">
        <v>120</v>
      </c>
      <c r="B56" s="33">
        <f>'[1]PP EX-WORKS'!K40</f>
        <v>94433</v>
      </c>
      <c r="C56" s="33">
        <v>1100</v>
      </c>
      <c r="D56" s="33">
        <f t="shared" si="8"/>
        <v>3537</v>
      </c>
      <c r="E56" s="33">
        <f t="shared" si="7"/>
        <v>96870</v>
      </c>
      <c r="F56" s="33">
        <f t="shared" si="5"/>
        <v>17436.599999999999</v>
      </c>
      <c r="G56" s="34">
        <f t="shared" si="2"/>
        <v>114306.6</v>
      </c>
      <c r="H56" s="35"/>
      <c r="I56" s="49"/>
    </row>
    <row r="57" spans="1:9" x14ac:dyDescent="0.25">
      <c r="A57" s="12" t="s">
        <v>121</v>
      </c>
      <c r="B57" s="33">
        <f>'[1]PP EX-WORKS'!M40</f>
        <v>97433</v>
      </c>
      <c r="C57" s="33">
        <v>1100</v>
      </c>
      <c r="D57" s="33">
        <f t="shared" si="8"/>
        <v>3537</v>
      </c>
      <c r="E57" s="33">
        <f t="shared" si="7"/>
        <v>99870</v>
      </c>
      <c r="F57" s="33">
        <f t="shared" si="5"/>
        <v>17976.599999999999</v>
      </c>
      <c r="G57" s="34">
        <f t="shared" si="2"/>
        <v>117846.6</v>
      </c>
      <c r="H57" s="35"/>
      <c r="I57" s="49"/>
    </row>
    <row r="58" spans="1:9" x14ac:dyDescent="0.25">
      <c r="A58" s="40" t="s">
        <v>122</v>
      </c>
      <c r="B58" s="32">
        <f>'[1]PP EX-WORKS'!L40</f>
        <v>96453</v>
      </c>
      <c r="C58" s="33">
        <v>1100</v>
      </c>
      <c r="D58" s="33">
        <f t="shared" si="8"/>
        <v>3537</v>
      </c>
      <c r="E58" s="33">
        <f t="shared" si="7"/>
        <v>98890</v>
      </c>
      <c r="F58" s="33">
        <f t="shared" si="5"/>
        <v>17800.2</v>
      </c>
      <c r="G58" s="34">
        <f t="shared" si="2"/>
        <v>116690.2</v>
      </c>
      <c r="H58" s="35"/>
      <c r="I58" s="49"/>
    </row>
    <row r="59" spans="1:9" x14ac:dyDescent="0.25">
      <c r="A59" s="37" t="s">
        <v>56</v>
      </c>
      <c r="B59" s="33"/>
      <c r="C59" s="33"/>
      <c r="D59" s="33"/>
      <c r="E59" s="33"/>
      <c r="F59" s="33"/>
      <c r="G59" s="34">
        <f t="shared" si="2"/>
        <v>0</v>
      </c>
      <c r="H59" s="39"/>
      <c r="I59" s="49"/>
    </row>
    <row r="60" spans="1:9" x14ac:dyDescent="0.25">
      <c r="A60" s="12" t="s">
        <v>123</v>
      </c>
      <c r="B60" s="33">
        <f>'[1]LL PRICELIST'!C48</f>
        <v>92282</v>
      </c>
      <c r="C60" s="33">
        <v>1100</v>
      </c>
      <c r="D60" s="33">
        <f>+D58</f>
        <v>3537</v>
      </c>
      <c r="E60" s="33">
        <f t="shared" ref="E60:E68" si="9">+B60-C60+D60</f>
        <v>94719</v>
      </c>
      <c r="F60" s="33">
        <f t="shared" si="5"/>
        <v>17049.419999999998</v>
      </c>
      <c r="G60" s="34">
        <f t="shared" si="2"/>
        <v>111768.42</v>
      </c>
      <c r="H60" s="35"/>
      <c r="I60" s="49"/>
    </row>
    <row r="61" spans="1:9" x14ac:dyDescent="0.25">
      <c r="A61" s="12" t="s">
        <v>124</v>
      </c>
      <c r="B61" s="33">
        <f>'[1]LL PRICELIST'!B48</f>
        <v>91282</v>
      </c>
      <c r="C61" s="33">
        <v>1100</v>
      </c>
      <c r="D61" s="33">
        <f>+D60</f>
        <v>3537</v>
      </c>
      <c r="E61" s="33">
        <f t="shared" si="9"/>
        <v>93719</v>
      </c>
      <c r="F61" s="33">
        <f t="shared" si="5"/>
        <v>16869.419999999998</v>
      </c>
      <c r="G61" s="34">
        <f t="shared" si="2"/>
        <v>110588.42</v>
      </c>
      <c r="H61" s="35"/>
      <c r="I61" s="49"/>
    </row>
    <row r="62" spans="1:9" x14ac:dyDescent="0.25">
      <c r="A62" s="12" t="s">
        <v>125</v>
      </c>
      <c r="B62" s="33">
        <f>'[1]LL PRICELIST'!B48</f>
        <v>91282</v>
      </c>
      <c r="C62" s="33">
        <v>1100</v>
      </c>
      <c r="D62" s="33">
        <f t="shared" ref="D62:D68" si="10">+D61</f>
        <v>3537</v>
      </c>
      <c r="E62" s="33">
        <f t="shared" si="9"/>
        <v>93719</v>
      </c>
      <c r="F62" s="33">
        <f t="shared" si="5"/>
        <v>16869.419999999998</v>
      </c>
      <c r="G62" s="34">
        <f t="shared" si="2"/>
        <v>110588.42</v>
      </c>
      <c r="H62" s="35"/>
      <c r="I62" s="49"/>
    </row>
    <row r="63" spans="1:9" x14ac:dyDescent="0.25">
      <c r="A63" s="12" t="s">
        <v>126</v>
      </c>
      <c r="B63" s="33">
        <f>'[1]LL PRICELIST'!D48</f>
        <v>98372</v>
      </c>
      <c r="C63" s="33">
        <v>1100</v>
      </c>
      <c r="D63" s="33">
        <f t="shared" si="10"/>
        <v>3537</v>
      </c>
      <c r="E63" s="33">
        <f t="shared" si="9"/>
        <v>100809</v>
      </c>
      <c r="F63" s="33">
        <f t="shared" si="5"/>
        <v>18145.62</v>
      </c>
      <c r="G63" s="34">
        <f t="shared" si="2"/>
        <v>118954.62</v>
      </c>
      <c r="H63" s="35"/>
      <c r="I63" s="49"/>
    </row>
    <row r="64" spans="1:9" x14ac:dyDescent="0.25">
      <c r="A64" s="12" t="s">
        <v>127</v>
      </c>
      <c r="B64" s="33">
        <f>'[1]LL PRICELIST'!E48</f>
        <v>100372</v>
      </c>
      <c r="C64" s="33">
        <v>1100</v>
      </c>
      <c r="D64" s="33">
        <f t="shared" si="10"/>
        <v>3537</v>
      </c>
      <c r="E64" s="33">
        <f t="shared" si="9"/>
        <v>102809</v>
      </c>
      <c r="F64" s="33">
        <f t="shared" si="5"/>
        <v>18505.62</v>
      </c>
      <c r="G64" s="34">
        <f t="shared" si="2"/>
        <v>121314.62</v>
      </c>
      <c r="H64" s="35"/>
      <c r="I64" s="49"/>
    </row>
    <row r="65" spans="1:9" x14ac:dyDescent="0.25">
      <c r="A65" s="12" t="s">
        <v>128</v>
      </c>
      <c r="B65" s="33">
        <f>'[1]LL PRICELIST'!F48</f>
        <v>102072</v>
      </c>
      <c r="C65" s="33">
        <v>1100</v>
      </c>
      <c r="D65" s="33">
        <f t="shared" si="10"/>
        <v>3537</v>
      </c>
      <c r="E65" s="33">
        <f t="shared" si="9"/>
        <v>104509</v>
      </c>
      <c r="F65" s="33">
        <f t="shared" si="5"/>
        <v>18811.62</v>
      </c>
      <c r="G65" s="34">
        <f t="shared" si="2"/>
        <v>123320.62</v>
      </c>
      <c r="H65" s="35"/>
      <c r="I65" s="49"/>
    </row>
    <row r="66" spans="1:9" x14ac:dyDescent="0.25">
      <c r="A66" s="12" t="s">
        <v>129</v>
      </c>
      <c r="B66" s="33">
        <f>'[1]LL PRICELIST'!B48-5500</f>
        <v>85782</v>
      </c>
      <c r="C66" s="33">
        <v>1100</v>
      </c>
      <c r="D66" s="33">
        <f t="shared" si="10"/>
        <v>3537</v>
      </c>
      <c r="E66" s="33">
        <f t="shared" si="9"/>
        <v>88219</v>
      </c>
      <c r="F66" s="33">
        <f t="shared" si="5"/>
        <v>15879.42</v>
      </c>
      <c r="G66" s="34">
        <f t="shared" si="2"/>
        <v>104098.42</v>
      </c>
      <c r="H66" s="35"/>
      <c r="I66" s="49"/>
    </row>
    <row r="67" spans="1:9" x14ac:dyDescent="0.25">
      <c r="A67" s="12" t="s">
        <v>130</v>
      </c>
      <c r="B67" s="33">
        <f>'[1]LL PRICELIST'!I48</f>
        <v>87282</v>
      </c>
      <c r="C67" s="33">
        <v>1100</v>
      </c>
      <c r="D67" s="33">
        <f t="shared" si="10"/>
        <v>3537</v>
      </c>
      <c r="E67" s="33">
        <f t="shared" si="9"/>
        <v>89719</v>
      </c>
      <c r="F67" s="33">
        <f t="shared" si="5"/>
        <v>16149.42</v>
      </c>
      <c r="G67" s="34">
        <f t="shared" si="2"/>
        <v>105868.42</v>
      </c>
      <c r="H67" s="35"/>
      <c r="I67" s="49"/>
    </row>
    <row r="68" spans="1:9" x14ac:dyDescent="0.25">
      <c r="A68" s="12" t="s">
        <v>131</v>
      </c>
      <c r="B68" s="33">
        <f>'[1]LL PRICELIST'!J48</f>
        <v>87282</v>
      </c>
      <c r="C68" s="33">
        <v>1100</v>
      </c>
      <c r="D68" s="33">
        <f t="shared" si="10"/>
        <v>3537</v>
      </c>
      <c r="E68" s="33">
        <f t="shared" si="9"/>
        <v>89719</v>
      </c>
      <c r="F68" s="33">
        <f t="shared" si="5"/>
        <v>16149.42</v>
      </c>
      <c r="G68" s="34">
        <f t="shared" si="2"/>
        <v>105868.42</v>
      </c>
      <c r="H68" s="35"/>
      <c r="I68" s="49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51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3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2" sqref="J12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4.28515625" customWidth="1"/>
    <col min="5" max="5" width="17.5703125" customWidth="1"/>
    <col min="6" max="6" width="11.7109375" customWidth="1"/>
    <col min="7" max="7" width="10.85546875" customWidth="1"/>
    <col min="8" max="8" width="16.71093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18.12.25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[1]BHIWANDI!$B9</f>
        <v>90275</v>
      </c>
      <c r="C9" s="33">
        <v>1100</v>
      </c>
      <c r="D9" s="33">
        <f t="shared" ref="D9:D32" si="0">+B9-C9</f>
        <v>89175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[1]BHIWANDI!$B10</f>
        <v>92275</v>
      </c>
      <c r="C10" s="33">
        <v>1100</v>
      </c>
      <c r="D10" s="33">
        <f t="shared" si="0"/>
        <v>91175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EX-WORKS'!Q48</f>
        <v>93025</v>
      </c>
      <c r="C11" s="33">
        <v>1100</v>
      </c>
      <c r="D11" s="33">
        <f>+B11-C11</f>
        <v>91925</v>
      </c>
      <c r="E11" s="35"/>
      <c r="F11" s="39"/>
      <c r="G11" s="14"/>
      <c r="H11" s="13"/>
      <c r="I11" s="13"/>
    </row>
    <row r="12" spans="1:9" x14ac:dyDescent="0.25">
      <c r="A12" s="12" t="s">
        <v>91</v>
      </c>
      <c r="B12" s="32">
        <f>[1]BHIWANDI!$B12</f>
        <v>93025</v>
      </c>
      <c r="C12" s="33">
        <v>1100</v>
      </c>
      <c r="D12" s="33">
        <f t="shared" si="0"/>
        <v>91925</v>
      </c>
      <c r="E12" s="3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EX-WORKS'!U48</f>
        <v>95525</v>
      </c>
      <c r="C13" s="33">
        <v>1100</v>
      </c>
      <c r="D13" s="33">
        <f>+B13-C13</f>
        <v>94425</v>
      </c>
      <c r="E13" s="39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EX-WORKS'!V48</f>
        <v>95525</v>
      </c>
      <c r="C14" s="33">
        <v>1100</v>
      </c>
      <c r="D14" s="33">
        <f>+B14-C14</f>
        <v>94425</v>
      </c>
      <c r="E14" s="39"/>
      <c r="F14" s="39"/>
      <c r="G14" s="14"/>
      <c r="H14" s="13"/>
      <c r="I14" s="13"/>
    </row>
    <row r="15" spans="1:9" x14ac:dyDescent="0.25">
      <c r="A15" s="12" t="s">
        <v>92</v>
      </c>
      <c r="B15" s="32">
        <f>[1]BHIWANDI!$B15</f>
        <v>92225</v>
      </c>
      <c r="C15" s="33">
        <v>1100</v>
      </c>
      <c r="D15" s="33">
        <f t="shared" si="0"/>
        <v>91125</v>
      </c>
      <c r="E15" s="1" t="s">
        <v>179</v>
      </c>
      <c r="F15" s="1" t="s">
        <v>180</v>
      </c>
      <c r="G15" s="49"/>
      <c r="H15" s="13"/>
      <c r="I15" s="13"/>
    </row>
    <row r="16" spans="1:9" x14ac:dyDescent="0.25">
      <c r="A16" s="12" t="s">
        <v>93</v>
      </c>
      <c r="B16" s="32">
        <f>[1]BHIWANDI!$B16</f>
        <v>93925</v>
      </c>
      <c r="C16" s="33">
        <v>1100</v>
      </c>
      <c r="D16" s="33">
        <f t="shared" si="0"/>
        <v>92825</v>
      </c>
      <c r="E16" s="28" t="s">
        <v>181</v>
      </c>
      <c r="F16" s="1" t="s">
        <v>182</v>
      </c>
      <c r="G16" s="54"/>
      <c r="H16" s="13"/>
      <c r="I16" s="13"/>
    </row>
    <row r="17" spans="1:9" x14ac:dyDescent="0.25">
      <c r="A17" s="12" t="s">
        <v>94</v>
      </c>
      <c r="B17" s="32">
        <f>[1]BHIWANDI!$B17</f>
        <v>92675</v>
      </c>
      <c r="C17" s="33">
        <v>1100</v>
      </c>
      <c r="D17" s="33">
        <f t="shared" si="0"/>
        <v>91575</v>
      </c>
      <c r="E17" s="28"/>
      <c r="F17" s="28"/>
      <c r="G17" s="2"/>
      <c r="H17" s="13"/>
      <c r="I17" s="13"/>
    </row>
    <row r="18" spans="1:9" x14ac:dyDescent="0.25">
      <c r="A18" s="12" t="s">
        <v>95</v>
      </c>
      <c r="B18" s="32">
        <f>[1]BHIWANDI!$B18</f>
        <v>92175</v>
      </c>
      <c r="C18" s="33">
        <v>1100</v>
      </c>
      <c r="D18" s="33">
        <f t="shared" si="0"/>
        <v>91075</v>
      </c>
      <c r="E18" s="28"/>
      <c r="F18" s="28"/>
      <c r="G18" s="2"/>
      <c r="H18" s="13"/>
      <c r="I18" s="13"/>
    </row>
    <row r="19" spans="1:9" x14ac:dyDescent="0.25">
      <c r="A19" s="12" t="s">
        <v>96</v>
      </c>
      <c r="B19" s="32">
        <f>[1]BHIWANDI!$B19</f>
        <v>93869</v>
      </c>
      <c r="C19" s="33">
        <v>1100</v>
      </c>
      <c r="D19" s="33">
        <f t="shared" si="0"/>
        <v>92769</v>
      </c>
      <c r="E19" s="28" t="s">
        <v>183</v>
      </c>
      <c r="F19" s="55">
        <f>+'[1]Freight list'!I190</f>
        <v>3071</v>
      </c>
      <c r="G19" s="39"/>
      <c r="H19" s="13"/>
      <c r="I19" s="13"/>
    </row>
    <row r="20" spans="1:9" x14ac:dyDescent="0.25">
      <c r="A20" s="12" t="s">
        <v>25</v>
      </c>
      <c r="B20" s="32">
        <f>[1]BHIWANDI!$B20</f>
        <v>93278</v>
      </c>
      <c r="C20" s="33">
        <v>1100</v>
      </c>
      <c r="D20" s="33">
        <f t="shared" si="0"/>
        <v>92178</v>
      </c>
      <c r="E20" s="28" t="s">
        <v>184</v>
      </c>
      <c r="F20" s="55">
        <f>+'[1]Freight list'!I193</f>
        <v>3537</v>
      </c>
      <c r="G20" s="39"/>
      <c r="H20" s="13"/>
      <c r="I20" s="13"/>
    </row>
    <row r="21" spans="1:9" x14ac:dyDescent="0.25">
      <c r="A21" s="12" t="s">
        <v>97</v>
      </c>
      <c r="B21" s="32">
        <f>[1]BHIWANDI!$B21</f>
        <v>91003</v>
      </c>
      <c r="C21" s="33">
        <v>1100</v>
      </c>
      <c r="D21" s="33">
        <f t="shared" si="0"/>
        <v>89903</v>
      </c>
      <c r="E21" s="28" t="s">
        <v>185</v>
      </c>
      <c r="F21" s="55">
        <f>+'[1]Freight list'!I217</f>
        <v>3503</v>
      </c>
      <c r="G21" s="39"/>
      <c r="H21" s="13"/>
      <c r="I21" s="13"/>
    </row>
    <row r="22" spans="1:9" x14ac:dyDescent="0.25">
      <c r="A22" s="12" t="s">
        <v>98</v>
      </c>
      <c r="B22" s="32">
        <f>[1]BHIWANDI!$B22</f>
        <v>94003</v>
      </c>
      <c r="C22" s="33">
        <v>1100</v>
      </c>
      <c r="D22" s="33">
        <f t="shared" si="0"/>
        <v>92903</v>
      </c>
      <c r="E22" s="28"/>
      <c r="F22" s="55"/>
      <c r="G22" s="39"/>
      <c r="H22" s="13"/>
      <c r="I22" s="13"/>
    </row>
    <row r="23" spans="1:9" x14ac:dyDescent="0.25">
      <c r="A23" s="12" t="s">
        <v>99</v>
      </c>
      <c r="B23" s="32">
        <f>[1]BHIWANDI!$B23</f>
        <v>94003</v>
      </c>
      <c r="C23" s="33">
        <v>1100</v>
      </c>
      <c r="D23" s="33">
        <f t="shared" si="0"/>
        <v>92903</v>
      </c>
      <c r="E23" s="28"/>
      <c r="F23" s="55"/>
      <c r="G23" s="39"/>
      <c r="H23" s="13"/>
      <c r="I23" s="13"/>
    </row>
    <row r="24" spans="1:9" x14ac:dyDescent="0.25">
      <c r="A24" s="12" t="s">
        <v>100</v>
      </c>
      <c r="B24" s="32">
        <f>[1]BHIWANDI!$B24</f>
        <v>91932</v>
      </c>
      <c r="C24" s="33">
        <v>1100</v>
      </c>
      <c r="D24" s="33">
        <f t="shared" si="0"/>
        <v>90832</v>
      </c>
      <c r="E24" s="28" t="s">
        <v>186</v>
      </c>
      <c r="F24" s="55">
        <f>+'[1]Freight list'!I204</f>
        <v>3671</v>
      </c>
      <c r="G24" s="39"/>
      <c r="H24" s="13"/>
      <c r="I24" s="13"/>
    </row>
    <row r="25" spans="1:9" x14ac:dyDescent="0.25">
      <c r="A25" s="12" t="s">
        <v>29</v>
      </c>
      <c r="B25" s="32">
        <f>[1]BHIWANDI!$B25</f>
        <v>91319</v>
      </c>
      <c r="C25" s="33">
        <v>1100</v>
      </c>
      <c r="D25" s="33">
        <f t="shared" si="0"/>
        <v>90219</v>
      </c>
      <c r="E25" s="28" t="s">
        <v>187</v>
      </c>
      <c r="F25" s="55">
        <f>+'[1]Freight list'!I195</f>
        <v>2929</v>
      </c>
      <c r="G25" s="39"/>
      <c r="H25" s="13"/>
      <c r="I25" s="13"/>
    </row>
    <row r="26" spans="1:9" x14ac:dyDescent="0.25">
      <c r="A26" s="12" t="s">
        <v>31</v>
      </c>
      <c r="B26" s="32">
        <f>[1]BHIWANDI!$B26</f>
        <v>92629</v>
      </c>
      <c r="C26" s="33">
        <v>1100</v>
      </c>
      <c r="D26" s="33">
        <f t="shared" si="0"/>
        <v>91529</v>
      </c>
      <c r="E26" s="28" t="s">
        <v>188</v>
      </c>
      <c r="F26" s="55">
        <f>+'[1]Freight list'!I198</f>
        <v>3372</v>
      </c>
      <c r="G26" s="39"/>
      <c r="H26" s="13"/>
      <c r="I26" s="13"/>
    </row>
    <row r="27" spans="1:9" x14ac:dyDescent="0.25">
      <c r="A27" s="12" t="s">
        <v>101</v>
      </c>
      <c r="B27" s="32">
        <f>[1]BHIWANDI!$B27</f>
        <v>89932</v>
      </c>
      <c r="C27" s="33">
        <v>1100</v>
      </c>
      <c r="D27" s="33">
        <f t="shared" si="0"/>
        <v>88832</v>
      </c>
      <c r="E27" s="28" t="s">
        <v>189</v>
      </c>
      <c r="F27" s="55">
        <f>+'[1]Freight list'!I219</f>
        <v>3617</v>
      </c>
      <c r="G27" s="39"/>
      <c r="H27" s="13"/>
      <c r="I27" s="13"/>
    </row>
    <row r="28" spans="1:9" x14ac:dyDescent="0.25">
      <c r="A28" s="12" t="s">
        <v>27</v>
      </c>
      <c r="B28" s="32">
        <f>[1]BHIWANDI!$B28</f>
        <v>90003</v>
      </c>
      <c r="C28" s="33">
        <v>1100</v>
      </c>
      <c r="D28" s="33">
        <f t="shared" si="0"/>
        <v>88903</v>
      </c>
      <c r="E28" s="28" t="s">
        <v>190</v>
      </c>
      <c r="F28" s="55">
        <f>+'[1]Freight list'!I199</f>
        <v>3851</v>
      </c>
      <c r="G28" s="39"/>
      <c r="H28" s="13"/>
      <c r="I28" s="13"/>
    </row>
    <row r="29" spans="1:9" x14ac:dyDescent="0.25">
      <c r="A29" s="12" t="s">
        <v>102</v>
      </c>
      <c r="B29" s="32">
        <f>[1]BHIWANDI!$B29</f>
        <v>88003</v>
      </c>
      <c r="C29" s="33">
        <v>1100</v>
      </c>
      <c r="D29" s="33">
        <f t="shared" si="0"/>
        <v>86903</v>
      </c>
      <c r="E29" s="28" t="s">
        <v>191</v>
      </c>
      <c r="F29" s="55">
        <f>+'[1]Freight list'!I202</f>
        <v>3514</v>
      </c>
      <c r="G29" s="39"/>
      <c r="H29" s="13"/>
      <c r="I29" s="13"/>
    </row>
    <row r="30" spans="1:9" x14ac:dyDescent="0.25">
      <c r="A30" s="12" t="s">
        <v>103</v>
      </c>
      <c r="B30" s="32">
        <f>[1]BHIWANDI!$B30</f>
        <v>84725</v>
      </c>
      <c r="C30" s="33">
        <v>1100</v>
      </c>
      <c r="D30" s="33">
        <f t="shared" si="0"/>
        <v>83625</v>
      </c>
      <c r="E30" s="28" t="s">
        <v>192</v>
      </c>
      <c r="F30" s="55">
        <f>+'[1]Freight list'!I205</f>
        <v>3782</v>
      </c>
      <c r="G30" s="39"/>
      <c r="H30" s="13"/>
      <c r="I30" s="13"/>
    </row>
    <row r="31" spans="1:9" x14ac:dyDescent="0.25">
      <c r="A31" s="12" t="s">
        <v>104</v>
      </c>
      <c r="B31" s="32">
        <f>[1]BHIWANDI!$B31</f>
        <v>88278</v>
      </c>
      <c r="C31" s="33">
        <v>1100</v>
      </c>
      <c r="D31" s="33">
        <f t="shared" si="0"/>
        <v>87178</v>
      </c>
      <c r="E31" s="28" t="s">
        <v>193</v>
      </c>
      <c r="F31" s="55">
        <f>+'[1]Freight list'!I212</f>
        <v>3657</v>
      </c>
      <c r="G31" s="39"/>
      <c r="H31" s="13"/>
      <c r="I31" s="13"/>
    </row>
    <row r="32" spans="1:9" x14ac:dyDescent="0.25">
      <c r="A32" s="12" t="s">
        <v>105</v>
      </c>
      <c r="B32" s="32">
        <f>[1]BHIWANDI!$B32</f>
        <v>87175</v>
      </c>
      <c r="C32" s="33">
        <v>1100</v>
      </c>
      <c r="D32" s="33">
        <f t="shared" si="0"/>
        <v>86075</v>
      </c>
      <c r="E32" s="28" t="s">
        <v>194</v>
      </c>
      <c r="F32" s="55">
        <f>+'[1]Freight list'!I206</f>
        <v>3684</v>
      </c>
      <c r="G32" s="39"/>
      <c r="H32" s="13"/>
      <c r="I32" s="13"/>
    </row>
    <row r="33" spans="1:9" x14ac:dyDescent="0.25">
      <c r="A33" s="37" t="s">
        <v>33</v>
      </c>
      <c r="B33" s="32"/>
      <c r="C33" s="33"/>
      <c r="D33" s="28"/>
      <c r="E33" s="28" t="s">
        <v>195</v>
      </c>
      <c r="F33" s="55">
        <f>+'[1]Freight list'!I421</f>
        <v>3073</v>
      </c>
      <c r="G33" s="39"/>
      <c r="H33" s="13"/>
      <c r="I33" s="13"/>
    </row>
    <row r="34" spans="1:9" x14ac:dyDescent="0.25">
      <c r="A34" s="12" t="s">
        <v>34</v>
      </c>
      <c r="B34" s="32">
        <f>[1]BHIWANDI!$B34</f>
        <v>88862</v>
      </c>
      <c r="C34" s="33">
        <v>1100</v>
      </c>
      <c r="D34" s="33">
        <f t="shared" ref="D34:D43" si="1">+B34-C34</f>
        <v>87762</v>
      </c>
      <c r="E34" s="56" t="s">
        <v>196</v>
      </c>
      <c r="F34" s="57">
        <f>+'[1]Freight list'!I215</f>
        <v>3061</v>
      </c>
      <c r="G34" s="39"/>
      <c r="H34" s="13"/>
      <c r="I34" s="13"/>
    </row>
    <row r="35" spans="1:9" x14ac:dyDescent="0.25">
      <c r="A35" s="12" t="s">
        <v>106</v>
      </c>
      <c r="B35" s="32">
        <f>[1]BHIWANDI!$B35</f>
        <v>87172</v>
      </c>
      <c r="C35" s="33">
        <v>1100</v>
      </c>
      <c r="D35" s="33">
        <f t="shared" si="1"/>
        <v>86072</v>
      </c>
      <c r="E35" s="28"/>
      <c r="F35" s="55"/>
      <c r="G35" s="39"/>
      <c r="H35" s="13"/>
      <c r="I35" s="13"/>
    </row>
    <row r="36" spans="1:9" x14ac:dyDescent="0.25">
      <c r="A36" s="12" t="s">
        <v>107</v>
      </c>
      <c r="B36" s="32">
        <f>[1]BHIWANDI!$B36</f>
        <v>86652</v>
      </c>
      <c r="C36" s="33">
        <v>1100</v>
      </c>
      <c r="D36" s="33">
        <f t="shared" si="1"/>
        <v>85552</v>
      </c>
      <c r="E36" s="28" t="s">
        <v>197</v>
      </c>
      <c r="F36" s="55">
        <f>+'[1]Freight list'!I210</f>
        <v>3872</v>
      </c>
      <c r="G36" s="39"/>
      <c r="H36" s="13"/>
      <c r="I36" s="13"/>
    </row>
    <row r="37" spans="1:9" x14ac:dyDescent="0.25">
      <c r="A37" s="12" t="s">
        <v>108</v>
      </c>
      <c r="B37" s="32">
        <f>[1]BHIWANDI!$B37</f>
        <v>89352</v>
      </c>
      <c r="C37" s="33">
        <v>1100</v>
      </c>
      <c r="D37" s="33">
        <f t="shared" si="1"/>
        <v>88252</v>
      </c>
      <c r="E37" s="28" t="s">
        <v>198</v>
      </c>
      <c r="F37" s="55">
        <f>+'[1]Freight list'!I209</f>
        <v>3506</v>
      </c>
      <c r="G37" s="39"/>
      <c r="H37" s="13"/>
      <c r="I37" s="13"/>
    </row>
    <row r="38" spans="1:9" x14ac:dyDescent="0.25">
      <c r="A38" s="12" t="s">
        <v>37</v>
      </c>
      <c r="B38" s="32">
        <f>[1]BHIWANDI!$B38</f>
        <v>87672</v>
      </c>
      <c r="C38" s="33">
        <v>1100</v>
      </c>
      <c r="D38" s="33">
        <f t="shared" si="1"/>
        <v>86572</v>
      </c>
      <c r="E38" s="28"/>
      <c r="F38" s="55"/>
      <c r="G38" s="39"/>
      <c r="H38" s="13"/>
      <c r="I38" s="13"/>
    </row>
    <row r="39" spans="1:9" x14ac:dyDescent="0.25">
      <c r="A39" s="12" t="s">
        <v>109</v>
      </c>
      <c r="B39" s="32">
        <f>+'[1]PP EX-WORKS'!X40</f>
        <v>82652</v>
      </c>
      <c r="C39" s="33">
        <v>1100</v>
      </c>
      <c r="D39" s="33">
        <f t="shared" si="1"/>
        <v>81552</v>
      </c>
      <c r="E39" s="28" t="s">
        <v>199</v>
      </c>
      <c r="F39" s="55">
        <f>+'[1]Freight list'!I218</f>
        <v>3321</v>
      </c>
      <c r="G39" s="39"/>
      <c r="H39" s="13"/>
      <c r="I39" s="13"/>
    </row>
    <row r="40" spans="1:9" x14ac:dyDescent="0.25">
      <c r="A40" s="12" t="s">
        <v>110</v>
      </c>
      <c r="B40" s="32">
        <f>[1]BHIWANDI!$B40</f>
        <v>86152</v>
      </c>
      <c r="C40" s="33">
        <v>1100</v>
      </c>
      <c r="D40" s="33">
        <f t="shared" si="1"/>
        <v>85052</v>
      </c>
      <c r="E40" s="28"/>
      <c r="F40" s="55"/>
      <c r="G40" s="39"/>
      <c r="H40" s="13"/>
      <c r="I40" s="13"/>
    </row>
    <row r="41" spans="1:9" x14ac:dyDescent="0.25">
      <c r="A41" s="12" t="s">
        <v>111</v>
      </c>
      <c r="B41" s="32">
        <f>[1]BHIWANDI!$B41</f>
        <v>86172</v>
      </c>
      <c r="C41" s="33">
        <v>1100</v>
      </c>
      <c r="D41" s="33">
        <f t="shared" si="1"/>
        <v>85072</v>
      </c>
      <c r="E41" s="28"/>
      <c r="F41" s="55"/>
      <c r="G41" s="39"/>
      <c r="H41" s="13"/>
      <c r="I41" s="13"/>
    </row>
    <row r="42" spans="1:9" x14ac:dyDescent="0.25">
      <c r="A42" s="12" t="s">
        <v>112</v>
      </c>
      <c r="B42" s="32">
        <f>[1]BHIWANDI!$B42</f>
        <v>90462</v>
      </c>
      <c r="C42" s="33">
        <v>1100</v>
      </c>
      <c r="D42" s="33">
        <f t="shared" si="1"/>
        <v>89362</v>
      </c>
      <c r="E42" s="58"/>
      <c r="F42" s="13"/>
      <c r="G42" s="49"/>
      <c r="H42" s="13"/>
      <c r="I42" s="13"/>
    </row>
    <row r="43" spans="1:9" x14ac:dyDescent="0.25">
      <c r="A43" s="12" t="s">
        <v>113</v>
      </c>
      <c r="B43" s="32">
        <f>[1]BHIWANDI!$B43</f>
        <v>82652</v>
      </c>
      <c r="C43" s="33">
        <v>1100</v>
      </c>
      <c r="D43" s="33">
        <f t="shared" si="1"/>
        <v>81552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2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2">
        <f>[1]BHIWANDI!$B45</f>
        <v>94772</v>
      </c>
      <c r="C45" s="33">
        <v>1100</v>
      </c>
      <c r="D45" s="33">
        <f t="shared" ref="D45:D58" si="2">+B45-C45</f>
        <v>93672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2">
        <f>+'[1]PP EX-WORKS'!S40</f>
        <v>94712</v>
      </c>
      <c r="C46" s="33">
        <v>1100</v>
      </c>
      <c r="D46" s="33">
        <f>+B46-C46</f>
        <v>93612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2">
        <f>+'[1]PP EX-WORKS'!P40-6000</f>
        <v>85462</v>
      </c>
      <c r="C47" s="33">
        <v>1100</v>
      </c>
      <c r="D47" s="33">
        <f t="shared" si="2"/>
        <v>84362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2">
        <f>[1]BHIWANDI!$B48</f>
        <v>93222</v>
      </c>
      <c r="C48" s="33">
        <v>1100</v>
      </c>
      <c r="D48" s="33">
        <f t="shared" si="2"/>
        <v>92122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2">
        <f>[1]BHIWANDI!$B49</f>
        <v>91462</v>
      </c>
      <c r="C49" s="33">
        <v>1100</v>
      </c>
      <c r="D49" s="33">
        <f t="shared" si="2"/>
        <v>90362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2">
        <f>+'[1]PP EX-WORKS'!W40</f>
        <v>91952</v>
      </c>
      <c r="C50" s="33">
        <v>1100</v>
      </c>
      <c r="D50" s="33">
        <f t="shared" si="2"/>
        <v>90852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2">
        <f>+'[1]PP EX-WORKS'!V40</f>
        <v>93802</v>
      </c>
      <c r="C51" s="33">
        <v>1100</v>
      </c>
      <c r="D51" s="33">
        <f t="shared" si="2"/>
        <v>92702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2">
        <f>+'[1]PP EX-WORKS'!T40</f>
        <v>92932</v>
      </c>
      <c r="C52" s="33">
        <v>1100</v>
      </c>
      <c r="D52" s="33">
        <f t="shared" si="2"/>
        <v>91832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2">
        <f>+'[1]PP EX-WORKS'!U40</f>
        <v>92932</v>
      </c>
      <c r="C53" s="33">
        <v>1100</v>
      </c>
      <c r="D53" s="33">
        <f t="shared" si="2"/>
        <v>91832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2">
        <f>[1]BHIWANDI!$B54</f>
        <v>91462</v>
      </c>
      <c r="C54" s="33">
        <v>1100</v>
      </c>
      <c r="D54" s="33">
        <f t="shared" si="2"/>
        <v>90362</v>
      </c>
      <c r="E54" s="35"/>
      <c r="F54" s="39"/>
      <c r="G54" s="13"/>
      <c r="H54" s="13"/>
      <c r="I54" s="13"/>
    </row>
    <row r="55" spans="1:9" x14ac:dyDescent="0.25">
      <c r="A55" s="12" t="s">
        <v>200</v>
      </c>
      <c r="B55" s="32">
        <f>[1]BHIWANDI!$B55</f>
        <v>90962</v>
      </c>
      <c r="C55" s="33">
        <v>1100</v>
      </c>
      <c r="D55" s="33">
        <f t="shared" si="2"/>
        <v>89862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2">
        <f>[1]BHIWANDI!$B56</f>
        <v>94433</v>
      </c>
      <c r="C56" s="33">
        <v>1100</v>
      </c>
      <c r="D56" s="33">
        <f t="shared" si="2"/>
        <v>93333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2">
        <f>[1]BHIWANDI!$B57</f>
        <v>97433</v>
      </c>
      <c r="C57" s="33">
        <v>1100</v>
      </c>
      <c r="D57" s="33">
        <f t="shared" si="2"/>
        <v>96333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2">
        <f>[1]BHIWANDI!$B58</f>
        <v>96453</v>
      </c>
      <c r="C58" s="33">
        <v>1100</v>
      </c>
      <c r="D58" s="33">
        <f t="shared" si="2"/>
        <v>95353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2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2">
        <f>[1]BHIWANDI!$B60</f>
        <v>92282</v>
      </c>
      <c r="C60" s="33">
        <v>1100</v>
      </c>
      <c r="D60" s="33">
        <f t="shared" ref="D60:D68" si="3">+B60-C60</f>
        <v>91182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2">
        <f>[1]BHIWANDI!$B61</f>
        <v>91282</v>
      </c>
      <c r="C61" s="33">
        <v>1100</v>
      </c>
      <c r="D61" s="33">
        <f t="shared" si="3"/>
        <v>90182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2">
        <f>[1]BHIWANDI!$B62</f>
        <v>91282</v>
      </c>
      <c r="C62" s="33">
        <v>1100</v>
      </c>
      <c r="D62" s="33">
        <f t="shared" si="3"/>
        <v>90182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2">
        <f>[1]BHIWANDI!$B63</f>
        <v>98372</v>
      </c>
      <c r="C63" s="33">
        <v>1100</v>
      </c>
      <c r="D63" s="33">
        <f t="shared" si="3"/>
        <v>97272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2">
        <f>[1]BHIWANDI!$B64</f>
        <v>100372</v>
      </c>
      <c r="C64" s="33">
        <v>1100</v>
      </c>
      <c r="D64" s="33">
        <f t="shared" si="3"/>
        <v>99272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2">
        <f>[1]BHIWANDI!$B65</f>
        <v>102072</v>
      </c>
      <c r="C65" s="33">
        <v>1100</v>
      </c>
      <c r="D65" s="33">
        <f t="shared" si="3"/>
        <v>100972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2">
        <f>[1]BHIWANDI!$B66</f>
        <v>85782</v>
      </c>
      <c r="C66" s="33">
        <v>1100</v>
      </c>
      <c r="D66" s="33">
        <f t="shared" si="3"/>
        <v>84682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2">
        <f>[1]BHIWANDI!$B67</f>
        <v>87282</v>
      </c>
      <c r="C67" s="33">
        <v>1100</v>
      </c>
      <c r="D67" s="33">
        <f t="shared" si="3"/>
        <v>86182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2">
        <f>[1]BHIWANDI!$B68</f>
        <v>87282</v>
      </c>
      <c r="C68" s="33">
        <v>1100</v>
      </c>
      <c r="D68" s="33">
        <f t="shared" si="3"/>
        <v>86182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4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sqref="A1:J89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13"/>
    </row>
    <row r="2" spans="1:10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13"/>
    </row>
    <row r="3" spans="1:10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13"/>
    </row>
    <row r="4" spans="1:10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  <c r="J4" s="13"/>
    </row>
    <row r="5" spans="1:10" x14ac:dyDescent="0.25">
      <c r="A5" s="85" t="s">
        <v>201</v>
      </c>
      <c r="B5" s="85"/>
      <c r="C5" s="85"/>
      <c r="D5" s="85"/>
      <c r="E5" s="85"/>
      <c r="F5" s="85"/>
      <c r="G5" s="85"/>
      <c r="H5" s="85"/>
      <c r="I5" s="48"/>
      <c r="J5" s="13"/>
    </row>
    <row r="6" spans="1:10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  <c r="J6" s="13"/>
    </row>
    <row r="7" spans="1:10" x14ac:dyDescent="0.25">
      <c r="A7" s="83" t="str">
        <f>+'[1]STOCK POINT'!A9:I9</f>
        <v>HDPE, LLDPE &amp; PP PRICE W.E.F. DT. 18.12.25</v>
      </c>
      <c r="B7" s="83"/>
      <c r="C7" s="83"/>
      <c r="D7" s="83"/>
      <c r="E7" s="83"/>
      <c r="F7" s="83"/>
      <c r="G7" s="83"/>
      <c r="H7" s="83"/>
      <c r="I7" s="83"/>
      <c r="J7" s="13"/>
    </row>
    <row r="8" spans="1:10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  <c r="J9" s="13"/>
    </row>
    <row r="10" spans="1:10" x14ac:dyDescent="0.25">
      <c r="A10" s="12" t="s">
        <v>89</v>
      </c>
      <c r="B10" s="32">
        <f>'[1]HD EX-WORKS'!P55</f>
        <v>90798</v>
      </c>
      <c r="C10" s="33">
        <v>1100</v>
      </c>
      <c r="D10" s="33">
        <f t="shared" ref="D10:D33" si="0">+B10-C10</f>
        <v>89698</v>
      </c>
      <c r="E10" s="53" t="s">
        <v>178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'[1]HD EX-WORKS'!R55</f>
        <v>92798</v>
      </c>
      <c r="C11" s="33">
        <v>1100</v>
      </c>
      <c r="D11" s="33">
        <f t="shared" si="0"/>
        <v>91698</v>
      </c>
      <c r="E11" s="35"/>
      <c r="F11" s="39"/>
      <c r="G11" s="14"/>
      <c r="H11" s="13"/>
      <c r="I11" s="13"/>
      <c r="J11" s="13"/>
    </row>
    <row r="12" spans="1:10" x14ac:dyDescent="0.25">
      <c r="A12" s="12" t="s">
        <v>90</v>
      </c>
      <c r="B12" s="32">
        <f>+'[1]HD EX-WORKS'!Q55</f>
        <v>93548</v>
      </c>
      <c r="C12" s="33">
        <v>1100</v>
      </c>
      <c r="D12" s="33">
        <f>+B12-C12</f>
        <v>92448</v>
      </c>
      <c r="E12" s="59"/>
      <c r="F12" s="39"/>
      <c r="G12" s="14"/>
      <c r="H12" s="13"/>
      <c r="I12" s="13"/>
      <c r="J12" s="13"/>
    </row>
    <row r="13" spans="1:10" x14ac:dyDescent="0.25">
      <c r="A13" s="12" t="s">
        <v>91</v>
      </c>
      <c r="B13" s="32">
        <f>'[1]HD EX-WORKS'!T55</f>
        <v>93548</v>
      </c>
      <c r="C13" s="33">
        <v>1100</v>
      </c>
      <c r="D13" s="33">
        <f t="shared" si="0"/>
        <v>92448</v>
      </c>
      <c r="E13" s="59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EX-WORKS'!U55</f>
        <v>96048</v>
      </c>
      <c r="C14" s="33">
        <v>1100</v>
      </c>
      <c r="D14" s="33">
        <f>+B14-C14</f>
        <v>94948</v>
      </c>
      <c r="E14" s="60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EX-WORKS'!V55</f>
        <v>96048</v>
      </c>
      <c r="C15" s="33">
        <v>1100</v>
      </c>
      <c r="D15" s="33">
        <f>+B15-C15</f>
        <v>94948</v>
      </c>
      <c r="E15" s="60"/>
      <c r="F15" s="39"/>
      <c r="G15" s="14"/>
      <c r="H15" s="13"/>
      <c r="I15" s="13"/>
      <c r="J15" s="13"/>
    </row>
    <row r="16" spans="1:10" x14ac:dyDescent="0.25">
      <c r="A16" s="12" t="s">
        <v>92</v>
      </c>
      <c r="B16" s="32">
        <f>'[1]HD EX-WORKS'!B55</f>
        <v>92851</v>
      </c>
      <c r="C16" s="33">
        <v>1100</v>
      </c>
      <c r="D16" s="33">
        <f t="shared" si="0"/>
        <v>91751</v>
      </c>
      <c r="E16" s="61" t="s">
        <v>179</v>
      </c>
      <c r="F16" s="1" t="s">
        <v>180</v>
      </c>
      <c r="G16" s="31"/>
      <c r="H16" s="13"/>
      <c r="I16" s="13"/>
      <c r="J16" s="13"/>
    </row>
    <row r="17" spans="1:10" x14ac:dyDescent="0.25">
      <c r="A17" s="12" t="s">
        <v>93</v>
      </c>
      <c r="B17" s="32">
        <f>'[1]HD EX-WORKS'!F55</f>
        <v>94731</v>
      </c>
      <c r="C17" s="33">
        <v>1100</v>
      </c>
      <c r="D17" s="33">
        <f t="shared" si="0"/>
        <v>93631</v>
      </c>
      <c r="E17" s="62" t="s">
        <v>181</v>
      </c>
      <c r="F17" s="1" t="s">
        <v>182</v>
      </c>
      <c r="G17" s="31"/>
      <c r="H17" s="13"/>
      <c r="I17" s="13"/>
      <c r="J17" s="13"/>
    </row>
    <row r="18" spans="1:10" x14ac:dyDescent="0.25">
      <c r="A18" s="12" t="s">
        <v>94</v>
      </c>
      <c r="B18" s="32">
        <f>'[1]HD EX-WORKS'!G55</f>
        <v>93481</v>
      </c>
      <c r="C18" s="33">
        <v>1100</v>
      </c>
      <c r="D18" s="33">
        <f t="shared" si="0"/>
        <v>92381</v>
      </c>
      <c r="E18" s="62"/>
      <c r="F18" s="28"/>
      <c r="G18" s="26"/>
      <c r="H18" s="13"/>
      <c r="I18" s="13"/>
      <c r="J18" s="13"/>
    </row>
    <row r="19" spans="1:10" x14ac:dyDescent="0.25">
      <c r="A19" s="12" t="s">
        <v>95</v>
      </c>
      <c r="B19" s="33">
        <f>'[1]HD EX-WORKS'!C55</f>
        <v>92981</v>
      </c>
      <c r="C19" s="33">
        <v>1100</v>
      </c>
      <c r="D19" s="33">
        <f t="shared" si="0"/>
        <v>91881</v>
      </c>
      <c r="E19" s="62"/>
      <c r="F19" s="28"/>
      <c r="G19" s="26"/>
      <c r="H19" s="13"/>
      <c r="I19" s="13"/>
      <c r="J19" s="13"/>
    </row>
    <row r="20" spans="1:10" x14ac:dyDescent="0.25">
      <c r="A20" s="12" t="s">
        <v>96</v>
      </c>
      <c r="B20" s="33">
        <f>'[1]HD EX-WORKS'!S55</f>
        <v>94516</v>
      </c>
      <c r="C20" s="33">
        <v>1100</v>
      </c>
      <c r="D20" s="33">
        <f t="shared" si="0"/>
        <v>93416</v>
      </c>
      <c r="E20" s="62" t="s">
        <v>202</v>
      </c>
      <c r="F20" s="63">
        <f>+'[1]Freight list'!I411</f>
        <v>3358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'[1]HD EX-WORKS'!H55</f>
        <v>93205</v>
      </c>
      <c r="C21" s="33">
        <v>1100</v>
      </c>
      <c r="D21" s="33">
        <f t="shared" si="0"/>
        <v>92105</v>
      </c>
      <c r="E21" s="62" t="s">
        <v>203</v>
      </c>
      <c r="F21" s="63">
        <f>+'[1]Freight list'!I419</f>
        <v>3015</v>
      </c>
      <c r="G21" s="31"/>
      <c r="H21" s="13"/>
      <c r="I21" s="13"/>
      <c r="J21" s="13"/>
    </row>
    <row r="22" spans="1:10" x14ac:dyDescent="0.25">
      <c r="A22" s="12" t="s">
        <v>97</v>
      </c>
      <c r="B22" s="33">
        <f>'[1]HD EX-WORKS'!N55-3000</f>
        <v>91269</v>
      </c>
      <c r="C22" s="33">
        <v>1100</v>
      </c>
      <c r="D22" s="33">
        <f t="shared" si="0"/>
        <v>90169</v>
      </c>
      <c r="E22" s="62" t="s">
        <v>204</v>
      </c>
      <c r="F22" s="63">
        <f>+'[1]Freight list'!I409</f>
        <v>3358</v>
      </c>
      <c r="G22" s="31"/>
      <c r="H22" s="13"/>
      <c r="I22" s="13"/>
      <c r="J22" s="13"/>
    </row>
    <row r="23" spans="1:10" x14ac:dyDescent="0.25">
      <c r="A23" s="12" t="s">
        <v>98</v>
      </c>
      <c r="B23" s="33">
        <f>'[1]HD EX-WORKS'!N55</f>
        <v>94269</v>
      </c>
      <c r="C23" s="33">
        <v>1100</v>
      </c>
      <c r="D23" s="33">
        <f t="shared" si="0"/>
        <v>93169</v>
      </c>
      <c r="E23" s="62" t="s">
        <v>205</v>
      </c>
      <c r="F23" s="63">
        <f>+'[1]Freight list'!I410</f>
        <v>3358</v>
      </c>
      <c r="G23" s="64"/>
      <c r="H23" s="13"/>
      <c r="I23" s="13"/>
      <c r="J23" s="13"/>
    </row>
    <row r="24" spans="1:10" x14ac:dyDescent="0.25">
      <c r="A24" s="12" t="s">
        <v>99</v>
      </c>
      <c r="B24" s="33">
        <f>'[1]HD EX-WORKS'!O55</f>
        <v>94269</v>
      </c>
      <c r="C24" s="33">
        <v>1100</v>
      </c>
      <c r="D24" s="33">
        <f t="shared" si="0"/>
        <v>93169</v>
      </c>
      <c r="E24" s="62" t="s">
        <v>206</v>
      </c>
      <c r="F24" s="63">
        <f>+'[1]Freight list'!I178</f>
        <v>3604</v>
      </c>
      <c r="G24" s="64"/>
      <c r="H24" s="13"/>
      <c r="I24" s="13"/>
      <c r="J24" s="13"/>
    </row>
    <row r="25" spans="1:10" x14ac:dyDescent="0.25">
      <c r="A25" s="12" t="s">
        <v>100</v>
      </c>
      <c r="B25" s="32">
        <f>'[1]HD EX-WORKS'!K55</f>
        <v>92584</v>
      </c>
      <c r="C25" s="33">
        <v>1100</v>
      </c>
      <c r="D25" s="33">
        <f t="shared" si="0"/>
        <v>91484</v>
      </c>
      <c r="E25" s="62"/>
      <c r="F25" s="1"/>
      <c r="G25" s="31"/>
      <c r="H25" s="13"/>
      <c r="I25" s="13"/>
      <c r="J25" s="13"/>
    </row>
    <row r="26" spans="1:10" x14ac:dyDescent="0.25">
      <c r="A26" s="12" t="s">
        <v>29</v>
      </c>
      <c r="B26" s="33">
        <f>'[1]HD EX-WORKS'!L55</f>
        <v>91966</v>
      </c>
      <c r="C26" s="33">
        <v>1100</v>
      </c>
      <c r="D26" s="33">
        <f t="shared" si="0"/>
        <v>90866</v>
      </c>
      <c r="E26" s="62"/>
      <c r="F26" s="1"/>
      <c r="G26" s="31"/>
      <c r="H26" s="13"/>
      <c r="I26" s="13"/>
      <c r="J26" s="13"/>
    </row>
    <row r="27" spans="1:10" x14ac:dyDescent="0.25">
      <c r="A27" s="12" t="s">
        <v>31</v>
      </c>
      <c r="B27" s="33">
        <f>'[1]HD EX-WORKS'!I55</f>
        <v>93276</v>
      </c>
      <c r="C27" s="33">
        <v>1100</v>
      </c>
      <c r="D27" s="33">
        <f t="shared" si="0"/>
        <v>92176</v>
      </c>
      <c r="E27" s="62"/>
      <c r="F27" s="1"/>
      <c r="G27" s="31"/>
      <c r="H27" s="13"/>
      <c r="I27" s="13"/>
      <c r="J27" s="13"/>
    </row>
    <row r="28" spans="1:10" x14ac:dyDescent="0.25">
      <c r="A28" s="12" t="s">
        <v>101</v>
      </c>
      <c r="B28" s="33">
        <f>'[1]HD EX-WORKS'!J55</f>
        <v>90584</v>
      </c>
      <c r="C28" s="33">
        <v>1100</v>
      </c>
      <c r="D28" s="33">
        <f t="shared" si="0"/>
        <v>89484</v>
      </c>
      <c r="E28" s="62"/>
      <c r="F28" s="1"/>
      <c r="G28" s="31"/>
      <c r="H28" s="13"/>
      <c r="I28" s="13"/>
      <c r="J28" s="13"/>
    </row>
    <row r="29" spans="1:10" x14ac:dyDescent="0.25">
      <c r="A29" s="12" t="s">
        <v>27</v>
      </c>
      <c r="B29" s="33">
        <f>'[1]HD EX-WORKS'!W55</f>
        <v>90269</v>
      </c>
      <c r="C29" s="33">
        <v>1100</v>
      </c>
      <c r="D29" s="33">
        <f t="shared" si="0"/>
        <v>89169</v>
      </c>
      <c r="E29" s="62"/>
      <c r="F29" s="28"/>
      <c r="G29" s="26"/>
      <c r="H29" s="13"/>
      <c r="I29" s="13"/>
      <c r="J29" s="13"/>
    </row>
    <row r="30" spans="1:10" x14ac:dyDescent="0.25">
      <c r="A30" s="12" t="s">
        <v>102</v>
      </c>
      <c r="B30" s="33">
        <f>'[1]HD EX-WORKS'!X55</f>
        <v>88269</v>
      </c>
      <c r="C30" s="33">
        <v>1100</v>
      </c>
      <c r="D30" s="33">
        <f t="shared" si="0"/>
        <v>87169</v>
      </c>
      <c r="E30" s="62"/>
      <c r="F30" s="28"/>
      <c r="G30" s="26"/>
      <c r="H30" s="13"/>
      <c r="I30" s="13"/>
      <c r="J30" s="13"/>
    </row>
    <row r="31" spans="1:10" x14ac:dyDescent="0.25">
      <c r="A31" s="12" t="s">
        <v>103</v>
      </c>
      <c r="B31" s="33">
        <f>'[1]HD EX-WORKS'!Y55</f>
        <v>85351</v>
      </c>
      <c r="C31" s="33">
        <v>1100</v>
      </c>
      <c r="D31" s="33">
        <f t="shared" si="0"/>
        <v>84251</v>
      </c>
      <c r="E31" s="62"/>
      <c r="F31" s="28"/>
      <c r="G31" s="26"/>
      <c r="H31" s="13"/>
      <c r="I31" s="13"/>
      <c r="J31" s="13"/>
    </row>
    <row r="32" spans="1:10" x14ac:dyDescent="0.25">
      <c r="A32" s="12" t="s">
        <v>104</v>
      </c>
      <c r="B32" s="33">
        <f>'[1]HD EX-WORKS'!Z55</f>
        <v>88205</v>
      </c>
      <c r="C32" s="33">
        <v>1100</v>
      </c>
      <c r="D32" s="33">
        <f t="shared" si="0"/>
        <v>87105</v>
      </c>
      <c r="E32" s="62"/>
      <c r="F32" s="28"/>
      <c r="G32" s="26"/>
      <c r="H32" s="13"/>
      <c r="I32" s="13"/>
      <c r="J32" s="13"/>
    </row>
    <row r="33" spans="1:10" x14ac:dyDescent="0.25">
      <c r="A33" s="12" t="s">
        <v>105</v>
      </c>
      <c r="B33" s="33">
        <f>'[1]HD EX-WORKS'!AA55</f>
        <v>87981</v>
      </c>
      <c r="C33" s="33">
        <v>1100</v>
      </c>
      <c r="D33" s="33">
        <f t="shared" si="0"/>
        <v>86881</v>
      </c>
      <c r="E33" s="62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62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'[1]PP EX-WORKS'!I44</f>
        <v>89401</v>
      </c>
      <c r="C35" s="33">
        <v>1100</v>
      </c>
      <c r="D35" s="33">
        <f t="shared" ref="D35:D44" si="1">+B35-C35</f>
        <v>88301</v>
      </c>
      <c r="E35" s="58" t="s">
        <v>207</v>
      </c>
      <c r="F35" s="13"/>
      <c r="G35" s="13"/>
      <c r="H35" s="13"/>
      <c r="I35" s="13"/>
      <c r="J35" s="13"/>
    </row>
    <row r="36" spans="1:10" x14ac:dyDescent="0.25">
      <c r="A36" s="12" t="s">
        <v>106</v>
      </c>
      <c r="B36" s="33">
        <f>'[1]PP EX-WORKS'!E44</f>
        <v>87711</v>
      </c>
      <c r="C36" s="33">
        <v>1100</v>
      </c>
      <c r="D36" s="33">
        <f t="shared" si="1"/>
        <v>86611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107</v>
      </c>
      <c r="B37" s="33">
        <f>'[1]PP EX-WORKS'!B44</f>
        <v>87191</v>
      </c>
      <c r="C37" s="33">
        <v>1100</v>
      </c>
      <c r="D37" s="33">
        <f t="shared" si="1"/>
        <v>86091</v>
      </c>
      <c r="E37" s="35"/>
      <c r="F37" s="39"/>
      <c r="G37" s="13"/>
      <c r="H37" s="13"/>
      <c r="I37" s="13"/>
      <c r="J37" s="13"/>
    </row>
    <row r="38" spans="1:10" x14ac:dyDescent="0.25">
      <c r="A38" s="12" t="s">
        <v>108</v>
      </c>
      <c r="B38" s="33">
        <f>'[1]PP EX-WORKS'!H44</f>
        <v>89891</v>
      </c>
      <c r="C38" s="33">
        <v>1100</v>
      </c>
      <c r="D38" s="33">
        <f t="shared" si="1"/>
        <v>88791</v>
      </c>
      <c r="E38" s="35"/>
      <c r="F38" s="39"/>
      <c r="G38" s="13"/>
      <c r="H38" s="13"/>
      <c r="I38" s="13"/>
      <c r="J38" s="13"/>
    </row>
    <row r="39" spans="1:10" x14ac:dyDescent="0.25">
      <c r="A39" s="12" t="s">
        <v>37</v>
      </c>
      <c r="B39" s="32">
        <f>'[1]PP EX-WORKS'!F44</f>
        <v>88211</v>
      </c>
      <c r="C39" s="33">
        <v>1100</v>
      </c>
      <c r="D39" s="33">
        <f t="shared" si="1"/>
        <v>87111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109</v>
      </c>
      <c r="B40" s="33">
        <f>+'[1]PP EX-WORKS'!X44</f>
        <v>83191</v>
      </c>
      <c r="C40" s="33">
        <v>1100</v>
      </c>
      <c r="D40" s="33">
        <f t="shared" si="1"/>
        <v>82091</v>
      </c>
      <c r="E40" s="35"/>
      <c r="F40" s="39"/>
      <c r="G40" s="13"/>
      <c r="H40" s="13"/>
      <c r="I40" s="13"/>
      <c r="J40" s="13"/>
    </row>
    <row r="41" spans="1:10" x14ac:dyDescent="0.25">
      <c r="A41" s="12" t="s">
        <v>110</v>
      </c>
      <c r="B41" s="33">
        <f>'[1]PP EX-WORKS'!D44</f>
        <v>86691</v>
      </c>
      <c r="C41" s="33">
        <v>1100</v>
      </c>
      <c r="D41" s="33">
        <f t="shared" si="1"/>
        <v>85591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111</v>
      </c>
      <c r="B42" s="33">
        <f>'[1]PP EX-WORKS'!C44</f>
        <v>86711</v>
      </c>
      <c r="C42" s="33">
        <v>1100</v>
      </c>
      <c r="D42" s="33">
        <f t="shared" si="1"/>
        <v>85611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112</v>
      </c>
      <c r="B43" s="33">
        <f>'[1]PP EX-WORKS'!J44</f>
        <v>91001</v>
      </c>
      <c r="C43" s="33">
        <v>1100</v>
      </c>
      <c r="D43" s="33">
        <f t="shared" si="1"/>
        <v>89901</v>
      </c>
      <c r="E43" s="35"/>
      <c r="F43" s="39"/>
      <c r="G43" s="13"/>
      <c r="H43" s="13"/>
      <c r="I43" s="13"/>
      <c r="J43" s="13"/>
    </row>
    <row r="44" spans="1:10" x14ac:dyDescent="0.25">
      <c r="A44" s="12" t="s">
        <v>113</v>
      </c>
      <c r="B44" s="33">
        <f>'[1]PP EX-WORKS'!Z44</f>
        <v>83191</v>
      </c>
      <c r="C44" s="33">
        <v>1100</v>
      </c>
      <c r="D44" s="33">
        <f t="shared" si="1"/>
        <v>82091</v>
      </c>
      <c r="E44" s="35"/>
      <c r="F44" s="39"/>
      <c r="G44" s="13"/>
      <c r="H44" s="13"/>
      <c r="I44" s="13"/>
      <c r="J44" s="13"/>
    </row>
    <row r="45" spans="1:10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  <c r="J45" s="13"/>
    </row>
    <row r="46" spans="1:10" x14ac:dyDescent="0.25">
      <c r="A46" s="12" t="s">
        <v>114</v>
      </c>
      <c r="B46" s="33">
        <f>'[1]PP EX-WORKS'!R44</f>
        <v>95311</v>
      </c>
      <c r="C46" s="33">
        <v>1100</v>
      </c>
      <c r="D46" s="33">
        <f t="shared" ref="D46:D59" si="2">+B46-C46</f>
        <v>94211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115</v>
      </c>
      <c r="B47" s="33">
        <f>+'[1]PP EX-WORKS'!S44</f>
        <v>95251</v>
      </c>
      <c r="C47" s="33">
        <v>1100</v>
      </c>
      <c r="D47" s="33">
        <f>+B47-C47</f>
        <v>94151</v>
      </c>
      <c r="E47" s="35"/>
      <c r="F47" s="39"/>
      <c r="G47" s="13"/>
      <c r="H47" s="13"/>
      <c r="I47" s="13"/>
      <c r="J47" s="13"/>
    </row>
    <row r="48" spans="1:10" x14ac:dyDescent="0.25">
      <c r="A48" s="12" t="s">
        <v>116</v>
      </c>
      <c r="B48" s="33">
        <f>+'[1]PP EX-WORKS'!P44-6000</f>
        <v>86001</v>
      </c>
      <c r="C48" s="33">
        <v>1100</v>
      </c>
      <c r="D48" s="33">
        <f t="shared" si="2"/>
        <v>84901</v>
      </c>
      <c r="E48" s="35"/>
      <c r="F48" s="39"/>
      <c r="G48" s="13"/>
      <c r="H48" s="13"/>
      <c r="I48" s="13"/>
      <c r="J48" s="13"/>
    </row>
    <row r="49" spans="1:10" x14ac:dyDescent="0.25">
      <c r="A49" s="12" t="s">
        <v>53</v>
      </c>
      <c r="B49" s="33">
        <f>'[1]PP EX-WORKS'!Q44</f>
        <v>93761</v>
      </c>
      <c r="C49" s="33">
        <v>1100</v>
      </c>
      <c r="D49" s="33">
        <f t="shared" si="2"/>
        <v>92661</v>
      </c>
      <c r="E49" s="35"/>
      <c r="F49" s="39"/>
      <c r="G49" s="13"/>
      <c r="H49" s="13"/>
      <c r="I49" s="13"/>
      <c r="J49" s="13"/>
    </row>
    <row r="50" spans="1:10" x14ac:dyDescent="0.25">
      <c r="A50" s="12" t="s">
        <v>117</v>
      </c>
      <c r="B50" s="33">
        <f>'[1]PP EX-WORKS'!P44</f>
        <v>92001</v>
      </c>
      <c r="C50" s="33">
        <v>1100</v>
      </c>
      <c r="D50" s="33">
        <f t="shared" si="2"/>
        <v>90901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EX-WORKS'!W44</f>
        <v>92491</v>
      </c>
      <c r="C51" s="33">
        <v>1100</v>
      </c>
      <c r="D51" s="33">
        <f t="shared" si="2"/>
        <v>91391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EX-WORKS'!V44</f>
        <v>94341</v>
      </c>
      <c r="C52" s="33">
        <v>1100</v>
      </c>
      <c r="D52" s="33">
        <f t="shared" si="2"/>
        <v>93241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EX-WORKS'!T44</f>
        <v>93471</v>
      </c>
      <c r="C53" s="33">
        <v>1100</v>
      </c>
      <c r="D53" s="33">
        <f t="shared" si="2"/>
        <v>92371</v>
      </c>
      <c r="E53" s="35"/>
      <c r="F53" s="39"/>
      <c r="G53" s="13"/>
      <c r="H53" s="13"/>
      <c r="I53" s="13"/>
      <c r="J53" s="13"/>
    </row>
    <row r="54" spans="1:10" x14ac:dyDescent="0.25">
      <c r="A54" s="12" t="s">
        <v>47</v>
      </c>
      <c r="B54" s="33">
        <f>+'[1]PP EX-WORKS'!U44</f>
        <v>93471</v>
      </c>
      <c r="C54" s="33">
        <v>1100</v>
      </c>
      <c r="D54" s="33">
        <f t="shared" si="2"/>
        <v>92371</v>
      </c>
      <c r="E54" s="35"/>
      <c r="F54" s="39"/>
      <c r="G54" s="13"/>
      <c r="H54" s="13"/>
      <c r="I54" s="13"/>
      <c r="J54" s="13"/>
    </row>
    <row r="55" spans="1:10" x14ac:dyDescent="0.25">
      <c r="A55" s="12" t="s">
        <v>118</v>
      </c>
      <c r="B55" s="33">
        <f>'[1]PP EX-WORKS'!O44</f>
        <v>92001</v>
      </c>
      <c r="C55" s="33">
        <v>1100</v>
      </c>
      <c r="D55" s="33">
        <f t="shared" si="2"/>
        <v>90901</v>
      </c>
      <c r="E55" s="35"/>
      <c r="F55" s="39"/>
      <c r="G55" s="13"/>
      <c r="H55" s="13"/>
      <c r="I55" s="13"/>
      <c r="J55" s="13"/>
    </row>
    <row r="56" spans="1:10" x14ac:dyDescent="0.25">
      <c r="A56" s="12" t="s">
        <v>174</v>
      </c>
      <c r="B56" s="33">
        <f>'[1]PP EX-WORKS'!N44</f>
        <v>91501</v>
      </c>
      <c r="C56" s="33">
        <v>1100</v>
      </c>
      <c r="D56" s="33">
        <f t="shared" si="2"/>
        <v>90401</v>
      </c>
      <c r="E56" s="35"/>
      <c r="F56" s="39"/>
      <c r="G56" s="13"/>
      <c r="H56" s="13"/>
      <c r="I56" s="13"/>
      <c r="J56" s="13"/>
    </row>
    <row r="57" spans="1:10" x14ac:dyDescent="0.25">
      <c r="A57" s="12" t="s">
        <v>120</v>
      </c>
      <c r="B57" s="33">
        <f>'[1]PP EX-WORKS'!K44</f>
        <v>94974</v>
      </c>
      <c r="C57" s="33">
        <v>1100</v>
      </c>
      <c r="D57" s="33">
        <f t="shared" si="2"/>
        <v>93874</v>
      </c>
      <c r="E57" s="35"/>
      <c r="F57" s="39"/>
      <c r="G57" s="13"/>
      <c r="H57" s="13"/>
      <c r="I57" s="13"/>
      <c r="J57" s="13"/>
    </row>
    <row r="58" spans="1:10" x14ac:dyDescent="0.25">
      <c r="A58" s="12" t="s">
        <v>121</v>
      </c>
      <c r="B58" s="33">
        <f>'[1]PP EX-WORKS'!M44</f>
        <v>97974</v>
      </c>
      <c r="C58" s="33">
        <v>1100</v>
      </c>
      <c r="D58" s="33">
        <f t="shared" si="2"/>
        <v>96874</v>
      </c>
      <c r="E58" s="35"/>
      <c r="F58" s="39"/>
      <c r="G58" s="13"/>
      <c r="H58" s="13"/>
      <c r="I58" s="13"/>
      <c r="J58" s="13"/>
    </row>
    <row r="59" spans="1:10" x14ac:dyDescent="0.25">
      <c r="A59" s="40" t="s">
        <v>122</v>
      </c>
      <c r="B59" s="33">
        <f>'[1]PP EX-WORKS'!L44</f>
        <v>96994</v>
      </c>
      <c r="C59" s="33">
        <v>1100</v>
      </c>
      <c r="D59" s="33">
        <f t="shared" si="2"/>
        <v>95894</v>
      </c>
      <c r="E59" s="35"/>
      <c r="F59" s="39"/>
      <c r="G59" s="13"/>
      <c r="H59" s="13"/>
      <c r="I59" s="13"/>
      <c r="J59" s="13"/>
    </row>
    <row r="60" spans="1:10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  <c r="J60" s="13"/>
    </row>
    <row r="61" spans="1:10" x14ac:dyDescent="0.25">
      <c r="A61" s="12" t="s">
        <v>123</v>
      </c>
      <c r="B61" s="33">
        <f>'[1]LL PRICELIST'!C55</f>
        <v>92929</v>
      </c>
      <c r="C61" s="33">
        <v>1100</v>
      </c>
      <c r="D61" s="33">
        <f t="shared" ref="D61:D69" si="3">+B61-C61</f>
        <v>91829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124</v>
      </c>
      <c r="B62" s="33">
        <f>'[1]LL PRICELIST'!B55</f>
        <v>91929</v>
      </c>
      <c r="C62" s="33">
        <v>1100</v>
      </c>
      <c r="D62" s="33">
        <f t="shared" si="3"/>
        <v>90829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125</v>
      </c>
      <c r="B63" s="33">
        <f>'[1]LL PRICELIST'!B55</f>
        <v>91929</v>
      </c>
      <c r="C63" s="33">
        <v>1100</v>
      </c>
      <c r="D63" s="33">
        <f t="shared" si="3"/>
        <v>90829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126</v>
      </c>
      <c r="B64" s="33">
        <f>'[1]LL PRICELIST'!D55</f>
        <v>99019</v>
      </c>
      <c r="C64" s="33">
        <v>1100</v>
      </c>
      <c r="D64" s="33">
        <f t="shared" si="3"/>
        <v>97919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127</v>
      </c>
      <c r="B65" s="33">
        <f>'[1]LL PRICELIST'!E55</f>
        <v>101019</v>
      </c>
      <c r="C65" s="33">
        <v>1100</v>
      </c>
      <c r="D65" s="33">
        <f t="shared" si="3"/>
        <v>99919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128</v>
      </c>
      <c r="B66" s="33">
        <f>'[1]LL PRICELIST'!F55</f>
        <v>102709</v>
      </c>
      <c r="C66" s="33">
        <v>1100</v>
      </c>
      <c r="D66" s="33">
        <f t="shared" si="3"/>
        <v>101609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129</v>
      </c>
      <c r="B67" s="33">
        <f>'[1]LL PRICELIST'!B55-5500</f>
        <v>86429</v>
      </c>
      <c r="C67" s="33">
        <v>1100</v>
      </c>
      <c r="D67" s="33">
        <f t="shared" si="3"/>
        <v>85329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130</v>
      </c>
      <c r="B68" s="33">
        <f>'[1]LL PRICELIST'!I55</f>
        <v>87929</v>
      </c>
      <c r="C68" s="33">
        <v>1100</v>
      </c>
      <c r="D68" s="33">
        <f t="shared" si="3"/>
        <v>86829</v>
      </c>
      <c r="E68" s="35"/>
      <c r="F68" s="39"/>
      <c r="G68" s="13"/>
      <c r="H68" s="13"/>
      <c r="I68" s="13"/>
      <c r="J68" s="13"/>
    </row>
    <row r="69" spans="1:10" x14ac:dyDescent="0.25">
      <c r="A69" s="12" t="s">
        <v>131</v>
      </c>
      <c r="B69" s="33">
        <f>'[1]LL PRICELIST'!J55</f>
        <v>87929</v>
      </c>
      <c r="C69" s="33">
        <v>1100</v>
      </c>
      <c r="D69" s="33">
        <f t="shared" si="3"/>
        <v>86829</v>
      </c>
      <c r="E69" s="35"/>
      <c r="F69" s="39"/>
      <c r="G69" s="13"/>
      <c r="H69" s="13"/>
      <c r="I69" s="13"/>
      <c r="J69" s="13"/>
    </row>
    <row r="70" spans="1:10" x14ac:dyDescent="0.25">
      <c r="A70" s="37" t="s">
        <v>208</v>
      </c>
      <c r="B70" s="83"/>
      <c r="C70" s="83"/>
      <c r="D70" s="83"/>
      <c r="E70" s="83"/>
      <c r="F70" s="83"/>
      <c r="G70" s="83"/>
      <c r="H70" s="83"/>
      <c r="I70" s="83"/>
      <c r="J70" s="83"/>
    </row>
    <row r="71" spans="1:10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  <c r="J71" s="13"/>
    </row>
    <row r="72" spans="1:10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  <c r="J72" s="13"/>
    </row>
    <row r="73" spans="1:10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  <c r="J73" s="13"/>
    </row>
    <row r="74" spans="1:10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  <c r="J74" s="13"/>
    </row>
    <row r="75" spans="1:10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  <c r="J75" s="65"/>
    </row>
    <row r="76" spans="1:10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  <c r="J76" s="13"/>
    </row>
    <row r="77" spans="1:10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  <c r="J77" s="13"/>
    </row>
    <row r="78" spans="1:10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  <c r="J78" s="13"/>
    </row>
    <row r="79" spans="1:10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  <c r="J82" s="13"/>
    </row>
    <row r="83" spans="1:10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  <c r="J85" s="13"/>
    </row>
    <row r="86" spans="1:10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  <c r="J86" s="13"/>
    </row>
    <row r="87" spans="1:10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  <row r="89" spans="1:10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  <c r="J89" s="13"/>
    </row>
  </sheetData>
  <mergeCells count="8">
    <mergeCell ref="A7:I7"/>
    <mergeCell ref="B70:J70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3.42578125" customWidth="1"/>
    <col min="5" max="6" width="13.28515625" customWidth="1"/>
    <col min="7" max="7" width="10.7109375" customWidth="1"/>
    <col min="8" max="8" width="16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209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18.12.25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'[1]HD EX-WORKS'!P51</f>
        <v>91300</v>
      </c>
      <c r="C9" s="33">
        <v>1100</v>
      </c>
      <c r="D9" s="33">
        <f t="shared" ref="D9:D32" si="0">+B9-C9</f>
        <v>90200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'[1]HD EX-WORKS'!R51</f>
        <v>93300</v>
      </c>
      <c r="C10" s="33">
        <v>1100</v>
      </c>
      <c r="D10" s="33">
        <f t="shared" si="0"/>
        <v>92200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EX-WORKS'!Q51</f>
        <v>94050</v>
      </c>
      <c r="C11" s="33">
        <v>1100</v>
      </c>
      <c r="D11" s="33">
        <f>+B11-C11</f>
        <v>92950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'[1]HD EX-WORKS'!T51</f>
        <v>94050</v>
      </c>
      <c r="C12" s="33">
        <v>1100</v>
      </c>
      <c r="D12" s="33">
        <f t="shared" si="0"/>
        <v>92950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EX-WORKS'!U51</f>
        <v>96550</v>
      </c>
      <c r="C13" s="33">
        <v>1100</v>
      </c>
      <c r="D13" s="33">
        <f>+B13-C13</f>
        <v>95450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EX-WORKS'!V51</f>
        <v>96550</v>
      </c>
      <c r="C14" s="33">
        <v>1100</v>
      </c>
      <c r="D14" s="33">
        <f>+B14-C14</f>
        <v>95450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'[1]HD EX-WORKS'!B51</f>
        <v>93315</v>
      </c>
      <c r="C15" s="33">
        <v>1100</v>
      </c>
      <c r="D15" s="33">
        <f t="shared" si="0"/>
        <v>92215</v>
      </c>
      <c r="E15" s="61" t="s">
        <v>179</v>
      </c>
      <c r="F15" s="1" t="s">
        <v>180</v>
      </c>
      <c r="G15" s="31"/>
      <c r="H15" s="13"/>
      <c r="I15" s="13"/>
    </row>
    <row r="16" spans="1:9" x14ac:dyDescent="0.25">
      <c r="A16" s="12" t="s">
        <v>93</v>
      </c>
      <c r="B16" s="32">
        <f>'[1]HD EX-WORKS'!F51</f>
        <v>94800</v>
      </c>
      <c r="C16" s="33">
        <v>1100</v>
      </c>
      <c r="D16" s="33">
        <f t="shared" si="0"/>
        <v>93700</v>
      </c>
      <c r="E16" s="62" t="s">
        <v>181</v>
      </c>
      <c r="F16" s="1" t="s">
        <v>182</v>
      </c>
      <c r="G16" s="31"/>
      <c r="H16" s="13"/>
      <c r="I16" s="13"/>
    </row>
    <row r="17" spans="1:9" x14ac:dyDescent="0.25">
      <c r="A17" s="12" t="s">
        <v>94</v>
      </c>
      <c r="B17" s="32">
        <f>'[1]HD EX-WORKS'!G51</f>
        <v>93550</v>
      </c>
      <c r="C17" s="33">
        <v>1100</v>
      </c>
      <c r="D17" s="33">
        <f t="shared" si="0"/>
        <v>92450</v>
      </c>
      <c r="E17" s="62"/>
      <c r="F17" s="62"/>
      <c r="G17" s="26"/>
      <c r="H17" s="13"/>
      <c r="I17" s="13"/>
    </row>
    <row r="18" spans="1:9" x14ac:dyDescent="0.25">
      <c r="A18" s="12" t="s">
        <v>95</v>
      </c>
      <c r="B18" s="33">
        <f>'[1]HD EX-WORKS'!C51</f>
        <v>93050</v>
      </c>
      <c r="C18" s="33">
        <v>1100</v>
      </c>
      <c r="D18" s="33">
        <f t="shared" si="0"/>
        <v>91950</v>
      </c>
      <c r="E18" s="62"/>
      <c r="F18" s="62"/>
      <c r="G18" s="26"/>
      <c r="H18" s="13"/>
      <c r="I18" s="13"/>
    </row>
    <row r="19" spans="1:9" x14ac:dyDescent="0.25">
      <c r="A19" s="12" t="s">
        <v>96</v>
      </c>
      <c r="B19" s="33">
        <f>'[1]HD EX-WORKS'!S51</f>
        <v>95065</v>
      </c>
      <c r="C19" s="33">
        <v>1100</v>
      </c>
      <c r="D19" s="33">
        <f t="shared" si="0"/>
        <v>93965</v>
      </c>
      <c r="E19" s="62" t="s">
        <v>210</v>
      </c>
      <c r="F19" s="55">
        <f>+'[1]Freight list'!I213</f>
        <v>3654</v>
      </c>
      <c r="G19" s="31"/>
      <c r="H19" s="13"/>
      <c r="I19" s="13"/>
    </row>
    <row r="20" spans="1:9" x14ac:dyDescent="0.25">
      <c r="A20" s="12" t="s">
        <v>25</v>
      </c>
      <c r="B20" s="33">
        <f>'[1]HD EX-WORKS'!H51</f>
        <v>93624</v>
      </c>
      <c r="C20" s="33">
        <v>1100</v>
      </c>
      <c r="D20" s="33">
        <f t="shared" si="0"/>
        <v>92524</v>
      </c>
      <c r="E20" s="62" t="s">
        <v>211</v>
      </c>
      <c r="F20" s="55">
        <f>+'[1]Freight list'!I214</f>
        <v>3669</v>
      </c>
      <c r="G20" s="31"/>
      <c r="H20" s="13"/>
      <c r="I20" s="13"/>
    </row>
    <row r="21" spans="1:9" x14ac:dyDescent="0.25">
      <c r="A21" s="12" t="s">
        <v>97</v>
      </c>
      <c r="B21" s="33">
        <f>'[1]HD EX-WORKS'!N51-3000</f>
        <v>92178</v>
      </c>
      <c r="C21" s="33">
        <v>1100</v>
      </c>
      <c r="D21" s="33">
        <f t="shared" si="0"/>
        <v>91078</v>
      </c>
      <c r="E21" s="62" t="s">
        <v>212</v>
      </c>
      <c r="F21" s="55">
        <f>+'[1]Freight list'!I200</f>
        <v>3782</v>
      </c>
      <c r="G21" s="31"/>
      <c r="H21" s="13"/>
      <c r="I21" s="13"/>
    </row>
    <row r="22" spans="1:9" x14ac:dyDescent="0.25">
      <c r="A22" s="12" t="s">
        <v>98</v>
      </c>
      <c r="B22" s="33">
        <f>'[1]HD EX-WORKS'!N51</f>
        <v>95178</v>
      </c>
      <c r="C22" s="33">
        <v>1100</v>
      </c>
      <c r="D22" s="33">
        <f t="shared" si="0"/>
        <v>94078</v>
      </c>
      <c r="E22" s="62"/>
      <c r="F22" s="55"/>
      <c r="G22" s="64"/>
      <c r="H22" s="13"/>
      <c r="I22" s="13"/>
    </row>
    <row r="23" spans="1:9" x14ac:dyDescent="0.25">
      <c r="A23" s="12" t="s">
        <v>99</v>
      </c>
      <c r="B23" s="33">
        <f>'[1]HD EX-WORKS'!O51</f>
        <v>95178</v>
      </c>
      <c r="C23" s="33">
        <v>1100</v>
      </c>
      <c r="D23" s="33">
        <f t="shared" si="0"/>
        <v>94078</v>
      </c>
      <c r="E23" s="62"/>
      <c r="F23" s="55"/>
      <c r="G23" s="64"/>
      <c r="H23" s="13"/>
      <c r="I23" s="13"/>
    </row>
    <row r="24" spans="1:9" x14ac:dyDescent="0.25">
      <c r="A24" s="12" t="s">
        <v>100</v>
      </c>
      <c r="B24" s="32">
        <f>'[1]HD EX-WORKS'!K51</f>
        <v>93054</v>
      </c>
      <c r="C24" s="33">
        <v>1100</v>
      </c>
      <c r="D24" s="33">
        <f t="shared" si="0"/>
        <v>91954</v>
      </c>
      <c r="E24" s="62" t="s">
        <v>213</v>
      </c>
      <c r="F24" s="55">
        <f>+'[1]Freight list'!I220</f>
        <v>3918</v>
      </c>
      <c r="G24" s="31"/>
      <c r="H24" s="13"/>
      <c r="I24" s="13"/>
    </row>
    <row r="25" spans="1:9" x14ac:dyDescent="0.25">
      <c r="A25" s="12" t="s">
        <v>29</v>
      </c>
      <c r="B25" s="33">
        <f>'[1]HD EX-WORKS'!L51</f>
        <v>91984</v>
      </c>
      <c r="C25" s="33">
        <v>1100</v>
      </c>
      <c r="D25" s="33">
        <f t="shared" si="0"/>
        <v>90884</v>
      </c>
      <c r="E25" s="62" t="s">
        <v>214</v>
      </c>
      <c r="F25" s="55">
        <f>+'[1]Freight list'!I216</f>
        <v>3871</v>
      </c>
      <c r="G25" s="31"/>
      <c r="H25" s="13"/>
      <c r="I25" s="13"/>
    </row>
    <row r="26" spans="1:9" x14ac:dyDescent="0.25">
      <c r="A26" s="12" t="s">
        <v>31</v>
      </c>
      <c r="B26" s="33">
        <f>'[1]HD EX-WORKS'!I51</f>
        <v>93484</v>
      </c>
      <c r="C26" s="33">
        <v>1100</v>
      </c>
      <c r="D26" s="33">
        <f t="shared" si="0"/>
        <v>92384</v>
      </c>
      <c r="E26" s="62"/>
      <c r="F26" s="1"/>
      <c r="G26" s="31"/>
      <c r="H26" s="13"/>
      <c r="I26" s="13"/>
    </row>
    <row r="27" spans="1:9" x14ac:dyDescent="0.25">
      <c r="A27" s="12" t="s">
        <v>101</v>
      </c>
      <c r="B27" s="33">
        <f>'[1]HD EX-WORKS'!J51</f>
        <v>91054</v>
      </c>
      <c r="C27" s="33">
        <v>1100</v>
      </c>
      <c r="D27" s="33">
        <f t="shared" si="0"/>
        <v>89954</v>
      </c>
      <c r="E27" s="62"/>
      <c r="F27" s="61"/>
      <c r="G27" s="31"/>
      <c r="H27" s="13"/>
      <c r="I27" s="13"/>
    </row>
    <row r="28" spans="1:9" x14ac:dyDescent="0.25">
      <c r="A28" s="12" t="s">
        <v>27</v>
      </c>
      <c r="B28" s="33">
        <f>'[1]HD EX-WORKS'!W51</f>
        <v>91178</v>
      </c>
      <c r="C28" s="33">
        <v>1100</v>
      </c>
      <c r="D28" s="33">
        <f t="shared" si="0"/>
        <v>90078</v>
      </c>
      <c r="E28" s="62"/>
      <c r="F28" s="62"/>
      <c r="G28" s="26"/>
      <c r="H28" s="13"/>
      <c r="I28" s="13"/>
    </row>
    <row r="29" spans="1:9" x14ac:dyDescent="0.25">
      <c r="A29" s="12" t="s">
        <v>102</v>
      </c>
      <c r="B29" s="33">
        <f>'[1]HD EX-WORKS'!X51</f>
        <v>89178</v>
      </c>
      <c r="C29" s="33">
        <v>1100</v>
      </c>
      <c r="D29" s="33">
        <f t="shared" si="0"/>
        <v>88078</v>
      </c>
      <c r="E29" s="62"/>
      <c r="F29" s="62"/>
      <c r="G29" s="26"/>
      <c r="H29" s="13"/>
      <c r="I29" s="13"/>
    </row>
    <row r="30" spans="1:9" x14ac:dyDescent="0.25">
      <c r="A30" s="12" t="s">
        <v>103</v>
      </c>
      <c r="B30" s="33">
        <f>'[1]HD EX-WORKS'!Y51</f>
        <v>85815</v>
      </c>
      <c r="C30" s="33">
        <v>1100</v>
      </c>
      <c r="D30" s="33">
        <f t="shared" si="0"/>
        <v>84715</v>
      </c>
      <c r="E30" s="62"/>
      <c r="F30" s="62"/>
      <c r="G30" s="26"/>
      <c r="H30" s="13"/>
      <c r="I30" s="13"/>
    </row>
    <row r="31" spans="1:9" x14ac:dyDescent="0.25">
      <c r="A31" s="12" t="s">
        <v>104</v>
      </c>
      <c r="B31" s="33">
        <f>'[1]HD EX-WORKS'!Z51</f>
        <v>88624</v>
      </c>
      <c r="C31" s="33">
        <v>1100</v>
      </c>
      <c r="D31" s="33">
        <f t="shared" si="0"/>
        <v>87524</v>
      </c>
      <c r="E31" s="62"/>
      <c r="F31" s="62"/>
      <c r="G31" s="26"/>
      <c r="H31" s="13"/>
      <c r="I31" s="13"/>
    </row>
    <row r="32" spans="1:9" x14ac:dyDescent="0.25">
      <c r="A32" s="12" t="s">
        <v>105</v>
      </c>
      <c r="B32" s="33">
        <f>'[1]HD EX-WORKS'!AA51</f>
        <v>88050</v>
      </c>
      <c r="C32" s="33">
        <v>1100</v>
      </c>
      <c r="D32" s="33">
        <f t="shared" si="0"/>
        <v>86950</v>
      </c>
      <c r="E32" s="62"/>
      <c r="F32" s="62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2"/>
      <c r="G33" s="26"/>
      <c r="H33" s="13"/>
      <c r="I33" s="13"/>
    </row>
    <row r="34" spans="1:9" x14ac:dyDescent="0.25">
      <c r="A34" s="12" t="s">
        <v>34</v>
      </c>
      <c r="B34" s="33">
        <f>[1]BHIWANDI!$B34</f>
        <v>88862</v>
      </c>
      <c r="C34" s="33">
        <v>1100</v>
      </c>
      <c r="D34" s="33">
        <f t="shared" ref="D34:D43" si="1">+B34-C34</f>
        <v>87762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[1]BHIWANDI!$B35</f>
        <v>87172</v>
      </c>
      <c r="C35" s="33">
        <v>1100</v>
      </c>
      <c r="D35" s="33">
        <f t="shared" si="1"/>
        <v>86072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[1]BHIWANDI!$B36</f>
        <v>86652</v>
      </c>
      <c r="C36" s="33">
        <v>1100</v>
      </c>
      <c r="D36" s="33">
        <f t="shared" si="1"/>
        <v>85552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[1]BHIWANDI!$B37</f>
        <v>89352</v>
      </c>
      <c r="C37" s="33">
        <v>1100</v>
      </c>
      <c r="D37" s="33">
        <f t="shared" si="1"/>
        <v>88252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[1]BHIWANDI!$B38</f>
        <v>87672</v>
      </c>
      <c r="C38" s="33">
        <v>1100</v>
      </c>
      <c r="D38" s="33">
        <f t="shared" si="1"/>
        <v>86572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EX-WORKS'!X40</f>
        <v>82652</v>
      </c>
      <c r="C39" s="33">
        <v>1100</v>
      </c>
      <c r="D39" s="33">
        <f t="shared" si="1"/>
        <v>81552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[1]BHIWANDI!$B40</f>
        <v>86152</v>
      </c>
      <c r="C40" s="33">
        <v>1100</v>
      </c>
      <c r="D40" s="33">
        <f t="shared" si="1"/>
        <v>85052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[1]BHIWANDI!$B41</f>
        <v>86172</v>
      </c>
      <c r="C41" s="33">
        <v>1100</v>
      </c>
      <c r="D41" s="33">
        <f t="shared" si="1"/>
        <v>85072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[1]BHIWANDI!$B42</f>
        <v>90462</v>
      </c>
      <c r="C42" s="33">
        <v>1100</v>
      </c>
      <c r="D42" s="33">
        <f t="shared" si="1"/>
        <v>89362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[1]BHIWANDI!$B43</f>
        <v>82652</v>
      </c>
      <c r="C43" s="33">
        <v>1100</v>
      </c>
      <c r="D43" s="33">
        <f t="shared" si="1"/>
        <v>81552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[1]BHIWANDI!$B45</f>
        <v>94772</v>
      </c>
      <c r="C45" s="33">
        <v>1100</v>
      </c>
      <c r="D45" s="33">
        <f t="shared" ref="D45:D58" si="2">+B45-C45</f>
        <v>93672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EX-WORKS'!S40</f>
        <v>94712</v>
      </c>
      <c r="C46" s="33">
        <v>1100</v>
      </c>
      <c r="D46" s="33">
        <f>+B46-C46</f>
        <v>93612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EX-WORKS'!P40-6000</f>
        <v>85462</v>
      </c>
      <c r="C47" s="33">
        <v>1100</v>
      </c>
      <c r="D47" s="33">
        <f t="shared" si="2"/>
        <v>84362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[1]BHIWANDI!$B48</f>
        <v>93222</v>
      </c>
      <c r="C48" s="33">
        <v>1100</v>
      </c>
      <c r="D48" s="33">
        <f t="shared" si="2"/>
        <v>92122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[1]BHIWANDI!$B49</f>
        <v>91462</v>
      </c>
      <c r="C49" s="33">
        <v>1100</v>
      </c>
      <c r="D49" s="33">
        <f t="shared" si="2"/>
        <v>90362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EX-WORKS'!W40</f>
        <v>91952</v>
      </c>
      <c r="C50" s="33">
        <v>1100</v>
      </c>
      <c r="D50" s="33">
        <f t="shared" si="2"/>
        <v>90852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EX-WORKS'!V40</f>
        <v>93802</v>
      </c>
      <c r="C51" s="33">
        <v>1100</v>
      </c>
      <c r="D51" s="33">
        <f t="shared" si="2"/>
        <v>92702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EX-WORKS'!T40</f>
        <v>92932</v>
      </c>
      <c r="C52" s="33">
        <v>1100</v>
      </c>
      <c r="D52" s="33">
        <f t="shared" si="2"/>
        <v>91832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EX-WORKS'!U40</f>
        <v>92932</v>
      </c>
      <c r="C53" s="33">
        <v>1100</v>
      </c>
      <c r="D53" s="33">
        <f t="shared" si="2"/>
        <v>91832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[1]BHIWANDI!$B54</f>
        <v>91462</v>
      </c>
      <c r="C54" s="33">
        <v>1100</v>
      </c>
      <c r="D54" s="33">
        <f t="shared" si="2"/>
        <v>90362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3">
        <f>[1]BHIWANDI!$B55</f>
        <v>90962</v>
      </c>
      <c r="C55" s="33">
        <v>1100</v>
      </c>
      <c r="D55" s="33">
        <f t="shared" si="2"/>
        <v>89862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[1]BHIWANDI!$B56</f>
        <v>94433</v>
      </c>
      <c r="C56" s="33">
        <v>1100</v>
      </c>
      <c r="D56" s="33">
        <f t="shared" si="2"/>
        <v>93333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[1]BHIWANDI!$B57</f>
        <v>97433</v>
      </c>
      <c r="C57" s="33">
        <v>1100</v>
      </c>
      <c r="D57" s="33">
        <f t="shared" si="2"/>
        <v>96333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[1]BHIWANDI!$B58</f>
        <v>96453</v>
      </c>
      <c r="C58" s="33">
        <v>1100</v>
      </c>
      <c r="D58" s="33">
        <f t="shared" si="2"/>
        <v>95353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'[1]LL PRICELIST'!C51</f>
        <v>93480</v>
      </c>
      <c r="C60" s="33">
        <v>1100</v>
      </c>
      <c r="D60" s="33">
        <f t="shared" ref="D60:D68" si="3">+B60-C60</f>
        <v>92380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'[1]LL PRICELIST'!B51</f>
        <v>92480</v>
      </c>
      <c r="C61" s="33">
        <v>1100</v>
      </c>
      <c r="D61" s="33">
        <f t="shared" si="3"/>
        <v>91380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'[1]LL PRICELIST'!B51</f>
        <v>92480</v>
      </c>
      <c r="C62" s="33">
        <v>1100</v>
      </c>
      <c r="D62" s="33">
        <f t="shared" si="3"/>
        <v>91380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'[1]LL PRICELIST'!D51</f>
        <v>99570</v>
      </c>
      <c r="C63" s="33">
        <v>1100</v>
      </c>
      <c r="D63" s="33">
        <f t="shared" si="3"/>
        <v>98470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'[1]LL PRICELIST'!E51</f>
        <v>101570</v>
      </c>
      <c r="C64" s="33">
        <v>1100</v>
      </c>
      <c r="D64" s="33">
        <f t="shared" si="3"/>
        <v>100470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'[1]LL PRICELIST'!F51</f>
        <v>103240</v>
      </c>
      <c r="C65" s="33">
        <v>1100</v>
      </c>
      <c r="D65" s="33">
        <f t="shared" si="3"/>
        <v>102140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3">
        <f>'[1]LL PRICELIST'!B51-5500</f>
        <v>86980</v>
      </c>
      <c r="C66" s="33">
        <v>1100</v>
      </c>
      <c r="D66" s="33">
        <f t="shared" si="3"/>
        <v>85880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'[1]LL PRICELIST'!I51</f>
        <v>88480</v>
      </c>
      <c r="C67" s="33">
        <v>1100</v>
      </c>
      <c r="D67" s="33">
        <f t="shared" si="3"/>
        <v>87380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'[1]LL PRICELIST'!J51</f>
        <v>88480</v>
      </c>
      <c r="C68" s="33">
        <v>1100</v>
      </c>
      <c r="D68" s="33">
        <f t="shared" si="3"/>
        <v>87380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I19" sqref="I19"/>
    </sheetView>
  </sheetViews>
  <sheetFormatPr defaultRowHeight="15" x14ac:dyDescent="0.25"/>
  <cols>
    <col min="1" max="1" width="34.5703125" customWidth="1"/>
    <col min="2" max="2" width="15.140625" customWidth="1"/>
    <col min="4" max="4" width="12.42578125" customWidth="1"/>
    <col min="5" max="5" width="18.7109375" customWidth="1"/>
    <col min="6" max="6" width="14.425781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18.12.25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EX-WORKS'!P49</f>
        <v>91555</v>
      </c>
      <c r="C9" s="33">
        <v>1100</v>
      </c>
      <c r="D9" s="33">
        <f t="shared" ref="D9:D32" si="0">+B9-C9</f>
        <v>90455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EX-WORKS'!R49</f>
        <v>93555</v>
      </c>
      <c r="C10" s="33">
        <v>1100</v>
      </c>
      <c r="D10" s="33">
        <f t="shared" si="0"/>
        <v>92455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EX-WORKS'!Q49</f>
        <v>94305</v>
      </c>
      <c r="C11" s="33">
        <v>1100</v>
      </c>
      <c r="D11" s="33">
        <f>+B11-C11</f>
        <v>93205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EX-WORKS'!T49</f>
        <v>94305</v>
      </c>
      <c r="C12" s="33">
        <v>1100</v>
      </c>
      <c r="D12" s="33">
        <f t="shared" si="0"/>
        <v>93205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EX-WORKS'!U49</f>
        <v>96805</v>
      </c>
      <c r="C13" s="33">
        <v>1100</v>
      </c>
      <c r="D13" s="33">
        <f>+B13-C13</f>
        <v>95705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EX-WORKS'!V49</f>
        <v>96805</v>
      </c>
      <c r="C14" s="33">
        <v>1100</v>
      </c>
      <c r="D14" s="33">
        <f>+B14-C14</f>
        <v>95705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EX-WORKS'!B49</f>
        <v>93946</v>
      </c>
      <c r="C15" s="33">
        <v>1100</v>
      </c>
      <c r="D15" s="33">
        <f t="shared" si="0"/>
        <v>92846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EX-WORKS'!E49</f>
        <v>94082</v>
      </c>
      <c r="C16" s="33">
        <v>1100</v>
      </c>
      <c r="D16" s="33">
        <f t="shared" si="0"/>
        <v>92982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EX-WORKS'!F49</f>
        <v>95155</v>
      </c>
      <c r="C17" s="33">
        <v>1100</v>
      </c>
      <c r="D17" s="33">
        <f t="shared" si="0"/>
        <v>94055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EX-WORKS'!C49</f>
        <v>93405</v>
      </c>
      <c r="C18" s="33">
        <v>1100</v>
      </c>
      <c r="D18" s="33">
        <f t="shared" si="0"/>
        <v>92305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EX-WORKS'!S49</f>
        <v>95705</v>
      </c>
      <c r="C19" s="33">
        <v>1100</v>
      </c>
      <c r="D19" s="33">
        <f t="shared" si="0"/>
        <v>94605</v>
      </c>
      <c r="E19" s="62" t="s">
        <v>216</v>
      </c>
      <c r="F19" s="68">
        <f>+'[1]Freight list'!I191</f>
        <v>2932</v>
      </c>
      <c r="G19" s="31"/>
      <c r="H19" s="13"/>
      <c r="I19" s="13"/>
    </row>
    <row r="20" spans="1:9" x14ac:dyDescent="0.25">
      <c r="A20" s="12" t="s">
        <v>25</v>
      </c>
      <c r="B20" s="33">
        <f>+'[1]HD EX-WORKS'!H49</f>
        <v>95103</v>
      </c>
      <c r="C20" s="33">
        <v>1100</v>
      </c>
      <c r="D20" s="33">
        <f t="shared" si="0"/>
        <v>94003</v>
      </c>
      <c r="E20" s="62"/>
      <c r="F20" s="30"/>
      <c r="G20" s="31"/>
      <c r="H20" s="13"/>
      <c r="I20" s="13"/>
    </row>
    <row r="21" spans="1:9" x14ac:dyDescent="0.25">
      <c r="A21" s="12" t="s">
        <v>97</v>
      </c>
      <c r="B21" s="33">
        <f>B22-3000</f>
        <v>92235</v>
      </c>
      <c r="C21" s="33">
        <v>1100</v>
      </c>
      <c r="D21" s="33">
        <f t="shared" si="0"/>
        <v>91135</v>
      </c>
      <c r="E21" s="62" t="s">
        <v>217</v>
      </c>
      <c r="F21" s="68">
        <f>+'[1]Freight list'!I194</f>
        <v>2769</v>
      </c>
      <c r="G21" s="31"/>
      <c r="H21" s="13"/>
      <c r="I21" s="13"/>
    </row>
    <row r="22" spans="1:9" x14ac:dyDescent="0.25">
      <c r="A22" s="12" t="s">
        <v>98</v>
      </c>
      <c r="B22" s="33">
        <f>+'[1]HD EX-WORKS'!N49</f>
        <v>95235</v>
      </c>
      <c r="C22" s="33">
        <v>1100</v>
      </c>
      <c r="D22" s="33">
        <f t="shared" si="0"/>
        <v>94135</v>
      </c>
      <c r="E22" s="62" t="s">
        <v>218</v>
      </c>
      <c r="F22" s="69">
        <f>+'[1]Freight list'!I196</f>
        <v>2866</v>
      </c>
      <c r="G22" s="64"/>
      <c r="H22" s="36"/>
      <c r="I22" s="13"/>
    </row>
    <row r="23" spans="1:9" x14ac:dyDescent="0.25">
      <c r="A23" s="12" t="s">
        <v>99</v>
      </c>
      <c r="B23" s="33">
        <f>+'[1]HD EX-WORKS'!O49</f>
        <v>95235</v>
      </c>
      <c r="C23" s="33">
        <v>1100</v>
      </c>
      <c r="D23" s="33">
        <f t="shared" si="0"/>
        <v>94135</v>
      </c>
      <c r="E23" s="62" t="s">
        <v>219</v>
      </c>
      <c r="F23" s="70">
        <f>+'[1]Freight list'!I201</f>
        <v>3484</v>
      </c>
      <c r="G23" s="64"/>
      <c r="H23" s="13"/>
      <c r="I23" s="13"/>
    </row>
    <row r="24" spans="1:9" x14ac:dyDescent="0.25">
      <c r="A24" s="12" t="s">
        <v>100</v>
      </c>
      <c r="B24" s="32">
        <f>+'[1]HD EX-WORKS'!K49</f>
        <v>93762</v>
      </c>
      <c r="C24" s="33">
        <v>1100</v>
      </c>
      <c r="D24" s="33">
        <f t="shared" si="0"/>
        <v>92662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EX-WORKS'!L49</f>
        <v>93063</v>
      </c>
      <c r="C25" s="33">
        <v>1100</v>
      </c>
      <c r="D25" s="33">
        <f t="shared" si="0"/>
        <v>91963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EX-WORKS'!I49</f>
        <v>94363</v>
      </c>
      <c r="C26" s="33">
        <v>1100</v>
      </c>
      <c r="D26" s="33">
        <f t="shared" si="0"/>
        <v>93263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EX-WORKS'!J49</f>
        <v>91762</v>
      </c>
      <c r="C27" s="33">
        <v>1100</v>
      </c>
      <c r="D27" s="33">
        <f t="shared" si="0"/>
        <v>90662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EX-WORKS'!W49</f>
        <v>91235</v>
      </c>
      <c r="C28" s="33">
        <v>1100</v>
      </c>
      <c r="D28" s="33">
        <f t="shared" si="0"/>
        <v>90135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EX-WORKS'!X49</f>
        <v>89235</v>
      </c>
      <c r="C29" s="33">
        <v>1100</v>
      </c>
      <c r="D29" s="33">
        <f t="shared" si="0"/>
        <v>88135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EX-WORKS'!Y49</f>
        <v>86446</v>
      </c>
      <c r="C30" s="33">
        <v>1100</v>
      </c>
      <c r="D30" s="33">
        <f t="shared" si="0"/>
        <v>85346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EX-WORKS'!Z49</f>
        <v>90103</v>
      </c>
      <c r="C31" s="33">
        <v>1100</v>
      </c>
      <c r="D31" s="33">
        <f t="shared" si="0"/>
        <v>89003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EX-WORKS'!AA49</f>
        <v>88405</v>
      </c>
      <c r="C32" s="33">
        <v>1100</v>
      </c>
      <c r="D32" s="33">
        <f t="shared" si="0"/>
        <v>87305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EX-WORKS'!I41</f>
        <v>90692</v>
      </c>
      <c r="C34" s="33">
        <v>1100</v>
      </c>
      <c r="D34" s="33">
        <f t="shared" ref="D34:D43" si="1">+B34-C34</f>
        <v>89592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EX-WORKS'!E41</f>
        <v>89002</v>
      </c>
      <c r="C35" s="33">
        <v>1100</v>
      </c>
      <c r="D35" s="33">
        <f t="shared" si="1"/>
        <v>87902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EX-WORKS'!B41</f>
        <v>88482</v>
      </c>
      <c r="C36" s="33">
        <v>1100</v>
      </c>
      <c r="D36" s="33">
        <f t="shared" si="1"/>
        <v>87382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EX-WORKS'!H41</f>
        <v>91182</v>
      </c>
      <c r="C37" s="33">
        <v>1100</v>
      </c>
      <c r="D37" s="33">
        <f t="shared" si="1"/>
        <v>90082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EX-WORKS'!F41</f>
        <v>89502</v>
      </c>
      <c r="C38" s="33">
        <v>1100</v>
      </c>
      <c r="D38" s="33">
        <f t="shared" si="1"/>
        <v>88402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EX-WORKS'!X41</f>
        <v>84482</v>
      </c>
      <c r="C39" s="33">
        <v>1100</v>
      </c>
      <c r="D39" s="33">
        <f t="shared" si="1"/>
        <v>83382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EX-WORKS'!D41</f>
        <v>87982</v>
      </c>
      <c r="C40" s="33">
        <v>1100</v>
      </c>
      <c r="D40" s="33">
        <f t="shared" si="1"/>
        <v>86882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EX-WORKS'!C41</f>
        <v>88002</v>
      </c>
      <c r="C41" s="33">
        <v>1100</v>
      </c>
      <c r="D41" s="33">
        <f t="shared" si="1"/>
        <v>86902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EX-WORKS'!J41</f>
        <v>92292</v>
      </c>
      <c r="C42" s="33">
        <v>1100</v>
      </c>
      <c r="D42" s="33">
        <f t="shared" si="1"/>
        <v>91192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EX-WORKS'!Z41</f>
        <v>84482</v>
      </c>
      <c r="C43" s="33">
        <v>1100</v>
      </c>
      <c r="D43" s="33">
        <f t="shared" si="1"/>
        <v>83382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EX-WORKS'!R41</f>
        <v>96536</v>
      </c>
      <c r="C45" s="33">
        <v>1100</v>
      </c>
      <c r="D45" s="33">
        <f t="shared" ref="D45:D58" si="2">+B45-C45</f>
        <v>95436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EX-WORKS'!S41</f>
        <v>96456</v>
      </c>
      <c r="C46" s="33">
        <v>1100</v>
      </c>
      <c r="D46" s="33">
        <f>+B46-C46</f>
        <v>95356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EX-WORKS'!P41-6000</f>
        <v>87206</v>
      </c>
      <c r="C47" s="33">
        <v>1100</v>
      </c>
      <c r="D47" s="33">
        <f t="shared" si="2"/>
        <v>86106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EX-WORKS'!Q41</f>
        <v>94986</v>
      </c>
      <c r="C48" s="33">
        <v>1100</v>
      </c>
      <c r="D48" s="33">
        <f t="shared" si="2"/>
        <v>93886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EX-WORKS'!P41</f>
        <v>93206</v>
      </c>
      <c r="C49" s="33">
        <v>1100</v>
      </c>
      <c r="D49" s="33">
        <f t="shared" si="2"/>
        <v>92106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EX-WORKS'!W41</f>
        <v>93782</v>
      </c>
      <c r="C50" s="33">
        <v>1100</v>
      </c>
      <c r="D50" s="33">
        <f t="shared" si="2"/>
        <v>92682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EX-WORKS'!V41</f>
        <v>95632</v>
      </c>
      <c r="C51" s="33">
        <v>1100</v>
      </c>
      <c r="D51" s="33">
        <f t="shared" si="2"/>
        <v>94532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EX-WORKS'!T41</f>
        <v>94686</v>
      </c>
      <c r="C52" s="33">
        <v>1100</v>
      </c>
      <c r="D52" s="33">
        <f t="shared" si="2"/>
        <v>93586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EX-WORKS'!U41</f>
        <v>94736</v>
      </c>
      <c r="C53" s="33">
        <v>1100</v>
      </c>
      <c r="D53" s="33">
        <f t="shared" si="2"/>
        <v>93636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EX-WORKS'!O41</f>
        <v>93236</v>
      </c>
      <c r="C54" s="33">
        <v>1100</v>
      </c>
      <c r="D54" s="33">
        <f t="shared" si="2"/>
        <v>92136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EX-WORKS'!N41</f>
        <v>92736</v>
      </c>
      <c r="C55" s="33">
        <v>1100</v>
      </c>
      <c r="D55" s="33">
        <f t="shared" si="2"/>
        <v>91636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EX-WORKS'!K41</f>
        <v>96265</v>
      </c>
      <c r="C56" s="33">
        <v>1100</v>
      </c>
      <c r="D56" s="33">
        <f t="shared" si="2"/>
        <v>95165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EX-WORKS'!M41</f>
        <v>99265</v>
      </c>
      <c r="C57" s="33">
        <v>1100</v>
      </c>
      <c r="D57" s="33">
        <f t="shared" si="2"/>
        <v>98165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EX-WORKS'!L41</f>
        <v>98285</v>
      </c>
      <c r="C58" s="33">
        <v>1100</v>
      </c>
      <c r="D58" s="33">
        <f t="shared" si="2"/>
        <v>97185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PRICELIST'!C49</f>
        <v>94112</v>
      </c>
      <c r="C60" s="33">
        <v>1100</v>
      </c>
      <c r="D60" s="33">
        <f t="shared" ref="D60:D68" si="3">+B60-C60</f>
        <v>93012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PRICELIST'!B49</f>
        <v>93112</v>
      </c>
      <c r="C61" s="33">
        <v>1100</v>
      </c>
      <c r="D61" s="33">
        <f t="shared" si="3"/>
        <v>92012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PRICELIST'!B49</f>
        <v>93112</v>
      </c>
      <c r="C62" s="33">
        <v>1100</v>
      </c>
      <c r="D62" s="33">
        <f t="shared" si="3"/>
        <v>92012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PRICELIST'!D49</f>
        <v>100212</v>
      </c>
      <c r="C63" s="33">
        <v>1100</v>
      </c>
      <c r="D63" s="33">
        <f t="shared" si="3"/>
        <v>99112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PRICELIST'!E49</f>
        <v>102212</v>
      </c>
      <c r="C64" s="33">
        <v>1100</v>
      </c>
      <c r="D64" s="33">
        <f t="shared" si="3"/>
        <v>101112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PRICELIST'!F49</f>
        <v>103695</v>
      </c>
      <c r="C65" s="33">
        <v>1100</v>
      </c>
      <c r="D65" s="33">
        <f t="shared" si="3"/>
        <v>102595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87612</v>
      </c>
      <c r="C66" s="33">
        <v>1100</v>
      </c>
      <c r="D66" s="33">
        <f t="shared" si="3"/>
        <v>86512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PRICELIST'!I49</f>
        <v>89112</v>
      </c>
      <c r="C67" s="33">
        <v>1100</v>
      </c>
      <c r="D67" s="33">
        <f t="shared" si="3"/>
        <v>88012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PRICELIST'!J49</f>
        <v>89112</v>
      </c>
      <c r="C68" s="33">
        <v>1100</v>
      </c>
      <c r="D68" s="33">
        <f t="shared" si="3"/>
        <v>88012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</row>
    <row r="87" spans="1:9" ht="15.75" x14ac:dyDescent="0.25">
      <c r="A87" s="21" t="s">
        <v>74</v>
      </c>
    </row>
    <row r="88" spans="1:9" x14ac:dyDescent="0.25">
      <c r="A88" s="22" t="s">
        <v>75</v>
      </c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sqref="A1:I89"/>
    </sheetView>
  </sheetViews>
  <sheetFormatPr defaultRowHeight="15" x14ac:dyDescent="0.25"/>
  <cols>
    <col min="1" max="1" width="27.7109375" customWidth="1"/>
    <col min="2" max="2" width="14.7109375" customWidth="1"/>
    <col min="3" max="3" width="10.28515625" customWidth="1"/>
    <col min="4" max="4" width="12.140625" customWidth="1"/>
    <col min="5" max="5" width="11.7109375" customWidth="1"/>
    <col min="6" max="6" width="13.28515625" customWidth="1"/>
    <col min="7" max="7" width="13.85546875" customWidth="1"/>
    <col min="8" max="8" width="21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220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18.12.25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90670</v>
      </c>
      <c r="C10" s="33">
        <v>1100</v>
      </c>
      <c r="D10" s="33">
        <f>+'[1]Freight list'!I414</f>
        <v>3352</v>
      </c>
      <c r="E10" s="33">
        <f t="shared" ref="E10:E33" si="0">+B10-C10+D10</f>
        <v>92922</v>
      </c>
      <c r="F10" s="33">
        <f t="shared" ref="F10:F33" si="1">+E10*0.18</f>
        <v>16725.96</v>
      </c>
      <c r="G10" s="34">
        <f>E10+F10</f>
        <v>109647.95999999999</v>
      </c>
      <c r="H10" s="35"/>
      <c r="I10" s="62"/>
    </row>
    <row r="11" spans="1:9" x14ac:dyDescent="0.25">
      <c r="A11" s="12" t="s">
        <v>15</v>
      </c>
      <c r="B11" s="32">
        <f>[1]DAMAN!$B11</f>
        <v>92670</v>
      </c>
      <c r="C11" s="33">
        <v>1100</v>
      </c>
      <c r="D11" s="33">
        <f>+D10</f>
        <v>3352</v>
      </c>
      <c r="E11" s="33">
        <f t="shared" si="0"/>
        <v>94922</v>
      </c>
      <c r="F11" s="33">
        <f t="shared" si="1"/>
        <v>17085.96</v>
      </c>
      <c r="G11" s="34">
        <f t="shared" ref="G11:G69" si="2">E11+F11</f>
        <v>112007.95999999999</v>
      </c>
      <c r="H11" s="35"/>
      <c r="I11" s="62"/>
    </row>
    <row r="12" spans="1:9" x14ac:dyDescent="0.25">
      <c r="A12" s="12" t="s">
        <v>90</v>
      </c>
      <c r="B12" s="32">
        <f>+'[1]HD EX-WORKS'!Q58</f>
        <v>93420</v>
      </c>
      <c r="C12" s="33">
        <v>1100</v>
      </c>
      <c r="D12" s="33">
        <f t="shared" ref="D12:D33" si="3">+D11</f>
        <v>3352</v>
      </c>
      <c r="E12" s="33">
        <f>+B12-C12+D12</f>
        <v>95672</v>
      </c>
      <c r="F12" s="33">
        <f>+E12*0.18</f>
        <v>17220.96</v>
      </c>
      <c r="G12" s="34">
        <f>E12+F12</f>
        <v>112892.95999999999</v>
      </c>
      <c r="H12" s="35"/>
      <c r="I12" s="62"/>
    </row>
    <row r="13" spans="1:9" x14ac:dyDescent="0.25">
      <c r="A13" s="12" t="s">
        <v>91</v>
      </c>
      <c r="B13" s="32">
        <f>[1]DAMAN!$B13</f>
        <v>93420</v>
      </c>
      <c r="C13" s="33">
        <v>1100</v>
      </c>
      <c r="D13" s="33">
        <f t="shared" si="3"/>
        <v>3352</v>
      </c>
      <c r="E13" s="33">
        <f t="shared" si="0"/>
        <v>95672</v>
      </c>
      <c r="F13" s="33">
        <f t="shared" si="1"/>
        <v>17220.96</v>
      </c>
      <c r="G13" s="34">
        <f t="shared" si="2"/>
        <v>112892.95999999999</v>
      </c>
      <c r="H13" s="35"/>
      <c r="I13" s="62"/>
    </row>
    <row r="14" spans="1:9" x14ac:dyDescent="0.25">
      <c r="A14" s="12" t="s">
        <v>19</v>
      </c>
      <c r="B14" s="32">
        <f>+'[1]HD EX-WORKS'!U58</f>
        <v>95920</v>
      </c>
      <c r="C14" s="33">
        <v>1100</v>
      </c>
      <c r="D14" s="33">
        <f t="shared" si="3"/>
        <v>3352</v>
      </c>
      <c r="E14" s="33">
        <f>+B14-C14+D14</f>
        <v>98172</v>
      </c>
      <c r="F14" s="33">
        <f>+E14*0.18</f>
        <v>17670.96</v>
      </c>
      <c r="G14" s="34">
        <f>E14+F14</f>
        <v>115842.95999999999</v>
      </c>
      <c r="H14" s="35"/>
      <c r="I14" s="62"/>
    </row>
    <row r="15" spans="1:9" x14ac:dyDescent="0.25">
      <c r="A15" s="12" t="s">
        <v>20</v>
      </c>
      <c r="B15" s="32">
        <f>+'[1]HD EX-WORKS'!V58</f>
        <v>95920</v>
      </c>
      <c r="C15" s="33">
        <v>1100</v>
      </c>
      <c r="D15" s="33">
        <f t="shared" si="3"/>
        <v>3352</v>
      </c>
      <c r="E15" s="33">
        <f>+B15-C15+D15</f>
        <v>98172</v>
      </c>
      <c r="F15" s="33">
        <f>+E15*0.18</f>
        <v>17670.96</v>
      </c>
      <c r="G15" s="34">
        <f>E15+F15</f>
        <v>115842.95999999999</v>
      </c>
      <c r="H15" s="35"/>
      <c r="I15" s="62"/>
    </row>
    <row r="16" spans="1:9" x14ac:dyDescent="0.25">
      <c r="A16" s="12" t="s">
        <v>92</v>
      </c>
      <c r="B16" s="32">
        <f>[1]DAMAN!$B16</f>
        <v>92712</v>
      </c>
      <c r="C16" s="33">
        <v>1100</v>
      </c>
      <c r="D16" s="33">
        <f t="shared" si="3"/>
        <v>3352</v>
      </c>
      <c r="E16" s="33">
        <f t="shared" si="0"/>
        <v>94964</v>
      </c>
      <c r="F16" s="33">
        <f t="shared" si="1"/>
        <v>17093.52</v>
      </c>
      <c r="G16" s="34">
        <f t="shared" si="2"/>
        <v>112057.52</v>
      </c>
      <c r="H16" s="35"/>
      <c r="I16" s="72"/>
    </row>
    <row r="17" spans="1:9" x14ac:dyDescent="0.25">
      <c r="A17" s="12" t="s">
        <v>93</v>
      </c>
      <c r="B17" s="32">
        <f>[1]DAMAN!$B17</f>
        <v>94300</v>
      </c>
      <c r="C17" s="33">
        <v>1100</v>
      </c>
      <c r="D17" s="33">
        <f t="shared" si="3"/>
        <v>3352</v>
      </c>
      <c r="E17" s="33">
        <f t="shared" si="0"/>
        <v>96552</v>
      </c>
      <c r="F17" s="33">
        <f t="shared" si="1"/>
        <v>17379.36</v>
      </c>
      <c r="G17" s="34">
        <f t="shared" si="2"/>
        <v>113931.36</v>
      </c>
      <c r="H17" s="35"/>
      <c r="I17" s="62"/>
    </row>
    <row r="18" spans="1:9" x14ac:dyDescent="0.25">
      <c r="A18" s="12" t="s">
        <v>94</v>
      </c>
      <c r="B18" s="32">
        <f>[1]DAMAN!$B18</f>
        <v>93050</v>
      </c>
      <c r="C18" s="33">
        <v>1100</v>
      </c>
      <c r="D18" s="33">
        <f t="shared" si="3"/>
        <v>3352</v>
      </c>
      <c r="E18" s="33">
        <f t="shared" si="0"/>
        <v>95302</v>
      </c>
      <c r="F18" s="33">
        <f t="shared" si="1"/>
        <v>17154.36</v>
      </c>
      <c r="G18" s="34">
        <f t="shared" si="2"/>
        <v>112456.36</v>
      </c>
      <c r="H18" s="35"/>
      <c r="I18" s="62"/>
    </row>
    <row r="19" spans="1:9" x14ac:dyDescent="0.25">
      <c r="A19" s="12" t="s">
        <v>95</v>
      </c>
      <c r="B19" s="32">
        <f>[1]DAMAN!$B19</f>
        <v>92550</v>
      </c>
      <c r="C19" s="33">
        <v>1100</v>
      </c>
      <c r="D19" s="33">
        <f t="shared" si="3"/>
        <v>3352</v>
      </c>
      <c r="E19" s="33">
        <f t="shared" si="0"/>
        <v>94802</v>
      </c>
      <c r="F19" s="33">
        <f t="shared" si="1"/>
        <v>17064.36</v>
      </c>
      <c r="G19" s="34">
        <f t="shared" si="2"/>
        <v>111866.36</v>
      </c>
      <c r="H19" s="35"/>
      <c r="I19" s="62"/>
    </row>
    <row r="20" spans="1:9" x14ac:dyDescent="0.25">
      <c r="A20" s="12" t="s">
        <v>96</v>
      </c>
      <c r="B20" s="32">
        <f>[1]DAMAN!$B20</f>
        <v>94316</v>
      </c>
      <c r="C20" s="33">
        <v>1100</v>
      </c>
      <c r="D20" s="33">
        <f t="shared" si="3"/>
        <v>3352</v>
      </c>
      <c r="E20" s="33">
        <f t="shared" si="0"/>
        <v>96568</v>
      </c>
      <c r="F20" s="33">
        <f t="shared" si="1"/>
        <v>17382.239999999998</v>
      </c>
      <c r="G20" s="34">
        <f t="shared" si="2"/>
        <v>113950.23999999999</v>
      </c>
      <c r="H20" s="35"/>
      <c r="I20" s="62"/>
    </row>
    <row r="21" spans="1:9" x14ac:dyDescent="0.25">
      <c r="A21" s="12" t="s">
        <v>25</v>
      </c>
      <c r="B21" s="32">
        <f>[1]DAMAN!$B21</f>
        <v>92910</v>
      </c>
      <c r="C21" s="33">
        <v>1100</v>
      </c>
      <c r="D21" s="33">
        <f t="shared" si="3"/>
        <v>3352</v>
      </c>
      <c r="E21" s="33">
        <f t="shared" si="0"/>
        <v>95162</v>
      </c>
      <c r="F21" s="33">
        <f t="shared" si="1"/>
        <v>17129.16</v>
      </c>
      <c r="G21" s="34">
        <f t="shared" si="2"/>
        <v>112291.16</v>
      </c>
      <c r="H21" s="35"/>
      <c r="I21" s="62"/>
    </row>
    <row r="22" spans="1:9" x14ac:dyDescent="0.25">
      <c r="A22" s="12" t="s">
        <v>97</v>
      </c>
      <c r="B22" s="32">
        <f>[1]DAMAN!$B22</f>
        <v>90876</v>
      </c>
      <c r="C22" s="33">
        <v>1100</v>
      </c>
      <c r="D22" s="33">
        <f t="shared" si="3"/>
        <v>3352</v>
      </c>
      <c r="E22" s="33">
        <f t="shared" si="0"/>
        <v>93128</v>
      </c>
      <c r="F22" s="33">
        <f t="shared" si="1"/>
        <v>16763.04</v>
      </c>
      <c r="G22" s="34">
        <f t="shared" si="2"/>
        <v>109891.04000000001</v>
      </c>
      <c r="H22" s="35"/>
      <c r="I22" s="62"/>
    </row>
    <row r="23" spans="1:9" x14ac:dyDescent="0.25">
      <c r="A23" s="12" t="s">
        <v>98</v>
      </c>
      <c r="B23" s="32">
        <f>[1]DAMAN!$B23</f>
        <v>93876</v>
      </c>
      <c r="C23" s="33">
        <v>1100</v>
      </c>
      <c r="D23" s="33">
        <f t="shared" si="3"/>
        <v>3352</v>
      </c>
      <c r="E23" s="33">
        <f t="shared" si="0"/>
        <v>96128</v>
      </c>
      <c r="F23" s="33">
        <f t="shared" si="1"/>
        <v>17303.04</v>
      </c>
      <c r="G23" s="34">
        <f t="shared" si="2"/>
        <v>113431.04000000001</v>
      </c>
      <c r="H23" s="35"/>
      <c r="I23" s="62"/>
    </row>
    <row r="24" spans="1:9" x14ac:dyDescent="0.25">
      <c r="A24" s="12" t="s">
        <v>99</v>
      </c>
      <c r="B24" s="32">
        <f>[1]DAMAN!$B24</f>
        <v>93876</v>
      </c>
      <c r="C24" s="33">
        <v>1100</v>
      </c>
      <c r="D24" s="33">
        <f t="shared" si="3"/>
        <v>3352</v>
      </c>
      <c r="E24" s="33">
        <f t="shared" si="0"/>
        <v>96128</v>
      </c>
      <c r="F24" s="33">
        <f t="shared" si="1"/>
        <v>17303.04</v>
      </c>
      <c r="G24" s="34">
        <f t="shared" si="2"/>
        <v>113431.04000000001</v>
      </c>
      <c r="H24" s="35"/>
      <c r="I24" s="62"/>
    </row>
    <row r="25" spans="1:9" x14ac:dyDescent="0.25">
      <c r="A25" s="12" t="s">
        <v>100</v>
      </c>
      <c r="B25" s="32">
        <f>[1]DAMAN!$B25</f>
        <v>92372</v>
      </c>
      <c r="C25" s="33">
        <v>1100</v>
      </c>
      <c r="D25" s="33">
        <f t="shared" si="3"/>
        <v>3352</v>
      </c>
      <c r="E25" s="33">
        <f t="shared" si="0"/>
        <v>94624</v>
      </c>
      <c r="F25" s="33">
        <f t="shared" si="1"/>
        <v>17032.32</v>
      </c>
      <c r="G25" s="34">
        <f t="shared" si="2"/>
        <v>111656.32000000001</v>
      </c>
      <c r="H25" s="35"/>
      <c r="I25" s="72"/>
    </row>
    <row r="26" spans="1:9" x14ac:dyDescent="0.25">
      <c r="A26" s="12" t="s">
        <v>29</v>
      </c>
      <c r="B26" s="32">
        <f>[1]DAMAN!$B26</f>
        <v>91766</v>
      </c>
      <c r="C26" s="33">
        <v>1100</v>
      </c>
      <c r="D26" s="33">
        <f t="shared" si="3"/>
        <v>3352</v>
      </c>
      <c r="E26" s="33">
        <f t="shared" si="0"/>
        <v>94018</v>
      </c>
      <c r="F26" s="33">
        <f t="shared" si="1"/>
        <v>16923.239999999998</v>
      </c>
      <c r="G26" s="34">
        <f t="shared" si="2"/>
        <v>110941.23999999999</v>
      </c>
      <c r="H26" s="35"/>
      <c r="I26" s="62"/>
    </row>
    <row r="27" spans="1:9" x14ac:dyDescent="0.25">
      <c r="A27" s="12" t="s">
        <v>31</v>
      </c>
      <c r="B27" s="32">
        <f>[1]DAMAN!$B27</f>
        <v>93076</v>
      </c>
      <c r="C27" s="33">
        <v>1100</v>
      </c>
      <c r="D27" s="33">
        <f t="shared" si="3"/>
        <v>3352</v>
      </c>
      <c r="E27" s="33">
        <f t="shared" si="0"/>
        <v>95328</v>
      </c>
      <c r="F27" s="33">
        <f t="shared" si="1"/>
        <v>17159.04</v>
      </c>
      <c r="G27" s="34">
        <f t="shared" si="2"/>
        <v>112487.04000000001</v>
      </c>
      <c r="H27" s="35"/>
      <c r="I27" s="67"/>
    </row>
    <row r="28" spans="1:9" x14ac:dyDescent="0.25">
      <c r="A28" s="12" t="s">
        <v>101</v>
      </c>
      <c r="B28" s="32">
        <f>[1]DAMAN!$B28</f>
        <v>90372</v>
      </c>
      <c r="C28" s="33">
        <v>1100</v>
      </c>
      <c r="D28" s="33">
        <f t="shared" si="3"/>
        <v>3352</v>
      </c>
      <c r="E28" s="33">
        <f t="shared" si="0"/>
        <v>92624</v>
      </c>
      <c r="F28" s="33">
        <f t="shared" si="1"/>
        <v>16672.32</v>
      </c>
      <c r="G28" s="34">
        <f t="shared" si="2"/>
        <v>109296.32000000001</v>
      </c>
      <c r="H28" s="35"/>
      <c r="I28" s="67"/>
    </row>
    <row r="29" spans="1:9" x14ac:dyDescent="0.25">
      <c r="A29" s="12" t="s">
        <v>27</v>
      </c>
      <c r="B29" s="32">
        <f>[1]DAMAN!$B29</f>
        <v>89876</v>
      </c>
      <c r="C29" s="33">
        <v>1100</v>
      </c>
      <c r="D29" s="33">
        <f t="shared" si="3"/>
        <v>3352</v>
      </c>
      <c r="E29" s="33">
        <f t="shared" si="0"/>
        <v>92128</v>
      </c>
      <c r="F29" s="33">
        <f t="shared" si="1"/>
        <v>16583.04</v>
      </c>
      <c r="G29" s="34">
        <f t="shared" si="2"/>
        <v>108711.04000000001</v>
      </c>
      <c r="H29" s="35"/>
      <c r="I29" s="67"/>
    </row>
    <row r="30" spans="1:9" x14ac:dyDescent="0.25">
      <c r="A30" s="12" t="s">
        <v>102</v>
      </c>
      <c r="B30" s="32">
        <f>[1]DAMAN!$B30</f>
        <v>87876</v>
      </c>
      <c r="C30" s="33">
        <v>1100</v>
      </c>
      <c r="D30" s="33">
        <f t="shared" si="3"/>
        <v>3352</v>
      </c>
      <c r="E30" s="33">
        <f t="shared" si="0"/>
        <v>90128</v>
      </c>
      <c r="F30" s="33">
        <f t="shared" si="1"/>
        <v>16223.039999999999</v>
      </c>
      <c r="G30" s="34">
        <f t="shared" si="2"/>
        <v>106351.03999999999</v>
      </c>
      <c r="H30" s="35"/>
      <c r="I30" s="67"/>
    </row>
    <row r="31" spans="1:9" x14ac:dyDescent="0.25">
      <c r="A31" s="12" t="s">
        <v>103</v>
      </c>
      <c r="B31" s="32">
        <f>[1]DAMAN!$B31</f>
        <v>85212</v>
      </c>
      <c r="C31" s="33">
        <v>1100</v>
      </c>
      <c r="D31" s="33">
        <f t="shared" si="3"/>
        <v>3352</v>
      </c>
      <c r="E31" s="33">
        <f t="shared" si="0"/>
        <v>87464</v>
      </c>
      <c r="F31" s="33">
        <f t="shared" si="1"/>
        <v>15743.519999999999</v>
      </c>
      <c r="G31" s="34">
        <f t="shared" si="2"/>
        <v>103207.52</v>
      </c>
      <c r="H31" s="35"/>
      <c r="I31" s="67"/>
    </row>
    <row r="32" spans="1:9" x14ac:dyDescent="0.25">
      <c r="A32" s="12" t="s">
        <v>104</v>
      </c>
      <c r="B32" s="32">
        <f>[1]DAMAN!$B32</f>
        <v>87910</v>
      </c>
      <c r="C32" s="33">
        <v>1100</v>
      </c>
      <c r="D32" s="33">
        <f t="shared" si="3"/>
        <v>3352</v>
      </c>
      <c r="E32" s="33">
        <f t="shared" si="0"/>
        <v>90162</v>
      </c>
      <c r="F32" s="33">
        <f t="shared" si="1"/>
        <v>16229.16</v>
      </c>
      <c r="G32" s="34">
        <f t="shared" si="2"/>
        <v>106391.16</v>
      </c>
      <c r="H32" s="35"/>
      <c r="I32" s="67"/>
    </row>
    <row r="33" spans="1:9" x14ac:dyDescent="0.25">
      <c r="A33" s="12" t="s">
        <v>105</v>
      </c>
      <c r="B33" s="32">
        <f>[1]DAMAN!$B33</f>
        <v>87550</v>
      </c>
      <c r="C33" s="33">
        <v>1100</v>
      </c>
      <c r="D33" s="33">
        <f t="shared" si="3"/>
        <v>3352</v>
      </c>
      <c r="E33" s="33">
        <f t="shared" si="0"/>
        <v>89802</v>
      </c>
      <c r="F33" s="33">
        <f t="shared" si="1"/>
        <v>16164.359999999999</v>
      </c>
      <c r="G33" s="34">
        <f t="shared" si="2"/>
        <v>105966.36</v>
      </c>
      <c r="H33" s="35"/>
      <c r="I33" s="67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89305</v>
      </c>
      <c r="C35" s="33">
        <v>1100</v>
      </c>
      <c r="D35" s="33">
        <f>+D33</f>
        <v>3352</v>
      </c>
      <c r="E35" s="33">
        <f t="shared" ref="E35:E44" si="4">+B35-C35+D35</f>
        <v>91557</v>
      </c>
      <c r="F35" s="33">
        <f t="shared" ref="F35:F69" si="5">+E35*0.18</f>
        <v>16480.259999999998</v>
      </c>
      <c r="G35" s="34">
        <f t="shared" si="2"/>
        <v>108037.26</v>
      </c>
      <c r="H35" s="35"/>
      <c r="I35" s="67"/>
    </row>
    <row r="36" spans="1:9" x14ac:dyDescent="0.25">
      <c r="A36" s="12" t="s">
        <v>106</v>
      </c>
      <c r="B36" s="32">
        <f>[1]DAMAN!$B36</f>
        <v>87615</v>
      </c>
      <c r="C36" s="33">
        <v>1100</v>
      </c>
      <c r="D36" s="33">
        <f>+D35</f>
        <v>3352</v>
      </c>
      <c r="E36" s="33">
        <f t="shared" si="4"/>
        <v>89867</v>
      </c>
      <c r="F36" s="33">
        <f t="shared" si="5"/>
        <v>16176.06</v>
      </c>
      <c r="G36" s="34">
        <f t="shared" si="2"/>
        <v>106043.06</v>
      </c>
      <c r="H36" s="35"/>
      <c r="I36" s="67"/>
    </row>
    <row r="37" spans="1:9" x14ac:dyDescent="0.25">
      <c r="A37" s="12" t="s">
        <v>107</v>
      </c>
      <c r="B37" s="32">
        <f>[1]DAMAN!$B37</f>
        <v>87095</v>
      </c>
      <c r="C37" s="33">
        <v>1100</v>
      </c>
      <c r="D37" s="33">
        <f t="shared" ref="D37:D44" si="6">+D36</f>
        <v>3352</v>
      </c>
      <c r="E37" s="33">
        <f t="shared" si="4"/>
        <v>89347</v>
      </c>
      <c r="F37" s="33">
        <f t="shared" si="5"/>
        <v>16082.46</v>
      </c>
      <c r="G37" s="34">
        <f t="shared" si="2"/>
        <v>105429.45999999999</v>
      </c>
      <c r="H37" s="35"/>
      <c r="I37" s="67"/>
    </row>
    <row r="38" spans="1:9" x14ac:dyDescent="0.25">
      <c r="A38" s="12" t="s">
        <v>108</v>
      </c>
      <c r="B38" s="32">
        <f>[1]DAMAN!$B38</f>
        <v>89795</v>
      </c>
      <c r="C38" s="33">
        <v>1100</v>
      </c>
      <c r="D38" s="33">
        <f t="shared" si="6"/>
        <v>3352</v>
      </c>
      <c r="E38" s="33">
        <f t="shared" si="4"/>
        <v>92047</v>
      </c>
      <c r="F38" s="33">
        <f t="shared" si="5"/>
        <v>16568.46</v>
      </c>
      <c r="G38" s="34">
        <f t="shared" si="2"/>
        <v>108615.45999999999</v>
      </c>
      <c r="H38" s="35"/>
      <c r="I38" s="67"/>
    </row>
    <row r="39" spans="1:9" x14ac:dyDescent="0.25">
      <c r="A39" s="12" t="s">
        <v>37</v>
      </c>
      <c r="B39" s="32">
        <f>[1]DAMAN!$B39</f>
        <v>88115</v>
      </c>
      <c r="C39" s="33">
        <v>1100</v>
      </c>
      <c r="D39" s="33">
        <f t="shared" si="6"/>
        <v>3352</v>
      </c>
      <c r="E39" s="33">
        <f t="shared" si="4"/>
        <v>90367</v>
      </c>
      <c r="F39" s="33">
        <f t="shared" si="5"/>
        <v>16266.06</v>
      </c>
      <c r="G39" s="34">
        <f t="shared" si="2"/>
        <v>106633.06</v>
      </c>
      <c r="H39" s="35"/>
      <c r="I39" s="67"/>
    </row>
    <row r="40" spans="1:9" x14ac:dyDescent="0.25">
      <c r="A40" s="12" t="s">
        <v>109</v>
      </c>
      <c r="B40" s="32">
        <f>+'[1]PP EX-WORKS'!Y47</f>
        <v>83095</v>
      </c>
      <c r="C40" s="33">
        <v>1100</v>
      </c>
      <c r="D40" s="33">
        <f t="shared" si="6"/>
        <v>3352</v>
      </c>
      <c r="E40" s="33">
        <f t="shared" si="4"/>
        <v>85347</v>
      </c>
      <c r="F40" s="33">
        <f t="shared" si="5"/>
        <v>15362.46</v>
      </c>
      <c r="G40" s="34">
        <f t="shared" si="2"/>
        <v>100709.45999999999</v>
      </c>
      <c r="H40" s="35"/>
      <c r="I40" s="67"/>
    </row>
    <row r="41" spans="1:9" x14ac:dyDescent="0.25">
      <c r="A41" s="12" t="s">
        <v>110</v>
      </c>
      <c r="B41" s="32">
        <f>[1]DAMAN!$B41</f>
        <v>86595</v>
      </c>
      <c r="C41" s="33">
        <v>1100</v>
      </c>
      <c r="D41" s="33">
        <f t="shared" si="6"/>
        <v>3352</v>
      </c>
      <c r="E41" s="33">
        <f t="shared" si="4"/>
        <v>88847</v>
      </c>
      <c r="F41" s="33">
        <f t="shared" si="5"/>
        <v>15992.46</v>
      </c>
      <c r="G41" s="34">
        <f t="shared" si="2"/>
        <v>104839.45999999999</v>
      </c>
      <c r="H41" s="35"/>
      <c r="I41" s="67"/>
    </row>
    <row r="42" spans="1:9" x14ac:dyDescent="0.25">
      <c r="A42" s="12" t="s">
        <v>111</v>
      </c>
      <c r="B42" s="32">
        <f>[1]DAMAN!$B42</f>
        <v>86615</v>
      </c>
      <c r="C42" s="33">
        <v>1100</v>
      </c>
      <c r="D42" s="33">
        <f t="shared" si="6"/>
        <v>3352</v>
      </c>
      <c r="E42" s="33">
        <f t="shared" si="4"/>
        <v>88867</v>
      </c>
      <c r="F42" s="33">
        <f t="shared" si="5"/>
        <v>15996.06</v>
      </c>
      <c r="G42" s="34">
        <f t="shared" si="2"/>
        <v>104863.06</v>
      </c>
      <c r="H42" s="35"/>
      <c r="I42" s="67"/>
    </row>
    <row r="43" spans="1:9" x14ac:dyDescent="0.25">
      <c r="A43" s="12" t="s">
        <v>112</v>
      </c>
      <c r="B43" s="32">
        <f>[1]DAMAN!$B43</f>
        <v>90905</v>
      </c>
      <c r="C43" s="33">
        <v>1100</v>
      </c>
      <c r="D43" s="33">
        <f t="shared" si="6"/>
        <v>3352</v>
      </c>
      <c r="E43" s="33">
        <f t="shared" si="4"/>
        <v>93157</v>
      </c>
      <c r="F43" s="33">
        <f t="shared" si="5"/>
        <v>16768.259999999998</v>
      </c>
      <c r="G43" s="34">
        <f t="shared" si="2"/>
        <v>109925.26</v>
      </c>
      <c r="H43" s="35"/>
      <c r="I43" s="67"/>
    </row>
    <row r="44" spans="1:9" x14ac:dyDescent="0.25">
      <c r="A44" s="12" t="s">
        <v>113</v>
      </c>
      <c r="B44" s="32">
        <f>[1]DAMAN!$B44</f>
        <v>83095</v>
      </c>
      <c r="C44" s="33">
        <v>1100</v>
      </c>
      <c r="D44" s="33">
        <f t="shared" si="6"/>
        <v>3352</v>
      </c>
      <c r="E44" s="33">
        <f t="shared" si="4"/>
        <v>85347</v>
      </c>
      <c r="F44" s="33">
        <f t="shared" si="5"/>
        <v>15362.46</v>
      </c>
      <c r="G44" s="34">
        <f t="shared" si="2"/>
        <v>100709.45999999999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95215</v>
      </c>
      <c r="C46" s="33">
        <v>1100</v>
      </c>
      <c r="D46" s="33">
        <f>+D44</f>
        <v>3352</v>
      </c>
      <c r="E46" s="33">
        <f t="shared" ref="E46:E59" si="7">+B46-C46+D46</f>
        <v>97467</v>
      </c>
      <c r="F46" s="33">
        <f t="shared" si="5"/>
        <v>17544.059999999998</v>
      </c>
      <c r="G46" s="34">
        <f t="shared" si="2"/>
        <v>115011.06</v>
      </c>
      <c r="H46" s="35"/>
      <c r="I46" s="67"/>
    </row>
    <row r="47" spans="1:9" x14ac:dyDescent="0.25">
      <c r="A47" s="12" t="s">
        <v>115</v>
      </c>
      <c r="B47" s="32">
        <f>+'[1]PP EX-WORKS'!S47</f>
        <v>95155</v>
      </c>
      <c r="C47" s="33">
        <v>1100</v>
      </c>
      <c r="D47" s="33">
        <f>+D46</f>
        <v>3352</v>
      </c>
      <c r="E47" s="33">
        <f>+B47-C47+D47</f>
        <v>97407</v>
      </c>
      <c r="F47" s="33">
        <f>+E47*0.18</f>
        <v>17533.259999999998</v>
      </c>
      <c r="G47" s="34">
        <f>E47+F47</f>
        <v>114940.26</v>
      </c>
      <c r="H47" s="35"/>
      <c r="I47" s="67"/>
    </row>
    <row r="48" spans="1:9" x14ac:dyDescent="0.25">
      <c r="A48" s="12" t="s">
        <v>116</v>
      </c>
      <c r="B48" s="32">
        <f>+'[1]PP EX-WORKS'!P47-6000</f>
        <v>85905</v>
      </c>
      <c r="C48" s="33">
        <v>1100</v>
      </c>
      <c r="D48" s="33">
        <f t="shared" ref="D48:D59" si="8">+D47</f>
        <v>3352</v>
      </c>
      <c r="E48" s="33">
        <f t="shared" si="7"/>
        <v>88157</v>
      </c>
      <c r="F48" s="33">
        <f t="shared" si="5"/>
        <v>15868.26</v>
      </c>
      <c r="G48" s="34">
        <f t="shared" si="2"/>
        <v>104025.26</v>
      </c>
      <c r="H48" s="35"/>
      <c r="I48" s="67"/>
    </row>
    <row r="49" spans="1:9" x14ac:dyDescent="0.25">
      <c r="A49" s="12" t="s">
        <v>53</v>
      </c>
      <c r="B49" s="32">
        <f>[1]DAMAN!$B49</f>
        <v>93665</v>
      </c>
      <c r="C49" s="33">
        <v>1100</v>
      </c>
      <c r="D49" s="33">
        <f t="shared" si="8"/>
        <v>3352</v>
      </c>
      <c r="E49" s="33">
        <f t="shared" si="7"/>
        <v>95917</v>
      </c>
      <c r="F49" s="33">
        <f t="shared" si="5"/>
        <v>17265.059999999998</v>
      </c>
      <c r="G49" s="34">
        <f t="shared" si="2"/>
        <v>113182.06</v>
      </c>
      <c r="H49" s="35"/>
      <c r="I49" s="67"/>
    </row>
    <row r="50" spans="1:9" x14ac:dyDescent="0.25">
      <c r="A50" s="12" t="s">
        <v>117</v>
      </c>
      <c r="B50" s="32">
        <f>[1]DAMAN!$B50</f>
        <v>91905</v>
      </c>
      <c r="C50" s="33">
        <v>1100</v>
      </c>
      <c r="D50" s="33">
        <f t="shared" si="8"/>
        <v>3352</v>
      </c>
      <c r="E50" s="33">
        <f t="shared" si="7"/>
        <v>94157</v>
      </c>
      <c r="F50" s="33">
        <f t="shared" si="5"/>
        <v>16948.259999999998</v>
      </c>
      <c r="G50" s="34">
        <f t="shared" si="2"/>
        <v>111105.26</v>
      </c>
      <c r="H50" s="35"/>
      <c r="I50" s="67"/>
    </row>
    <row r="51" spans="1:9" x14ac:dyDescent="0.25">
      <c r="A51" s="12" t="s">
        <v>44</v>
      </c>
      <c r="B51" s="32">
        <f>+'[1]PP EX-WORKS'!W47</f>
        <v>92395</v>
      </c>
      <c r="C51" s="33">
        <v>1100</v>
      </c>
      <c r="D51" s="33">
        <f t="shared" si="8"/>
        <v>3352</v>
      </c>
      <c r="E51" s="33">
        <f>+B51-C51+D51</f>
        <v>94647</v>
      </c>
      <c r="F51" s="33">
        <f>+E51*0.18</f>
        <v>17036.46</v>
      </c>
      <c r="G51" s="34">
        <f>E51+F51</f>
        <v>111683.45999999999</v>
      </c>
      <c r="H51" s="35"/>
      <c r="I51" s="67"/>
    </row>
    <row r="52" spans="1:9" x14ac:dyDescent="0.25">
      <c r="A52" s="12" t="s">
        <v>45</v>
      </c>
      <c r="B52" s="32">
        <f>+'[1]PP EX-WORKS'!V47</f>
        <v>94245</v>
      </c>
      <c r="C52" s="33">
        <v>1100</v>
      </c>
      <c r="D52" s="33">
        <f t="shared" si="8"/>
        <v>3352</v>
      </c>
      <c r="E52" s="33">
        <f>+B52-C52+D52</f>
        <v>96497</v>
      </c>
      <c r="F52" s="33">
        <f>+E52*0.18</f>
        <v>17369.46</v>
      </c>
      <c r="G52" s="34">
        <f>E52+F52</f>
        <v>113866.45999999999</v>
      </c>
      <c r="H52" s="35"/>
      <c r="I52" s="67"/>
    </row>
    <row r="53" spans="1:9" x14ac:dyDescent="0.25">
      <c r="A53" s="12" t="s">
        <v>46</v>
      </c>
      <c r="B53" s="32">
        <f>+'[1]PP EX-WORKS'!T47</f>
        <v>93375</v>
      </c>
      <c r="C53" s="33">
        <v>1100</v>
      </c>
      <c r="D53" s="33">
        <f t="shared" si="8"/>
        <v>3352</v>
      </c>
      <c r="E53" s="33">
        <f>+B53-C53+D53</f>
        <v>95627</v>
      </c>
      <c r="F53" s="33">
        <f>+E53*0.18</f>
        <v>17212.86</v>
      </c>
      <c r="G53" s="34">
        <f>E53+F53</f>
        <v>112839.86</v>
      </c>
      <c r="H53" s="35"/>
      <c r="I53" s="67"/>
    </row>
    <row r="54" spans="1:9" x14ac:dyDescent="0.25">
      <c r="A54" s="12" t="s">
        <v>47</v>
      </c>
      <c r="B54" s="32">
        <f>+'[1]PP EX-WORKS'!U47</f>
        <v>93375</v>
      </c>
      <c r="C54" s="33">
        <v>1100</v>
      </c>
      <c r="D54" s="33">
        <f t="shared" si="8"/>
        <v>3352</v>
      </c>
      <c r="E54" s="33">
        <f>+B54-C54+D54</f>
        <v>95627</v>
      </c>
      <c r="F54" s="33">
        <f>+E54*0.18</f>
        <v>17212.86</v>
      </c>
      <c r="G54" s="34">
        <f>E54+F54</f>
        <v>112839.86</v>
      </c>
      <c r="H54" s="35"/>
      <c r="I54" s="67"/>
    </row>
    <row r="55" spans="1:9" x14ac:dyDescent="0.25">
      <c r="A55" s="12" t="s">
        <v>118</v>
      </c>
      <c r="B55" s="32">
        <f>[1]DAMAN!$B55</f>
        <v>91905</v>
      </c>
      <c r="C55" s="33">
        <v>1100</v>
      </c>
      <c r="D55" s="33">
        <f t="shared" si="8"/>
        <v>3352</v>
      </c>
      <c r="E55" s="33">
        <f t="shared" si="7"/>
        <v>94157</v>
      </c>
      <c r="F55" s="33">
        <f t="shared" si="5"/>
        <v>16948.259999999998</v>
      </c>
      <c r="G55" s="34">
        <f t="shared" si="2"/>
        <v>111105.26</v>
      </c>
      <c r="H55" s="35"/>
      <c r="I55" s="67"/>
    </row>
    <row r="56" spans="1:9" x14ac:dyDescent="0.25">
      <c r="A56" s="12" t="s">
        <v>174</v>
      </c>
      <c r="B56" s="32">
        <f>[1]DAMAN!$B56</f>
        <v>91405</v>
      </c>
      <c r="C56" s="33">
        <v>1100</v>
      </c>
      <c r="D56" s="33">
        <f t="shared" si="8"/>
        <v>3352</v>
      </c>
      <c r="E56" s="33">
        <f t="shared" si="7"/>
        <v>93657</v>
      </c>
      <c r="F56" s="33">
        <f t="shared" si="5"/>
        <v>16858.259999999998</v>
      </c>
      <c r="G56" s="34">
        <f t="shared" si="2"/>
        <v>110515.26</v>
      </c>
      <c r="H56" s="35"/>
      <c r="I56" s="67"/>
    </row>
    <row r="57" spans="1:9" x14ac:dyDescent="0.25">
      <c r="A57" s="12" t="s">
        <v>120</v>
      </c>
      <c r="B57" s="32">
        <f>[1]DAMAN!$B57</f>
        <v>94735</v>
      </c>
      <c r="C57" s="33">
        <v>1100</v>
      </c>
      <c r="D57" s="33">
        <f t="shared" si="8"/>
        <v>3352</v>
      </c>
      <c r="E57" s="33">
        <f t="shared" si="7"/>
        <v>96987</v>
      </c>
      <c r="F57" s="33">
        <f t="shared" si="5"/>
        <v>17457.66</v>
      </c>
      <c r="G57" s="34">
        <f t="shared" si="2"/>
        <v>114444.66</v>
      </c>
      <c r="H57" s="35"/>
      <c r="I57" s="67"/>
    </row>
    <row r="58" spans="1:9" x14ac:dyDescent="0.25">
      <c r="A58" s="12" t="s">
        <v>121</v>
      </c>
      <c r="B58" s="32">
        <f>[1]DAMAN!$B58</f>
        <v>97735</v>
      </c>
      <c r="C58" s="33">
        <v>1100</v>
      </c>
      <c r="D58" s="33">
        <f t="shared" si="8"/>
        <v>3352</v>
      </c>
      <c r="E58" s="33">
        <f t="shared" si="7"/>
        <v>99987</v>
      </c>
      <c r="F58" s="33">
        <f t="shared" si="5"/>
        <v>17997.66</v>
      </c>
      <c r="G58" s="34">
        <f t="shared" si="2"/>
        <v>117984.66</v>
      </c>
      <c r="H58" s="35"/>
      <c r="I58" s="67"/>
    </row>
    <row r="59" spans="1:9" x14ac:dyDescent="0.25">
      <c r="A59" s="40" t="s">
        <v>122</v>
      </c>
      <c r="B59" s="32">
        <f>[1]DAMAN!$B59</f>
        <v>96755</v>
      </c>
      <c r="C59" s="33">
        <v>1100</v>
      </c>
      <c r="D59" s="33">
        <f t="shared" si="8"/>
        <v>3352</v>
      </c>
      <c r="E59" s="33">
        <f t="shared" si="7"/>
        <v>99007</v>
      </c>
      <c r="F59" s="33">
        <f t="shared" si="5"/>
        <v>17821.259999999998</v>
      </c>
      <c r="G59" s="34">
        <f t="shared" si="2"/>
        <v>116828.26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92729</v>
      </c>
      <c r="C61" s="33">
        <v>1100</v>
      </c>
      <c r="D61" s="33">
        <f>+D59</f>
        <v>3352</v>
      </c>
      <c r="E61" s="33">
        <f t="shared" ref="E61:E69" si="9">+B61-C61+D61</f>
        <v>94981</v>
      </c>
      <c r="F61" s="33">
        <f t="shared" si="5"/>
        <v>17096.579999999998</v>
      </c>
      <c r="G61" s="34">
        <f t="shared" si="2"/>
        <v>112077.58</v>
      </c>
      <c r="H61" s="35"/>
      <c r="I61" s="67"/>
    </row>
    <row r="62" spans="1:9" x14ac:dyDescent="0.25">
      <c r="A62" s="12" t="s">
        <v>124</v>
      </c>
      <c r="B62" s="32">
        <f>[1]DAMAN!$B62</f>
        <v>91729</v>
      </c>
      <c r="C62" s="33">
        <v>1100</v>
      </c>
      <c r="D62" s="33">
        <f>+D61</f>
        <v>3352</v>
      </c>
      <c r="E62" s="33">
        <f t="shared" si="9"/>
        <v>93981</v>
      </c>
      <c r="F62" s="33">
        <f t="shared" si="5"/>
        <v>16916.579999999998</v>
      </c>
      <c r="G62" s="34">
        <f t="shared" si="2"/>
        <v>110897.58</v>
      </c>
      <c r="H62" s="35"/>
      <c r="I62" s="67"/>
    </row>
    <row r="63" spans="1:9" x14ac:dyDescent="0.25">
      <c r="A63" s="12" t="s">
        <v>125</v>
      </c>
      <c r="B63" s="32">
        <f>[1]DAMAN!$B63</f>
        <v>91729</v>
      </c>
      <c r="C63" s="33">
        <v>1100</v>
      </c>
      <c r="D63" s="33">
        <f t="shared" ref="D63:D69" si="10">+D62</f>
        <v>3352</v>
      </c>
      <c r="E63" s="33">
        <f t="shared" si="9"/>
        <v>93981</v>
      </c>
      <c r="F63" s="33">
        <f t="shared" si="5"/>
        <v>16916.579999999998</v>
      </c>
      <c r="G63" s="34">
        <f t="shared" si="2"/>
        <v>110897.58</v>
      </c>
      <c r="H63" s="35"/>
      <c r="I63" s="67"/>
    </row>
    <row r="64" spans="1:9" x14ac:dyDescent="0.25">
      <c r="A64" s="12" t="s">
        <v>126</v>
      </c>
      <c r="B64" s="32">
        <f>[1]DAMAN!$B64</f>
        <v>98809</v>
      </c>
      <c r="C64" s="33">
        <v>1100</v>
      </c>
      <c r="D64" s="33">
        <f t="shared" si="10"/>
        <v>3352</v>
      </c>
      <c r="E64" s="33">
        <f t="shared" si="9"/>
        <v>101061</v>
      </c>
      <c r="F64" s="33">
        <f t="shared" si="5"/>
        <v>18190.98</v>
      </c>
      <c r="G64" s="34">
        <f t="shared" si="2"/>
        <v>119251.98</v>
      </c>
      <c r="H64" s="35"/>
      <c r="I64" s="67"/>
    </row>
    <row r="65" spans="1:9" x14ac:dyDescent="0.25">
      <c r="A65" s="12" t="s">
        <v>127</v>
      </c>
      <c r="B65" s="32">
        <f>[1]DAMAN!$B65</f>
        <v>100809</v>
      </c>
      <c r="C65" s="33">
        <v>1100</v>
      </c>
      <c r="D65" s="33">
        <f t="shared" si="10"/>
        <v>3352</v>
      </c>
      <c r="E65" s="33">
        <f t="shared" si="9"/>
        <v>103061</v>
      </c>
      <c r="F65" s="33">
        <f t="shared" si="5"/>
        <v>18550.98</v>
      </c>
      <c r="G65" s="34">
        <f t="shared" si="2"/>
        <v>121611.98</v>
      </c>
      <c r="H65" s="35"/>
      <c r="I65" s="67"/>
    </row>
    <row r="66" spans="1:9" x14ac:dyDescent="0.25">
      <c r="A66" s="12" t="s">
        <v>128</v>
      </c>
      <c r="B66" s="32">
        <f>[1]DAMAN!$B66</f>
        <v>102509</v>
      </c>
      <c r="C66" s="33">
        <v>1100</v>
      </c>
      <c r="D66" s="33">
        <f t="shared" si="10"/>
        <v>3352</v>
      </c>
      <c r="E66" s="33">
        <f t="shared" si="9"/>
        <v>104761</v>
      </c>
      <c r="F66" s="33">
        <f t="shared" si="5"/>
        <v>18856.98</v>
      </c>
      <c r="G66" s="34">
        <f t="shared" si="2"/>
        <v>123617.98</v>
      </c>
      <c r="H66" s="35"/>
      <c r="I66" s="67"/>
    </row>
    <row r="67" spans="1:9" x14ac:dyDescent="0.25">
      <c r="A67" s="12" t="s">
        <v>129</v>
      </c>
      <c r="B67" s="32">
        <f>[1]DAMAN!$B67</f>
        <v>86229</v>
      </c>
      <c r="C67" s="33">
        <v>1100</v>
      </c>
      <c r="D67" s="33">
        <f t="shared" si="10"/>
        <v>3352</v>
      </c>
      <c r="E67" s="33">
        <f t="shared" si="9"/>
        <v>88481</v>
      </c>
      <c r="F67" s="33">
        <f t="shared" si="5"/>
        <v>15926.58</v>
      </c>
      <c r="G67" s="34">
        <f t="shared" si="2"/>
        <v>104407.58</v>
      </c>
      <c r="H67" s="35"/>
      <c r="I67" s="67"/>
    </row>
    <row r="68" spans="1:9" x14ac:dyDescent="0.25">
      <c r="A68" s="12" t="s">
        <v>130</v>
      </c>
      <c r="B68" s="32">
        <f>[1]DAMAN!$B68</f>
        <v>87729</v>
      </c>
      <c r="C68" s="33">
        <v>1100</v>
      </c>
      <c r="D68" s="33">
        <f t="shared" si="10"/>
        <v>3352</v>
      </c>
      <c r="E68" s="33">
        <f t="shared" si="9"/>
        <v>89981</v>
      </c>
      <c r="F68" s="33">
        <f t="shared" si="5"/>
        <v>16196.58</v>
      </c>
      <c r="G68" s="34">
        <f t="shared" si="2"/>
        <v>106177.58</v>
      </c>
      <c r="H68" s="35"/>
      <c r="I68" s="49"/>
    </row>
    <row r="69" spans="1:9" x14ac:dyDescent="0.25">
      <c r="A69" s="12" t="s">
        <v>131</v>
      </c>
      <c r="B69" s="32">
        <f>[1]DAMAN!$B69</f>
        <v>87729</v>
      </c>
      <c r="C69" s="33">
        <v>1100</v>
      </c>
      <c r="D69" s="33">
        <f t="shared" si="10"/>
        <v>3352</v>
      </c>
      <c r="E69" s="33">
        <f t="shared" si="9"/>
        <v>89981</v>
      </c>
      <c r="F69" s="33">
        <f t="shared" si="5"/>
        <v>16196.58</v>
      </c>
      <c r="G69" s="34">
        <f t="shared" si="2"/>
        <v>106177.58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sqref="A1:I89"/>
    </sheetView>
  </sheetViews>
  <sheetFormatPr defaultRowHeight="15" x14ac:dyDescent="0.25"/>
  <cols>
    <col min="1" max="1" width="30" customWidth="1"/>
    <col min="2" max="2" width="14.28515625" customWidth="1"/>
    <col min="3" max="3" width="10.28515625" customWidth="1"/>
    <col min="4" max="4" width="12.28515625" customWidth="1"/>
    <col min="5" max="5" width="11.7109375" bestFit="1" customWidth="1"/>
    <col min="6" max="6" width="13.28515625" customWidth="1"/>
    <col min="7" max="7" width="13.7109375" customWidth="1"/>
    <col min="8" max="8" width="20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18.12.25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90670</v>
      </c>
      <c r="C10" s="33">
        <v>1100</v>
      </c>
      <c r="D10" s="33">
        <f>+'[1]Freight list'!I412</f>
        <v>3263</v>
      </c>
      <c r="E10" s="33">
        <f t="shared" ref="E10:E33" si="0">+B10-C10+D10</f>
        <v>92833</v>
      </c>
      <c r="F10" s="33">
        <f t="shared" ref="F10:F33" si="1">+E10*0.18</f>
        <v>16709.939999999999</v>
      </c>
      <c r="G10" s="34">
        <f>E10+F10</f>
        <v>109542.94</v>
      </c>
      <c r="H10" s="35"/>
      <c r="I10" s="62"/>
    </row>
    <row r="11" spans="1:9" x14ac:dyDescent="0.25">
      <c r="A11" s="12" t="s">
        <v>15</v>
      </c>
      <c r="B11" s="32">
        <f>[1]DAMAN!$B11</f>
        <v>92670</v>
      </c>
      <c r="C11" s="33">
        <v>1100</v>
      </c>
      <c r="D11" s="33">
        <f>+D10</f>
        <v>3263</v>
      </c>
      <c r="E11" s="33">
        <f t="shared" si="0"/>
        <v>94833</v>
      </c>
      <c r="F11" s="33">
        <f t="shared" si="1"/>
        <v>17069.939999999999</v>
      </c>
      <c r="G11" s="34">
        <f t="shared" ref="G11:G69" si="2">E11+F11</f>
        <v>111902.94</v>
      </c>
      <c r="H11" s="35"/>
      <c r="I11" s="62"/>
    </row>
    <row r="12" spans="1:9" x14ac:dyDescent="0.25">
      <c r="A12" s="12" t="s">
        <v>90</v>
      </c>
      <c r="B12" s="32">
        <f>+'[1]HD EX-WORKS'!Q58</f>
        <v>93420</v>
      </c>
      <c r="C12" s="33">
        <v>1100</v>
      </c>
      <c r="D12" s="33">
        <f t="shared" ref="D12:D33" si="3">+D11</f>
        <v>3263</v>
      </c>
      <c r="E12" s="33">
        <f>+B12-C12+D12</f>
        <v>95583</v>
      </c>
      <c r="F12" s="33">
        <f>+E12*0.18</f>
        <v>17204.939999999999</v>
      </c>
      <c r="G12" s="34">
        <f>E12+F12</f>
        <v>112787.94</v>
      </c>
      <c r="H12" s="35"/>
      <c r="I12" s="62"/>
    </row>
    <row r="13" spans="1:9" x14ac:dyDescent="0.25">
      <c r="A13" s="12" t="s">
        <v>91</v>
      </c>
      <c r="B13" s="32">
        <f>[1]DAMAN!$B13</f>
        <v>93420</v>
      </c>
      <c r="C13" s="33">
        <v>1100</v>
      </c>
      <c r="D13" s="33">
        <f t="shared" si="3"/>
        <v>3263</v>
      </c>
      <c r="E13" s="33">
        <f t="shared" si="0"/>
        <v>95583</v>
      </c>
      <c r="F13" s="33">
        <f t="shared" si="1"/>
        <v>17204.939999999999</v>
      </c>
      <c r="G13" s="34">
        <f t="shared" si="2"/>
        <v>112787.94</v>
      </c>
      <c r="H13" s="35"/>
      <c r="I13" s="62"/>
    </row>
    <row r="14" spans="1:9" x14ac:dyDescent="0.25">
      <c r="A14" s="12" t="s">
        <v>19</v>
      </c>
      <c r="B14" s="32">
        <f>+'[1]HD EX-WORKS'!U58</f>
        <v>95920</v>
      </c>
      <c r="C14" s="33">
        <v>1100</v>
      </c>
      <c r="D14" s="33">
        <f t="shared" si="3"/>
        <v>3263</v>
      </c>
      <c r="E14" s="33">
        <f>+B14-C14+D14</f>
        <v>98083</v>
      </c>
      <c r="F14" s="33">
        <f>+E14*0.18</f>
        <v>17654.939999999999</v>
      </c>
      <c r="G14" s="34">
        <f>E14+F14</f>
        <v>115737.94</v>
      </c>
      <c r="H14" s="35"/>
      <c r="I14" s="62"/>
    </row>
    <row r="15" spans="1:9" x14ac:dyDescent="0.25">
      <c r="A15" s="12" t="s">
        <v>20</v>
      </c>
      <c r="B15" s="32">
        <f>+'[1]HD EX-WORKS'!V58</f>
        <v>95920</v>
      </c>
      <c r="C15" s="33">
        <v>1100</v>
      </c>
      <c r="D15" s="33">
        <f t="shared" si="3"/>
        <v>3263</v>
      </c>
      <c r="E15" s="33">
        <f>+B15-C15+D15</f>
        <v>98083</v>
      </c>
      <c r="F15" s="33">
        <f>+E15*0.18</f>
        <v>17654.939999999999</v>
      </c>
      <c r="G15" s="34">
        <f>E15+F15</f>
        <v>115737.94</v>
      </c>
      <c r="H15" s="35"/>
      <c r="I15" s="62"/>
    </row>
    <row r="16" spans="1:9" x14ac:dyDescent="0.25">
      <c r="A16" s="12" t="s">
        <v>92</v>
      </c>
      <c r="B16" s="32">
        <f>[1]DAMAN!$B16</f>
        <v>92712</v>
      </c>
      <c r="C16" s="33">
        <v>1100</v>
      </c>
      <c r="D16" s="33">
        <f t="shared" si="3"/>
        <v>3263</v>
      </c>
      <c r="E16" s="33">
        <f t="shared" si="0"/>
        <v>94875</v>
      </c>
      <c r="F16" s="33">
        <f t="shared" si="1"/>
        <v>17077.5</v>
      </c>
      <c r="G16" s="34">
        <f t="shared" si="2"/>
        <v>111952.5</v>
      </c>
      <c r="H16" s="35"/>
      <c r="I16" s="72"/>
    </row>
    <row r="17" spans="1:9" x14ac:dyDescent="0.25">
      <c r="A17" s="12" t="s">
        <v>93</v>
      </c>
      <c r="B17" s="32">
        <f>[1]DAMAN!$B17</f>
        <v>94300</v>
      </c>
      <c r="C17" s="33">
        <v>1100</v>
      </c>
      <c r="D17" s="33">
        <f t="shared" si="3"/>
        <v>3263</v>
      </c>
      <c r="E17" s="33">
        <f t="shared" si="0"/>
        <v>96463</v>
      </c>
      <c r="F17" s="33">
        <f t="shared" si="1"/>
        <v>17363.34</v>
      </c>
      <c r="G17" s="34">
        <f t="shared" si="2"/>
        <v>113826.34</v>
      </c>
      <c r="H17" s="35"/>
      <c r="I17" s="62"/>
    </row>
    <row r="18" spans="1:9" x14ac:dyDescent="0.25">
      <c r="A18" s="12" t="s">
        <v>94</v>
      </c>
      <c r="B18" s="32">
        <f>[1]DAMAN!$B18</f>
        <v>93050</v>
      </c>
      <c r="C18" s="33">
        <v>1100</v>
      </c>
      <c r="D18" s="33">
        <f t="shared" si="3"/>
        <v>3263</v>
      </c>
      <c r="E18" s="33">
        <f t="shared" si="0"/>
        <v>95213</v>
      </c>
      <c r="F18" s="33">
        <f t="shared" si="1"/>
        <v>17138.34</v>
      </c>
      <c r="G18" s="34">
        <f t="shared" si="2"/>
        <v>112351.34</v>
      </c>
      <c r="H18" s="35"/>
      <c r="I18" s="62"/>
    </row>
    <row r="19" spans="1:9" x14ac:dyDescent="0.25">
      <c r="A19" s="12" t="s">
        <v>95</v>
      </c>
      <c r="B19" s="32">
        <f>[1]DAMAN!$B19</f>
        <v>92550</v>
      </c>
      <c r="C19" s="33">
        <v>1100</v>
      </c>
      <c r="D19" s="33">
        <f t="shared" si="3"/>
        <v>3263</v>
      </c>
      <c r="E19" s="33">
        <f t="shared" si="0"/>
        <v>94713</v>
      </c>
      <c r="F19" s="33">
        <f t="shared" si="1"/>
        <v>17048.34</v>
      </c>
      <c r="G19" s="34">
        <f t="shared" si="2"/>
        <v>111761.34</v>
      </c>
      <c r="H19" s="35"/>
      <c r="I19" s="62"/>
    </row>
    <row r="20" spans="1:9" x14ac:dyDescent="0.25">
      <c r="A20" s="12" t="s">
        <v>96</v>
      </c>
      <c r="B20" s="32">
        <f>[1]DAMAN!$B20</f>
        <v>94316</v>
      </c>
      <c r="C20" s="33">
        <v>1100</v>
      </c>
      <c r="D20" s="33">
        <f t="shared" si="3"/>
        <v>3263</v>
      </c>
      <c r="E20" s="33">
        <f t="shared" si="0"/>
        <v>96479</v>
      </c>
      <c r="F20" s="33">
        <f t="shared" si="1"/>
        <v>17366.22</v>
      </c>
      <c r="G20" s="34">
        <f t="shared" si="2"/>
        <v>113845.22</v>
      </c>
      <c r="H20" s="35"/>
      <c r="I20" s="62"/>
    </row>
    <row r="21" spans="1:9" x14ac:dyDescent="0.25">
      <c r="A21" s="12" t="s">
        <v>25</v>
      </c>
      <c r="B21" s="32">
        <f>[1]DAMAN!$B21</f>
        <v>92910</v>
      </c>
      <c r="C21" s="33">
        <v>1100</v>
      </c>
      <c r="D21" s="33">
        <f t="shared" si="3"/>
        <v>3263</v>
      </c>
      <c r="E21" s="33">
        <f t="shared" si="0"/>
        <v>95073</v>
      </c>
      <c r="F21" s="33">
        <f t="shared" si="1"/>
        <v>17113.14</v>
      </c>
      <c r="G21" s="34">
        <f t="shared" si="2"/>
        <v>112186.14</v>
      </c>
      <c r="H21" s="35"/>
      <c r="I21" s="62"/>
    </row>
    <row r="22" spans="1:9" x14ac:dyDescent="0.25">
      <c r="A22" s="12" t="s">
        <v>97</v>
      </c>
      <c r="B22" s="32">
        <f>[1]DAMAN!$B22</f>
        <v>90876</v>
      </c>
      <c r="C22" s="33">
        <v>1100</v>
      </c>
      <c r="D22" s="33">
        <f t="shared" si="3"/>
        <v>3263</v>
      </c>
      <c r="E22" s="33">
        <f t="shared" si="0"/>
        <v>93039</v>
      </c>
      <c r="F22" s="33">
        <f t="shared" si="1"/>
        <v>16747.02</v>
      </c>
      <c r="G22" s="34">
        <f t="shared" si="2"/>
        <v>109786.02</v>
      </c>
      <c r="H22" s="35"/>
      <c r="I22" s="62"/>
    </row>
    <row r="23" spans="1:9" x14ac:dyDescent="0.25">
      <c r="A23" s="12" t="s">
        <v>98</v>
      </c>
      <c r="B23" s="32">
        <f>[1]DAMAN!$B23</f>
        <v>93876</v>
      </c>
      <c r="C23" s="33">
        <v>1100</v>
      </c>
      <c r="D23" s="33">
        <f t="shared" si="3"/>
        <v>3263</v>
      </c>
      <c r="E23" s="33">
        <f t="shared" si="0"/>
        <v>96039</v>
      </c>
      <c r="F23" s="33">
        <f t="shared" si="1"/>
        <v>17287.02</v>
      </c>
      <c r="G23" s="34">
        <f t="shared" si="2"/>
        <v>113326.02</v>
      </c>
      <c r="H23" s="35"/>
      <c r="I23" s="62"/>
    </row>
    <row r="24" spans="1:9" x14ac:dyDescent="0.25">
      <c r="A24" s="12" t="s">
        <v>99</v>
      </c>
      <c r="B24" s="32">
        <f>[1]DAMAN!$B24</f>
        <v>93876</v>
      </c>
      <c r="C24" s="33">
        <v>1100</v>
      </c>
      <c r="D24" s="33">
        <f t="shared" si="3"/>
        <v>3263</v>
      </c>
      <c r="E24" s="33">
        <f t="shared" si="0"/>
        <v>96039</v>
      </c>
      <c r="F24" s="33">
        <f t="shared" si="1"/>
        <v>17287.02</v>
      </c>
      <c r="G24" s="34">
        <f t="shared" si="2"/>
        <v>113326.02</v>
      </c>
      <c r="H24" s="35"/>
      <c r="I24" s="62"/>
    </row>
    <row r="25" spans="1:9" x14ac:dyDescent="0.25">
      <c r="A25" s="12" t="s">
        <v>100</v>
      </c>
      <c r="B25" s="32">
        <f>[1]DAMAN!$B25</f>
        <v>92372</v>
      </c>
      <c r="C25" s="33">
        <v>1100</v>
      </c>
      <c r="D25" s="33">
        <f t="shared" si="3"/>
        <v>3263</v>
      </c>
      <c r="E25" s="33">
        <f t="shared" si="0"/>
        <v>94535</v>
      </c>
      <c r="F25" s="33">
        <f t="shared" si="1"/>
        <v>17016.3</v>
      </c>
      <c r="G25" s="34">
        <f t="shared" si="2"/>
        <v>111551.3</v>
      </c>
      <c r="H25" s="35"/>
      <c r="I25" s="72"/>
    </row>
    <row r="26" spans="1:9" x14ac:dyDescent="0.25">
      <c r="A26" s="12" t="s">
        <v>29</v>
      </c>
      <c r="B26" s="32">
        <f>[1]DAMAN!$B26</f>
        <v>91766</v>
      </c>
      <c r="C26" s="33">
        <v>1100</v>
      </c>
      <c r="D26" s="33">
        <f t="shared" si="3"/>
        <v>3263</v>
      </c>
      <c r="E26" s="33">
        <f t="shared" si="0"/>
        <v>93929</v>
      </c>
      <c r="F26" s="33">
        <f t="shared" si="1"/>
        <v>16907.22</v>
      </c>
      <c r="G26" s="34">
        <f t="shared" si="2"/>
        <v>110836.22</v>
      </c>
      <c r="H26" s="35"/>
      <c r="I26" s="62"/>
    </row>
    <row r="27" spans="1:9" x14ac:dyDescent="0.25">
      <c r="A27" s="12" t="s">
        <v>31</v>
      </c>
      <c r="B27" s="32">
        <f>[1]DAMAN!$B27</f>
        <v>93076</v>
      </c>
      <c r="C27" s="33">
        <v>1100</v>
      </c>
      <c r="D27" s="33">
        <f t="shared" si="3"/>
        <v>3263</v>
      </c>
      <c r="E27" s="33">
        <f t="shared" si="0"/>
        <v>95239</v>
      </c>
      <c r="F27" s="33">
        <f t="shared" si="1"/>
        <v>17143.02</v>
      </c>
      <c r="G27" s="34">
        <f t="shared" si="2"/>
        <v>112382.02</v>
      </c>
      <c r="H27" s="35"/>
      <c r="I27" s="67"/>
    </row>
    <row r="28" spans="1:9" x14ac:dyDescent="0.25">
      <c r="A28" s="12" t="s">
        <v>101</v>
      </c>
      <c r="B28" s="32">
        <f>[1]DAMAN!$B28</f>
        <v>90372</v>
      </c>
      <c r="C28" s="33">
        <v>1100</v>
      </c>
      <c r="D28" s="33">
        <f t="shared" si="3"/>
        <v>3263</v>
      </c>
      <c r="E28" s="33">
        <f t="shared" si="0"/>
        <v>92535</v>
      </c>
      <c r="F28" s="33">
        <f t="shared" si="1"/>
        <v>16656.3</v>
      </c>
      <c r="G28" s="34">
        <f t="shared" si="2"/>
        <v>109191.3</v>
      </c>
      <c r="H28" s="35"/>
      <c r="I28" s="67"/>
    </row>
    <row r="29" spans="1:9" x14ac:dyDescent="0.25">
      <c r="A29" s="12" t="s">
        <v>27</v>
      </c>
      <c r="B29" s="32">
        <f>[1]DAMAN!$B29</f>
        <v>89876</v>
      </c>
      <c r="C29" s="33">
        <v>1100</v>
      </c>
      <c r="D29" s="33">
        <f t="shared" si="3"/>
        <v>3263</v>
      </c>
      <c r="E29" s="33">
        <f t="shared" si="0"/>
        <v>92039</v>
      </c>
      <c r="F29" s="33">
        <f t="shared" si="1"/>
        <v>16567.02</v>
      </c>
      <c r="G29" s="34">
        <f t="shared" si="2"/>
        <v>108606.02</v>
      </c>
      <c r="H29" s="35"/>
      <c r="I29" s="67"/>
    </row>
    <row r="30" spans="1:9" x14ac:dyDescent="0.25">
      <c r="A30" s="12" t="s">
        <v>102</v>
      </c>
      <c r="B30" s="32">
        <f>[1]DAMAN!$B30</f>
        <v>87876</v>
      </c>
      <c r="C30" s="33">
        <v>1100</v>
      </c>
      <c r="D30" s="33">
        <f t="shared" si="3"/>
        <v>3263</v>
      </c>
      <c r="E30" s="33">
        <f t="shared" si="0"/>
        <v>90039</v>
      </c>
      <c r="F30" s="33">
        <f t="shared" si="1"/>
        <v>16207.019999999999</v>
      </c>
      <c r="G30" s="34">
        <f t="shared" si="2"/>
        <v>106246.02</v>
      </c>
      <c r="H30" s="35"/>
      <c r="I30" s="67"/>
    </row>
    <row r="31" spans="1:9" x14ac:dyDescent="0.25">
      <c r="A31" s="12" t="s">
        <v>103</v>
      </c>
      <c r="B31" s="32">
        <f>[1]DAMAN!$B31</f>
        <v>85212</v>
      </c>
      <c r="C31" s="33">
        <v>1100</v>
      </c>
      <c r="D31" s="33">
        <f t="shared" si="3"/>
        <v>3263</v>
      </c>
      <c r="E31" s="33">
        <f t="shared" si="0"/>
        <v>87375</v>
      </c>
      <c r="F31" s="33">
        <f t="shared" si="1"/>
        <v>15727.5</v>
      </c>
      <c r="G31" s="34">
        <f t="shared" si="2"/>
        <v>103102.5</v>
      </c>
      <c r="H31" s="35"/>
      <c r="I31" s="67"/>
    </row>
    <row r="32" spans="1:9" x14ac:dyDescent="0.25">
      <c r="A32" s="12" t="s">
        <v>104</v>
      </c>
      <c r="B32" s="32">
        <f>[1]DAMAN!$B32</f>
        <v>87910</v>
      </c>
      <c r="C32" s="33">
        <v>1100</v>
      </c>
      <c r="D32" s="33">
        <f t="shared" si="3"/>
        <v>3263</v>
      </c>
      <c r="E32" s="33">
        <f t="shared" si="0"/>
        <v>90073</v>
      </c>
      <c r="F32" s="33">
        <f t="shared" si="1"/>
        <v>16213.14</v>
      </c>
      <c r="G32" s="34">
        <f t="shared" si="2"/>
        <v>106286.14</v>
      </c>
      <c r="H32" s="35"/>
      <c r="I32" s="67"/>
    </row>
    <row r="33" spans="1:9" x14ac:dyDescent="0.25">
      <c r="A33" s="12" t="s">
        <v>105</v>
      </c>
      <c r="B33" s="32">
        <f>[1]DAMAN!$B33</f>
        <v>87550</v>
      </c>
      <c r="C33" s="33">
        <v>1100</v>
      </c>
      <c r="D33" s="33">
        <f t="shared" si="3"/>
        <v>3263</v>
      </c>
      <c r="E33" s="33">
        <f t="shared" si="0"/>
        <v>89713</v>
      </c>
      <c r="F33" s="33">
        <f t="shared" si="1"/>
        <v>16148.34</v>
      </c>
      <c r="G33" s="34">
        <f t="shared" si="2"/>
        <v>105861.34</v>
      </c>
      <c r="H33" s="35"/>
      <c r="I33" s="67"/>
    </row>
    <row r="34" spans="1:9" x14ac:dyDescent="0.25">
      <c r="A34" s="37" t="s">
        <v>33</v>
      </c>
      <c r="B34" s="32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89305</v>
      </c>
      <c r="C35" s="33">
        <v>1100</v>
      </c>
      <c r="D35" s="33">
        <f>+D33</f>
        <v>3263</v>
      </c>
      <c r="E35" s="33">
        <f t="shared" ref="E35:E44" si="4">+B35-C35+D35</f>
        <v>91468</v>
      </c>
      <c r="F35" s="33">
        <f t="shared" ref="F35:F69" si="5">+E35*0.18</f>
        <v>16464.239999999998</v>
      </c>
      <c r="G35" s="34">
        <f t="shared" si="2"/>
        <v>107932.23999999999</v>
      </c>
      <c r="H35" s="35"/>
      <c r="I35" s="67"/>
    </row>
    <row r="36" spans="1:9" x14ac:dyDescent="0.25">
      <c r="A36" s="12" t="s">
        <v>106</v>
      </c>
      <c r="B36" s="32">
        <f>[1]DAMAN!$B36</f>
        <v>87615</v>
      </c>
      <c r="C36" s="33">
        <v>1100</v>
      </c>
      <c r="D36" s="33">
        <f>+D35</f>
        <v>3263</v>
      </c>
      <c r="E36" s="33">
        <f t="shared" si="4"/>
        <v>89778</v>
      </c>
      <c r="F36" s="33">
        <f t="shared" si="5"/>
        <v>16160.039999999999</v>
      </c>
      <c r="G36" s="34">
        <f t="shared" si="2"/>
        <v>105938.04</v>
      </c>
      <c r="H36" s="35"/>
      <c r="I36" s="67"/>
    </row>
    <row r="37" spans="1:9" x14ac:dyDescent="0.25">
      <c r="A37" s="12" t="s">
        <v>107</v>
      </c>
      <c r="B37" s="32">
        <f>[1]DAMAN!$B37</f>
        <v>87095</v>
      </c>
      <c r="C37" s="33">
        <v>1100</v>
      </c>
      <c r="D37" s="33">
        <f t="shared" ref="D37:D44" si="6">+D36</f>
        <v>3263</v>
      </c>
      <c r="E37" s="33">
        <f t="shared" si="4"/>
        <v>89258</v>
      </c>
      <c r="F37" s="33">
        <f t="shared" si="5"/>
        <v>16066.439999999999</v>
      </c>
      <c r="G37" s="34">
        <f t="shared" si="2"/>
        <v>105324.44</v>
      </c>
      <c r="H37" s="35"/>
      <c r="I37" s="67"/>
    </row>
    <row r="38" spans="1:9" x14ac:dyDescent="0.25">
      <c r="A38" s="12" t="s">
        <v>108</v>
      </c>
      <c r="B38" s="32">
        <f>[1]DAMAN!$B38</f>
        <v>89795</v>
      </c>
      <c r="C38" s="33">
        <v>1100</v>
      </c>
      <c r="D38" s="33">
        <f t="shared" si="6"/>
        <v>3263</v>
      </c>
      <c r="E38" s="33">
        <f t="shared" si="4"/>
        <v>91958</v>
      </c>
      <c r="F38" s="33">
        <f t="shared" si="5"/>
        <v>16552.439999999999</v>
      </c>
      <c r="G38" s="34">
        <f t="shared" si="2"/>
        <v>108510.44</v>
      </c>
      <c r="H38" s="35"/>
      <c r="I38" s="67"/>
    </row>
    <row r="39" spans="1:9" x14ac:dyDescent="0.25">
      <c r="A39" s="12" t="s">
        <v>37</v>
      </c>
      <c r="B39" s="32">
        <f>[1]DAMAN!$B39</f>
        <v>88115</v>
      </c>
      <c r="C39" s="33">
        <v>1100</v>
      </c>
      <c r="D39" s="33">
        <f t="shared" si="6"/>
        <v>3263</v>
      </c>
      <c r="E39" s="33">
        <f t="shared" si="4"/>
        <v>90278</v>
      </c>
      <c r="F39" s="33">
        <f t="shared" si="5"/>
        <v>16250.039999999999</v>
      </c>
      <c r="G39" s="34">
        <f t="shared" si="2"/>
        <v>106528.04</v>
      </c>
      <c r="H39" s="35"/>
      <c r="I39" s="67"/>
    </row>
    <row r="40" spans="1:9" x14ac:dyDescent="0.25">
      <c r="A40" s="12" t="s">
        <v>109</v>
      </c>
      <c r="B40" s="32">
        <f>+'[1]PP EX-WORKS'!Y47</f>
        <v>83095</v>
      </c>
      <c r="C40" s="33">
        <v>1100</v>
      </c>
      <c r="D40" s="33">
        <f t="shared" si="6"/>
        <v>3263</v>
      </c>
      <c r="E40" s="33">
        <f t="shared" si="4"/>
        <v>85258</v>
      </c>
      <c r="F40" s="33">
        <f t="shared" si="5"/>
        <v>15346.439999999999</v>
      </c>
      <c r="G40" s="34">
        <f t="shared" si="2"/>
        <v>100604.44</v>
      </c>
      <c r="H40" s="35"/>
      <c r="I40" s="67"/>
    </row>
    <row r="41" spans="1:9" x14ac:dyDescent="0.25">
      <c r="A41" s="12" t="s">
        <v>110</v>
      </c>
      <c r="B41" s="32">
        <f>[1]DAMAN!$B41</f>
        <v>86595</v>
      </c>
      <c r="C41" s="33">
        <v>1100</v>
      </c>
      <c r="D41" s="33">
        <f t="shared" si="6"/>
        <v>3263</v>
      </c>
      <c r="E41" s="33">
        <f t="shared" si="4"/>
        <v>88758</v>
      </c>
      <c r="F41" s="33">
        <f t="shared" si="5"/>
        <v>15976.439999999999</v>
      </c>
      <c r="G41" s="34">
        <f t="shared" si="2"/>
        <v>104734.44</v>
      </c>
      <c r="H41" s="35"/>
      <c r="I41" s="67"/>
    </row>
    <row r="42" spans="1:9" x14ac:dyDescent="0.25">
      <c r="A42" s="12" t="s">
        <v>111</v>
      </c>
      <c r="B42" s="32">
        <f>[1]DAMAN!$B42</f>
        <v>86615</v>
      </c>
      <c r="C42" s="33">
        <v>1100</v>
      </c>
      <c r="D42" s="33">
        <f t="shared" si="6"/>
        <v>3263</v>
      </c>
      <c r="E42" s="33">
        <f t="shared" si="4"/>
        <v>88778</v>
      </c>
      <c r="F42" s="33">
        <f t="shared" si="5"/>
        <v>15980.039999999999</v>
      </c>
      <c r="G42" s="34">
        <f t="shared" si="2"/>
        <v>104758.04</v>
      </c>
      <c r="H42" s="35"/>
      <c r="I42" s="67"/>
    </row>
    <row r="43" spans="1:9" x14ac:dyDescent="0.25">
      <c r="A43" s="12" t="s">
        <v>112</v>
      </c>
      <c r="B43" s="32">
        <f>[1]DAMAN!$B43</f>
        <v>90905</v>
      </c>
      <c r="C43" s="33">
        <v>1100</v>
      </c>
      <c r="D43" s="33">
        <f t="shared" si="6"/>
        <v>3263</v>
      </c>
      <c r="E43" s="33">
        <f t="shared" si="4"/>
        <v>93068</v>
      </c>
      <c r="F43" s="33">
        <f t="shared" si="5"/>
        <v>16752.239999999998</v>
      </c>
      <c r="G43" s="34">
        <f t="shared" si="2"/>
        <v>109820.23999999999</v>
      </c>
      <c r="H43" s="35"/>
      <c r="I43" s="67"/>
    </row>
    <row r="44" spans="1:9" x14ac:dyDescent="0.25">
      <c r="A44" s="12" t="s">
        <v>113</v>
      </c>
      <c r="B44" s="32">
        <f>[1]DAMAN!$B44</f>
        <v>83095</v>
      </c>
      <c r="C44" s="33">
        <v>1100</v>
      </c>
      <c r="D44" s="33">
        <f t="shared" si="6"/>
        <v>3263</v>
      </c>
      <c r="E44" s="33">
        <f t="shared" si="4"/>
        <v>85258</v>
      </c>
      <c r="F44" s="33">
        <f t="shared" si="5"/>
        <v>15346.439999999999</v>
      </c>
      <c r="G44" s="34">
        <f t="shared" si="2"/>
        <v>100604.44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95215</v>
      </c>
      <c r="C46" s="33">
        <v>1100</v>
      </c>
      <c r="D46" s="33">
        <f>+D44</f>
        <v>3263</v>
      </c>
      <c r="E46" s="33">
        <f t="shared" ref="E46:E59" si="7">+B46-C46+D46</f>
        <v>97378</v>
      </c>
      <c r="F46" s="33">
        <f t="shared" si="5"/>
        <v>17528.04</v>
      </c>
      <c r="G46" s="34">
        <f t="shared" si="2"/>
        <v>114906.04000000001</v>
      </c>
      <c r="H46" s="35"/>
      <c r="I46" s="67"/>
    </row>
    <row r="47" spans="1:9" x14ac:dyDescent="0.25">
      <c r="A47" s="12" t="s">
        <v>115</v>
      </c>
      <c r="B47" s="32">
        <f>+'[1]PP EX-WORKS'!S47</f>
        <v>95155</v>
      </c>
      <c r="C47" s="33">
        <v>1100</v>
      </c>
      <c r="D47" s="33">
        <f>+D46</f>
        <v>3263</v>
      </c>
      <c r="E47" s="33">
        <f>+B47-C47+D47</f>
        <v>97318</v>
      </c>
      <c r="F47" s="33">
        <f>+E47*0.18</f>
        <v>17517.239999999998</v>
      </c>
      <c r="G47" s="34">
        <f>E47+F47</f>
        <v>114835.23999999999</v>
      </c>
      <c r="H47" s="35"/>
      <c r="I47" s="67"/>
    </row>
    <row r="48" spans="1:9" x14ac:dyDescent="0.25">
      <c r="A48" s="12" t="s">
        <v>116</v>
      </c>
      <c r="B48" s="32">
        <f>+'[1]PP EX-WORKS'!P47-6000</f>
        <v>85905</v>
      </c>
      <c r="C48" s="33">
        <v>1100</v>
      </c>
      <c r="D48" s="33">
        <f t="shared" ref="D48:D59" si="8">+D47</f>
        <v>3263</v>
      </c>
      <c r="E48" s="33">
        <f t="shared" si="7"/>
        <v>88068</v>
      </c>
      <c r="F48" s="33">
        <f t="shared" si="5"/>
        <v>15852.24</v>
      </c>
      <c r="G48" s="34">
        <f t="shared" si="2"/>
        <v>103920.24</v>
      </c>
      <c r="H48" s="35"/>
      <c r="I48" s="67"/>
    </row>
    <row r="49" spans="1:9" x14ac:dyDescent="0.25">
      <c r="A49" s="12" t="s">
        <v>53</v>
      </c>
      <c r="B49" s="32">
        <f>[1]DAMAN!$B49</f>
        <v>93665</v>
      </c>
      <c r="C49" s="33">
        <v>1100</v>
      </c>
      <c r="D49" s="33">
        <f t="shared" si="8"/>
        <v>3263</v>
      </c>
      <c r="E49" s="33">
        <f t="shared" si="7"/>
        <v>95828</v>
      </c>
      <c r="F49" s="33">
        <f t="shared" si="5"/>
        <v>17249.04</v>
      </c>
      <c r="G49" s="34">
        <f t="shared" si="2"/>
        <v>113077.04000000001</v>
      </c>
      <c r="H49" s="35"/>
      <c r="I49" s="67"/>
    </row>
    <row r="50" spans="1:9" x14ac:dyDescent="0.25">
      <c r="A50" s="12" t="s">
        <v>117</v>
      </c>
      <c r="B50" s="32">
        <f>[1]DAMAN!$B50</f>
        <v>91905</v>
      </c>
      <c r="C50" s="33">
        <v>1100</v>
      </c>
      <c r="D50" s="33">
        <f t="shared" si="8"/>
        <v>3263</v>
      </c>
      <c r="E50" s="33">
        <f t="shared" si="7"/>
        <v>94068</v>
      </c>
      <c r="F50" s="33">
        <f t="shared" si="5"/>
        <v>16932.239999999998</v>
      </c>
      <c r="G50" s="34">
        <f t="shared" si="2"/>
        <v>111000.23999999999</v>
      </c>
      <c r="H50" s="35"/>
      <c r="I50" s="67"/>
    </row>
    <row r="51" spans="1:9" x14ac:dyDescent="0.25">
      <c r="A51" s="12" t="s">
        <v>44</v>
      </c>
      <c r="B51" s="32">
        <f>+'[1]PP EX-WORKS'!W47</f>
        <v>92395</v>
      </c>
      <c r="C51" s="33">
        <v>1100</v>
      </c>
      <c r="D51" s="33">
        <f t="shared" si="8"/>
        <v>3263</v>
      </c>
      <c r="E51" s="33">
        <f>+B51-C51+D51</f>
        <v>94558</v>
      </c>
      <c r="F51" s="33">
        <f>+E51*0.18</f>
        <v>17020.439999999999</v>
      </c>
      <c r="G51" s="34">
        <f>E51+F51</f>
        <v>111578.44</v>
      </c>
      <c r="H51" s="35"/>
      <c r="I51" s="67"/>
    </row>
    <row r="52" spans="1:9" x14ac:dyDescent="0.25">
      <c r="A52" s="12" t="s">
        <v>45</v>
      </c>
      <c r="B52" s="32">
        <f>+'[1]PP EX-WORKS'!V47</f>
        <v>94245</v>
      </c>
      <c r="C52" s="33">
        <v>1100</v>
      </c>
      <c r="D52" s="33">
        <f t="shared" si="8"/>
        <v>3263</v>
      </c>
      <c r="E52" s="33">
        <f>+B52-C52+D52</f>
        <v>96408</v>
      </c>
      <c r="F52" s="33">
        <f>+E52*0.18</f>
        <v>17353.439999999999</v>
      </c>
      <c r="G52" s="34">
        <f>E52+F52</f>
        <v>113761.44</v>
      </c>
      <c r="H52" s="35"/>
      <c r="I52" s="67"/>
    </row>
    <row r="53" spans="1:9" x14ac:dyDescent="0.25">
      <c r="A53" s="12" t="s">
        <v>46</v>
      </c>
      <c r="B53" s="32">
        <f>+'[1]PP EX-WORKS'!T47</f>
        <v>93375</v>
      </c>
      <c r="C53" s="33">
        <v>1100</v>
      </c>
      <c r="D53" s="33">
        <f t="shared" si="8"/>
        <v>3263</v>
      </c>
      <c r="E53" s="33">
        <f>+B53-C53+D53</f>
        <v>95538</v>
      </c>
      <c r="F53" s="33">
        <f>+E53*0.18</f>
        <v>17196.84</v>
      </c>
      <c r="G53" s="34">
        <f>E53+F53</f>
        <v>112734.84</v>
      </c>
      <c r="H53" s="35"/>
      <c r="I53" s="67"/>
    </row>
    <row r="54" spans="1:9" x14ac:dyDescent="0.25">
      <c r="A54" s="12" t="s">
        <v>47</v>
      </c>
      <c r="B54" s="32">
        <f>+'[1]PP EX-WORKS'!U47</f>
        <v>93375</v>
      </c>
      <c r="C54" s="33">
        <v>1100</v>
      </c>
      <c r="D54" s="33">
        <f t="shared" si="8"/>
        <v>3263</v>
      </c>
      <c r="E54" s="33">
        <f>+B54-C54+D54</f>
        <v>95538</v>
      </c>
      <c r="F54" s="33">
        <f>+E54*0.18</f>
        <v>17196.84</v>
      </c>
      <c r="G54" s="34">
        <f>E54+F54</f>
        <v>112734.84</v>
      </c>
      <c r="H54" s="35"/>
      <c r="I54" s="67"/>
    </row>
    <row r="55" spans="1:9" x14ac:dyDescent="0.25">
      <c r="A55" s="12" t="s">
        <v>118</v>
      </c>
      <c r="B55" s="32">
        <f>[1]DAMAN!$B55</f>
        <v>91905</v>
      </c>
      <c r="C55" s="33">
        <v>1100</v>
      </c>
      <c r="D55" s="33">
        <f t="shared" si="8"/>
        <v>3263</v>
      </c>
      <c r="E55" s="33">
        <f>+B55-C55+D55</f>
        <v>94068</v>
      </c>
      <c r="F55" s="33">
        <f>+E55*0.18</f>
        <v>16932.239999999998</v>
      </c>
      <c r="G55" s="34">
        <f>E55+F55</f>
        <v>111000.23999999999</v>
      </c>
      <c r="H55" s="35"/>
      <c r="I55" s="67"/>
    </row>
    <row r="56" spans="1:9" x14ac:dyDescent="0.25">
      <c r="A56" s="12" t="s">
        <v>174</v>
      </c>
      <c r="B56" s="32">
        <f>[1]DAMAN!$B56</f>
        <v>91405</v>
      </c>
      <c r="C56" s="33">
        <v>1100</v>
      </c>
      <c r="D56" s="33">
        <f t="shared" si="8"/>
        <v>3263</v>
      </c>
      <c r="E56" s="33">
        <f t="shared" si="7"/>
        <v>93568</v>
      </c>
      <c r="F56" s="33">
        <f t="shared" si="5"/>
        <v>16842.239999999998</v>
      </c>
      <c r="G56" s="34">
        <f t="shared" si="2"/>
        <v>110410.23999999999</v>
      </c>
      <c r="H56" s="35"/>
      <c r="I56" s="67"/>
    </row>
    <row r="57" spans="1:9" x14ac:dyDescent="0.25">
      <c r="A57" s="12" t="s">
        <v>120</v>
      </c>
      <c r="B57" s="32">
        <f>[1]DAMAN!$B57</f>
        <v>94735</v>
      </c>
      <c r="C57" s="33">
        <v>1100</v>
      </c>
      <c r="D57" s="33">
        <f t="shared" si="8"/>
        <v>3263</v>
      </c>
      <c r="E57" s="33">
        <f t="shared" si="7"/>
        <v>96898</v>
      </c>
      <c r="F57" s="33">
        <f t="shared" si="5"/>
        <v>17441.64</v>
      </c>
      <c r="G57" s="34">
        <f t="shared" si="2"/>
        <v>114339.64</v>
      </c>
      <c r="H57" s="35"/>
      <c r="I57" s="67"/>
    </row>
    <row r="58" spans="1:9" x14ac:dyDescent="0.25">
      <c r="A58" s="12" t="s">
        <v>121</v>
      </c>
      <c r="B58" s="32">
        <f>[1]DAMAN!$B58</f>
        <v>97735</v>
      </c>
      <c r="C58" s="33">
        <v>1100</v>
      </c>
      <c r="D58" s="33">
        <f t="shared" si="8"/>
        <v>3263</v>
      </c>
      <c r="E58" s="33">
        <f t="shared" si="7"/>
        <v>99898</v>
      </c>
      <c r="F58" s="33">
        <f t="shared" si="5"/>
        <v>17981.64</v>
      </c>
      <c r="G58" s="34">
        <f t="shared" si="2"/>
        <v>117879.64</v>
      </c>
      <c r="H58" s="35"/>
      <c r="I58" s="67"/>
    </row>
    <row r="59" spans="1:9" x14ac:dyDescent="0.25">
      <c r="A59" s="40" t="s">
        <v>122</v>
      </c>
      <c r="B59" s="32">
        <f>[1]DAMAN!$B59</f>
        <v>96755</v>
      </c>
      <c r="C59" s="33">
        <v>1100</v>
      </c>
      <c r="D59" s="33">
        <f t="shared" si="8"/>
        <v>3263</v>
      </c>
      <c r="E59" s="33">
        <f t="shared" si="7"/>
        <v>98918</v>
      </c>
      <c r="F59" s="33">
        <f t="shared" si="5"/>
        <v>17805.239999999998</v>
      </c>
      <c r="G59" s="34">
        <f t="shared" si="2"/>
        <v>116723.23999999999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92729</v>
      </c>
      <c r="C61" s="33">
        <v>1100</v>
      </c>
      <c r="D61" s="33">
        <f>+D59</f>
        <v>3263</v>
      </c>
      <c r="E61" s="33">
        <f t="shared" ref="E61:E69" si="9">+B61-C61+D61</f>
        <v>94892</v>
      </c>
      <c r="F61" s="33">
        <f t="shared" si="5"/>
        <v>17080.559999999998</v>
      </c>
      <c r="G61" s="34">
        <f t="shared" si="2"/>
        <v>111972.56</v>
      </c>
      <c r="H61" s="35"/>
      <c r="I61" s="67"/>
    </row>
    <row r="62" spans="1:9" x14ac:dyDescent="0.25">
      <c r="A62" s="12" t="s">
        <v>124</v>
      </c>
      <c r="B62" s="32">
        <f>[1]DAMAN!$B62</f>
        <v>91729</v>
      </c>
      <c r="C62" s="33">
        <v>1100</v>
      </c>
      <c r="D62" s="33">
        <f>+D61</f>
        <v>3263</v>
      </c>
      <c r="E62" s="33">
        <f t="shared" si="9"/>
        <v>93892</v>
      </c>
      <c r="F62" s="33">
        <f t="shared" si="5"/>
        <v>16900.559999999998</v>
      </c>
      <c r="G62" s="34">
        <f t="shared" si="2"/>
        <v>110792.56</v>
      </c>
      <c r="H62" s="35"/>
      <c r="I62" s="67"/>
    </row>
    <row r="63" spans="1:9" x14ac:dyDescent="0.25">
      <c r="A63" s="12" t="s">
        <v>125</v>
      </c>
      <c r="B63" s="32">
        <f>[1]DAMAN!$B63</f>
        <v>91729</v>
      </c>
      <c r="C63" s="33">
        <v>1100</v>
      </c>
      <c r="D63" s="33">
        <f t="shared" ref="D63:D69" si="10">+D62</f>
        <v>3263</v>
      </c>
      <c r="E63" s="33">
        <f t="shared" si="9"/>
        <v>93892</v>
      </c>
      <c r="F63" s="33">
        <f t="shared" si="5"/>
        <v>16900.559999999998</v>
      </c>
      <c r="G63" s="34">
        <f t="shared" si="2"/>
        <v>110792.56</v>
      </c>
      <c r="H63" s="35"/>
      <c r="I63" s="67"/>
    </row>
    <row r="64" spans="1:9" x14ac:dyDescent="0.25">
      <c r="A64" s="12" t="s">
        <v>126</v>
      </c>
      <c r="B64" s="32">
        <f>[1]DAMAN!$B64</f>
        <v>98809</v>
      </c>
      <c r="C64" s="33">
        <v>1100</v>
      </c>
      <c r="D64" s="33">
        <f t="shared" si="10"/>
        <v>3263</v>
      </c>
      <c r="E64" s="33">
        <f t="shared" si="9"/>
        <v>100972</v>
      </c>
      <c r="F64" s="33">
        <f t="shared" si="5"/>
        <v>18174.96</v>
      </c>
      <c r="G64" s="34">
        <f t="shared" si="2"/>
        <v>119146.95999999999</v>
      </c>
      <c r="H64" s="35"/>
      <c r="I64" s="67"/>
    </row>
    <row r="65" spans="1:9" x14ac:dyDescent="0.25">
      <c r="A65" s="12" t="s">
        <v>127</v>
      </c>
      <c r="B65" s="32">
        <f>[1]DAMAN!$B65</f>
        <v>100809</v>
      </c>
      <c r="C65" s="33">
        <v>1100</v>
      </c>
      <c r="D65" s="33">
        <f t="shared" si="10"/>
        <v>3263</v>
      </c>
      <c r="E65" s="33">
        <f t="shared" si="9"/>
        <v>102972</v>
      </c>
      <c r="F65" s="33">
        <f t="shared" si="5"/>
        <v>18534.96</v>
      </c>
      <c r="G65" s="34">
        <f t="shared" si="2"/>
        <v>121506.95999999999</v>
      </c>
      <c r="H65" s="35"/>
      <c r="I65" s="67"/>
    </row>
    <row r="66" spans="1:9" x14ac:dyDescent="0.25">
      <c r="A66" s="12" t="s">
        <v>128</v>
      </c>
      <c r="B66" s="32">
        <f>[1]DAMAN!$B66</f>
        <v>102509</v>
      </c>
      <c r="C66" s="33">
        <v>1100</v>
      </c>
      <c r="D66" s="33">
        <f t="shared" si="10"/>
        <v>3263</v>
      </c>
      <c r="E66" s="33">
        <f t="shared" si="9"/>
        <v>104672</v>
      </c>
      <c r="F66" s="33">
        <f t="shared" si="5"/>
        <v>18840.96</v>
      </c>
      <c r="G66" s="34">
        <f t="shared" si="2"/>
        <v>123512.95999999999</v>
      </c>
      <c r="H66" s="35"/>
      <c r="I66" s="67"/>
    </row>
    <row r="67" spans="1:9" x14ac:dyDescent="0.25">
      <c r="A67" s="12" t="s">
        <v>129</v>
      </c>
      <c r="B67" s="32">
        <f>[1]DAMAN!$B67</f>
        <v>86229</v>
      </c>
      <c r="C67" s="33">
        <v>1100</v>
      </c>
      <c r="D67" s="33">
        <f t="shared" si="10"/>
        <v>3263</v>
      </c>
      <c r="E67" s="33">
        <f t="shared" si="9"/>
        <v>88392</v>
      </c>
      <c r="F67" s="33">
        <f t="shared" si="5"/>
        <v>15910.56</v>
      </c>
      <c r="G67" s="34">
        <f t="shared" si="2"/>
        <v>104302.56</v>
      </c>
      <c r="H67" s="35"/>
      <c r="I67" s="67"/>
    </row>
    <row r="68" spans="1:9" x14ac:dyDescent="0.25">
      <c r="A68" s="12" t="s">
        <v>130</v>
      </c>
      <c r="B68" s="32">
        <f>[1]DAMAN!$B68</f>
        <v>87729</v>
      </c>
      <c r="C68" s="33">
        <v>1100</v>
      </c>
      <c r="D68" s="33">
        <f t="shared" si="10"/>
        <v>3263</v>
      </c>
      <c r="E68" s="33">
        <f t="shared" si="9"/>
        <v>89892</v>
      </c>
      <c r="F68" s="33">
        <f t="shared" si="5"/>
        <v>16180.56</v>
      </c>
      <c r="G68" s="34">
        <f t="shared" si="2"/>
        <v>106072.56</v>
      </c>
      <c r="H68" s="35"/>
      <c r="I68" s="49"/>
    </row>
    <row r="69" spans="1:9" x14ac:dyDescent="0.25">
      <c r="A69" s="12" t="s">
        <v>131</v>
      </c>
      <c r="B69" s="32">
        <f>[1]DAMAN!$B69</f>
        <v>87729</v>
      </c>
      <c r="C69" s="33">
        <v>1100</v>
      </c>
      <c r="D69" s="33">
        <f t="shared" si="10"/>
        <v>3263</v>
      </c>
      <c r="E69" s="33">
        <f t="shared" si="9"/>
        <v>89892</v>
      </c>
      <c r="F69" s="33">
        <f t="shared" si="5"/>
        <v>16180.56</v>
      </c>
      <c r="G69" s="34">
        <f t="shared" si="2"/>
        <v>106072.56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STOCK POINT</vt:lpstr>
      <vt:lpstr>DAMAN</vt:lpstr>
      <vt:lpstr>BHIWANDI</vt:lpstr>
      <vt:lpstr>MAHA(O.V)</vt:lpstr>
      <vt:lpstr>GUJRAT(S)</vt:lpstr>
      <vt:lpstr>MAHA(SOUTH)</vt:lpstr>
      <vt:lpstr>KHANDESH</vt:lpstr>
      <vt:lpstr>SILVASSA</vt:lpstr>
      <vt:lpstr>DADRA</vt:lpstr>
      <vt:lpstr>MAHA(VIDH)</vt:lpstr>
      <vt:lpstr>GUJRAT(E)</vt:lpstr>
      <vt:lpstr>GUJRAT(W)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2025-12-18T05:16:41Z</dcterms:created>
  <dcterms:modified xsi:type="dcterms:W3CDTF">2025-12-18T06:18:56Z</dcterms:modified>
</cp:coreProperties>
</file>