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m1\e\TURAKHIA FOLDER\hmel\PRICE LIST\FY 2026-27\AUGUST 26\17-08-26\"/>
    </mc:Choice>
  </mc:AlternateContent>
  <xr:revisionPtr revIDLastSave="0" documentId="13_ncr:1_{ED8073A4-5E21-41EB-A34B-9BBD24140AA2}" xr6:coauthVersionLast="47" xr6:coauthVersionMax="47" xr10:uidLastSave="{00000000-0000-0000-0000-000000000000}"/>
  <bookViews>
    <workbookView xWindow="-120" yWindow="-120" windowWidth="29040" windowHeight="15720" tabRatio="902" firstSheet="2" activeTab="10" xr2:uid="{00000000-000D-0000-FFFF-FFFF00000000}"/>
  </bookViews>
  <sheets>
    <sheet name="Land Price - BHIWANDI" sheetId="27" r:id="rId1"/>
    <sheet name="Land Price - NASHIK" sheetId="29" r:id="rId2"/>
    <sheet name="Land Price - DAMAN" sheetId="28" r:id="rId3"/>
    <sheet name="Land Price - SILVASSA" sheetId="32" r:id="rId4"/>
    <sheet name="Land Price - HALOL" sheetId="41" r:id="rId5"/>
    <sheet name="Land Price - JALGAON" sheetId="31" r:id="rId6"/>
    <sheet name="Land Price - DHULE" sheetId="30" r:id="rId7"/>
    <sheet name="Land Price - VAPI" sheetId="37" r:id="rId8"/>
    <sheet name="WAREHOUSE - BHIWANDI" sheetId="40" r:id="rId9"/>
    <sheet name="WAREHOUSE -  DAMAN" sheetId="39" r:id="rId10"/>
    <sheet name="WAREHOUSE -  JALGAON" sheetId="38" r:id="rId11"/>
    <sheet name="Sheet4" sheetId="35" state="hidden" r:id="rId12"/>
    <sheet name="Sheet1" sheetId="10" state="hidden" r:id="rId13"/>
    <sheet name="Sheet2" sheetId="11" state="hidden" r:id="rId14"/>
    <sheet name="Sheet3" sheetId="13" state="hidden" r:id="rId15"/>
  </sheets>
  <definedNames>
    <definedName name="_xlnm.Print_Area" localSheetId="0">'Land Price - BHIWANDI'!$A$1:$H$185</definedName>
    <definedName name="_xlnm.Print_Area" localSheetId="2">'Land Price - DAMAN'!$A$1:$H$185</definedName>
    <definedName name="_xlnm.Print_Area" localSheetId="6">'Land Price - DHULE'!$A$1:$H$185</definedName>
    <definedName name="_xlnm.Print_Area" localSheetId="5">'Land Price - JALGAON'!$A$1:$H$186</definedName>
    <definedName name="_xlnm.Print_Area" localSheetId="1">'Land Price - NASHIK'!$A$1:$H$185</definedName>
    <definedName name="_xlnm.Print_Area" localSheetId="3">'Land Price - SILVASSA'!$A$1:$H$185</definedName>
    <definedName name="_xlnm.Print_Area" localSheetId="7">'Land Price - VAPI'!$A$1:$H$185</definedName>
    <definedName name="_xlnm.Print_Area" localSheetId="9">'WAREHOUSE -  DAMAN'!$A$1:$H$184</definedName>
    <definedName name="_xlnm.Print_Area" localSheetId="10">'WAREHOUSE -  JALGAON'!$A$1:$H$184</definedName>
    <definedName name="_xlnm.Print_Area" localSheetId="8">'WAREHOUSE - BHIWANDI'!$A$1:$H$184</definedName>
    <definedName name="_xlnm.Print_Titles" localSheetId="0">'Land Price - BHIWANDI'!$1:$4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e011  Page 3-4   2_c66c13a2-9c00-4a2b-a6c6-0331a982774e" name="Table011  Page 3-4   2" connection="Query - Table011 (Page 3-4) (2)"/>
          <x15:modelTable id="Page014-56c5dbe9-8260-45f3-86f9-612c65455f51" name="Page014" connection="Query - Page014"/>
          <x15:modelTable id="Page013-1e20a106-2588-4d45-84b2-455b1b883240" name="Page013" connection="Query - Page013"/>
          <x15:modelTable id="Page012-9576f0ac-42a6-4aa6-9a16-4a3f04f78b31" name="Page012" connection="Query - Page012"/>
          <x15:modelTable id="Page011-8193d9d6-2bf9-4544-b952-92f69cf2fdea" name="Page011" connection="Query - Page011"/>
          <x15:modelTable id="Table017  Page 10-2f2ea083-5d89-4df4-9fe0-bf36e79efdb2" name="Table017  Page 10" connection="Query - Table017 (Page 10)"/>
          <x15:modelTable id="Table016  Page 9-e903730c-5972-4a50-a1fe-e2d6231dd7b1" name="Table016  Page 9" connection="Query - Table016 (Page 9)"/>
          <x15:modelTable id="Table012  Page 4-51a01d1a-a0ee-4606-935d-2ce34cf3736d" name="Table012  Page 4" connection="Query - Table012 (Page 4)"/>
          <x15:modelTable id="Table011  Page 3-ff4492cf-f7be-473c-bf0d-c23a3a05558c" name="Table011  Page 3" connection="Query - Table011 (Page 3)"/>
          <x15:modelTable id="Table015  Page 7-8-a65a37c2-f1b3-4c51-94ae-d5851216b671" name="Table015  Page 7-8" connection="Query - Table015 (Page 7-8)"/>
          <x15:modelTable id="Table014  Page 6-772d9210-57f6-4413-b5e1-e9c4540984d3" name="Table014  Page 6" connection="Query - Table014 (Page 6)"/>
          <x15:modelTable id="Table013  Page 5-f0bfb7f1-b5a8-4e5c-a194-bcd179bc220b" name="Table013  Page 5" connection="Query - Table013 (Page 5)"/>
          <x15:modelTable id="Page008-5bdbbfb2-cbe5-4610-b7ca-1de72d5e0518" name="Page008" connection="Query - Page008"/>
          <x15:modelTable id="Page007-a800c68b-3abd-4e55-bd35-e6d6b7e94ebf" name="Page007" connection="Query - Page007"/>
          <x15:modelTable id="Table015  Page 7-8-210dfd2e-3bc6-4636-ba59-4b808a4e5d13" name="Table015  Page 7-81" connection="Query - Table015 (Page 7-8) (2)"/>
          <x15:modelTable id="Table014  Page 6-b67bf0ab-8791-4f3e-bd34-0fc7ff7a8a7e" name="Table014  Page 61" connection="Query - Table014 (Page 6) (2)"/>
          <x15:modelTable id="Table013  Page 5-ad5a6289-08d6-4168-839b-f522744f3f20" name="Table013  Page 51" connection="Query - Table013 (Page 5) (2)"/>
          <x15:modelTable id="Table012  Page 4-27ea77f2-43a3-4147-8a82-bad5a6f5bcaf" name="Table012  Page 41" connection="Query - Table012 (Page 4) (2)"/>
          <x15:modelTable id="Table011  Page 3-a224a3f9-b3cd-4fc2-ae4a-360395042200" name="Table011  Page 31" connection="Query - Table011 (Page 3) (2)"/>
          <x15:modelTable id="Table020  Page 13-14-00c5ff26-6dc1-4bd4-b505-05d4791dd1ce" name="Table020  Page 13-14" connection="Query - Table020 (Page 13-14)"/>
          <x15:modelTable id="Table015  Page 7-80a0cde2-c7b4-4cf3-a1d8-2e1c80e61455" name="Table015  Page 7" connection="Query - Table015 (Page 7)"/>
          <x15:modelTable id="Table015  Page 7-6d4a2e8f-1d97-4b17-ac62-736f35262ee4" name="Table015  Page 71" connection="Query - Table015 (Page 7) (2)"/>
          <x15:modelTable id="Table017  Page 9-d6cab4ef-385a-47ac-b68b-fe69fbbcae45" name="Table017  Page 9" connection="Query - Table017 (Page 9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7" l="1"/>
  <c r="I7" i="27" s="1"/>
  <c r="K7" i="27" s="1"/>
  <c r="H121" i="37"/>
  <c r="H122" i="37"/>
  <c r="H121" i="30"/>
  <c r="H122" i="30"/>
  <c r="H121" i="31"/>
  <c r="H122" i="31"/>
  <c r="H121" i="41"/>
  <c r="H122" i="41"/>
  <c r="H121" i="32"/>
  <c r="H122" i="32"/>
  <c r="H121" i="28"/>
  <c r="H122" i="28"/>
  <c r="H121" i="29"/>
  <c r="H122" i="29"/>
  <c r="H121" i="27"/>
  <c r="H122" i="27"/>
  <c r="F67" i="39"/>
  <c r="F67" i="38"/>
  <c r="G67" i="38" s="1"/>
  <c r="H67" i="38" s="1"/>
  <c r="F67" i="40"/>
  <c r="G67" i="40" s="1"/>
  <c r="H67" i="40" s="1"/>
  <c r="F66" i="39"/>
  <c r="F66" i="38"/>
  <c r="G66" i="38" s="1"/>
  <c r="H66" i="38" s="1"/>
  <c r="F66" i="40"/>
  <c r="F36" i="39"/>
  <c r="F35" i="39"/>
  <c r="G35" i="39" s="1"/>
  <c r="F36" i="38"/>
  <c r="F35" i="38"/>
  <c r="F36" i="40"/>
  <c r="F35" i="40"/>
  <c r="G35" i="40" s="1"/>
  <c r="H35" i="40" s="1"/>
  <c r="H36" i="37"/>
  <c r="H35" i="37"/>
  <c r="H68" i="37"/>
  <c r="H67" i="37"/>
  <c r="H36" i="31"/>
  <c r="H36" i="30"/>
  <c r="H35" i="31"/>
  <c r="H35" i="30"/>
  <c r="H68" i="31"/>
  <c r="H68" i="30"/>
  <c r="H67" i="31"/>
  <c r="H67" i="30"/>
  <c r="H68" i="41"/>
  <c r="H67" i="41"/>
  <c r="H36" i="41"/>
  <c r="H35" i="41"/>
  <c r="H68" i="28"/>
  <c r="H68" i="32"/>
  <c r="H67" i="28"/>
  <c r="H67" i="32"/>
  <c r="H36" i="28"/>
  <c r="H36" i="32"/>
  <c r="H35" i="28"/>
  <c r="H35" i="32"/>
  <c r="H68" i="29"/>
  <c r="H67" i="29"/>
  <c r="H36" i="29"/>
  <c r="H35" i="29"/>
  <c r="H36" i="27"/>
  <c r="H35" i="27"/>
  <c r="H68" i="27"/>
  <c r="H67" i="27"/>
  <c r="J7" i="27" l="1"/>
  <c r="L7" i="27" s="1"/>
  <c r="N7" i="27" s="1"/>
  <c r="G36" i="38"/>
  <c r="H36" i="38" s="1"/>
  <c r="G67" i="39"/>
  <c r="H67" i="39" s="1"/>
  <c r="G66" i="40"/>
  <c r="H66" i="40" s="1"/>
  <c r="G66" i="39"/>
  <c r="H66" i="39" s="1"/>
  <c r="H35" i="39"/>
  <c r="G36" i="39"/>
  <c r="H36" i="39" s="1"/>
  <c r="G35" i="38"/>
  <c r="H35" i="38" s="1"/>
  <c r="G36" i="40"/>
  <c r="H36" i="40" s="1"/>
  <c r="B118" i="29" l="1"/>
  <c r="B118" i="28"/>
  <c r="B118" i="32"/>
  <c r="B118" i="41"/>
  <c r="B118" i="31"/>
  <c r="B118" i="30"/>
  <c r="B118" i="37"/>
  <c r="H94" i="27"/>
  <c r="H93" i="27"/>
  <c r="H92" i="27"/>
  <c r="H94" i="29"/>
  <c r="H93" i="29"/>
  <c r="H92" i="29"/>
  <c r="H94" i="28"/>
  <c r="H93" i="28"/>
  <c r="H92" i="28"/>
  <c r="H94" i="32"/>
  <c r="H93" i="32"/>
  <c r="H92" i="32"/>
  <c r="H94" i="41"/>
  <c r="H93" i="41"/>
  <c r="H92" i="41"/>
  <c r="H94" i="31"/>
  <c r="H93" i="31"/>
  <c r="H92" i="31"/>
  <c r="H94" i="30"/>
  <c r="H93" i="30"/>
  <c r="H92" i="30"/>
  <c r="H94" i="37"/>
  <c r="H93" i="37"/>
  <c r="H92" i="37"/>
  <c r="F93" i="40"/>
  <c r="G93" i="40" s="1"/>
  <c r="H93" i="40" s="1"/>
  <c r="F92" i="40"/>
  <c r="F91" i="40"/>
  <c r="F93" i="39"/>
  <c r="G93" i="39" s="1"/>
  <c r="H93" i="39" s="1"/>
  <c r="F92" i="39"/>
  <c r="G92" i="39" s="1"/>
  <c r="H92" i="39" s="1"/>
  <c r="F91" i="39"/>
  <c r="F93" i="38"/>
  <c r="G93" i="38" s="1"/>
  <c r="F92" i="38"/>
  <c r="G92" i="38" s="1"/>
  <c r="H92" i="38" s="1"/>
  <c r="F91" i="38"/>
  <c r="G91" i="38" s="1"/>
  <c r="F122" i="40"/>
  <c r="G122" i="40" s="1"/>
  <c r="H122" i="40" s="1"/>
  <c r="F121" i="40"/>
  <c r="G121" i="40" s="1"/>
  <c r="H121" i="40" s="1"/>
  <c r="F122" i="39"/>
  <c r="G122" i="39" s="1"/>
  <c r="H122" i="39" s="1"/>
  <c r="F121" i="39"/>
  <c r="G121" i="39" s="1"/>
  <c r="H121" i="39" s="1"/>
  <c r="F122" i="38"/>
  <c r="G122" i="38" s="1"/>
  <c r="H122" i="38" s="1"/>
  <c r="F121" i="38"/>
  <c r="H91" i="38" l="1"/>
  <c r="H93" i="38"/>
  <c r="G91" i="39"/>
  <c r="H91" i="39" s="1"/>
  <c r="G91" i="40"/>
  <c r="H91" i="40" s="1"/>
  <c r="G92" i="40"/>
  <c r="H92" i="40" s="1"/>
  <c r="G121" i="38"/>
  <c r="H121" i="38" s="1"/>
  <c r="F180" i="38" l="1"/>
  <c r="F179" i="38"/>
  <c r="G179" i="38" s="1"/>
  <c r="H179" i="38" s="1"/>
  <c r="F178" i="38"/>
  <c r="G178" i="38" s="1"/>
  <c r="H178" i="38" s="1"/>
  <c r="F177" i="38"/>
  <c r="F176" i="38"/>
  <c r="F175" i="38"/>
  <c r="G175" i="38" s="1"/>
  <c r="H175" i="38" s="1"/>
  <c r="F174" i="38"/>
  <c r="G174" i="38" s="1"/>
  <c r="H174" i="38" s="1"/>
  <c r="F173" i="38"/>
  <c r="F180" i="39"/>
  <c r="F179" i="39"/>
  <c r="G179" i="39" s="1"/>
  <c r="H179" i="39" s="1"/>
  <c r="F178" i="39"/>
  <c r="G178" i="39" s="1"/>
  <c r="H178" i="39" s="1"/>
  <c r="F177" i="39"/>
  <c r="G177" i="39" s="1"/>
  <c r="F176" i="39"/>
  <c r="F175" i="39"/>
  <c r="G175" i="39" s="1"/>
  <c r="H175" i="39" s="1"/>
  <c r="F174" i="39"/>
  <c r="G174" i="39" s="1"/>
  <c r="H174" i="39" s="1"/>
  <c r="F173" i="39"/>
  <c r="G173" i="39" s="1"/>
  <c r="H173" i="39" s="1"/>
  <c r="F180" i="40"/>
  <c r="F179" i="40"/>
  <c r="G179" i="40" s="1"/>
  <c r="F178" i="40"/>
  <c r="G178" i="40" s="1"/>
  <c r="F177" i="40"/>
  <c r="G177" i="40" s="1"/>
  <c r="F176" i="40"/>
  <c r="F175" i="40"/>
  <c r="F174" i="40"/>
  <c r="F173" i="40"/>
  <c r="G173" i="38" l="1"/>
  <c r="H173" i="38" s="1"/>
  <c r="G177" i="38"/>
  <c r="H177" i="38" s="1"/>
  <c r="G180" i="38"/>
  <c r="H180" i="38" s="1"/>
  <c r="G176" i="38"/>
  <c r="H176" i="38" s="1"/>
  <c r="G176" i="39"/>
  <c r="H176" i="39" s="1"/>
  <c r="H177" i="39"/>
  <c r="G180" i="39"/>
  <c r="H180" i="39" s="1"/>
  <c r="H177" i="40"/>
  <c r="H178" i="40"/>
  <c r="H179" i="40"/>
  <c r="G173" i="40"/>
  <c r="H173" i="40" s="1"/>
  <c r="G174" i="40"/>
  <c r="H174" i="40" s="1"/>
  <c r="G175" i="40"/>
  <c r="H175" i="40" s="1"/>
  <c r="G176" i="40"/>
  <c r="H176" i="40" s="1"/>
  <c r="G180" i="40"/>
  <c r="H180" i="40" s="1"/>
  <c r="H181" i="37" l="1"/>
  <c r="H180" i="37"/>
  <c r="H179" i="37"/>
  <c r="H178" i="37"/>
  <c r="H150" i="37"/>
  <c r="H149" i="37"/>
  <c r="H148" i="37"/>
  <c r="H147" i="37"/>
  <c r="H150" i="31"/>
  <c r="H149" i="31"/>
  <c r="H148" i="31"/>
  <c r="H147" i="31"/>
  <c r="H150" i="30"/>
  <c r="H149" i="30"/>
  <c r="H148" i="30"/>
  <c r="H147" i="30"/>
  <c r="H181" i="31"/>
  <c r="H180" i="31"/>
  <c r="H179" i="31"/>
  <c r="H178" i="31"/>
  <c r="H181" i="30"/>
  <c r="H180" i="30"/>
  <c r="H179" i="30"/>
  <c r="H178" i="30"/>
  <c r="H181" i="41"/>
  <c r="H180" i="41"/>
  <c r="H179" i="41"/>
  <c r="H178" i="41"/>
  <c r="H150" i="41"/>
  <c r="H149" i="41"/>
  <c r="H148" i="41"/>
  <c r="H147" i="41"/>
  <c r="H150" i="28"/>
  <c r="H149" i="28"/>
  <c r="H148" i="28"/>
  <c r="H147" i="28"/>
  <c r="H150" i="32"/>
  <c r="H149" i="32"/>
  <c r="H148" i="32"/>
  <c r="H147" i="32"/>
  <c r="H181" i="28"/>
  <c r="H180" i="28"/>
  <c r="H179" i="28"/>
  <c r="H178" i="28"/>
  <c r="H181" i="32"/>
  <c r="H180" i="32"/>
  <c r="H179" i="32"/>
  <c r="H178" i="32"/>
  <c r="H154" i="29"/>
  <c r="H153" i="29"/>
  <c r="H152" i="29"/>
  <c r="H151" i="29"/>
  <c r="H150" i="29"/>
  <c r="H149" i="29"/>
  <c r="H148" i="29"/>
  <c r="H147" i="29"/>
  <c r="H181" i="27"/>
  <c r="H180" i="27"/>
  <c r="H179" i="27"/>
  <c r="H178" i="27"/>
  <c r="H150" i="27"/>
  <c r="H149" i="27"/>
  <c r="H148" i="27"/>
  <c r="H147" i="27"/>
  <c r="H177" i="41"/>
  <c r="H177" i="32"/>
  <c r="H177" i="28"/>
  <c r="H181" i="29"/>
  <c r="H176" i="27"/>
  <c r="H176" i="29"/>
  <c r="H176" i="28"/>
  <c r="H176" i="32"/>
  <c r="H176" i="41"/>
  <c r="H176" i="31"/>
  <c r="H176" i="30"/>
  <c r="H176" i="37"/>
  <c r="F172" i="40"/>
  <c r="G172" i="40" s="1"/>
  <c r="H172" i="40" s="1"/>
  <c r="F172" i="39"/>
  <c r="F172" i="38"/>
  <c r="H126" i="32"/>
  <c r="I126" i="32" s="1"/>
  <c r="K126" i="32" s="1"/>
  <c r="H126" i="28"/>
  <c r="I126" i="28" s="1"/>
  <c r="K126" i="28" s="1"/>
  <c r="H37" i="37"/>
  <c r="H38" i="30"/>
  <c r="H37" i="30"/>
  <c r="H37" i="31"/>
  <c r="H37" i="41"/>
  <c r="H37" i="32"/>
  <c r="H37" i="28"/>
  <c r="H37" i="29"/>
  <c r="H37" i="27"/>
  <c r="H44" i="27"/>
  <c r="H43" i="27"/>
  <c r="H42" i="27"/>
  <c r="H41" i="27"/>
  <c r="H40" i="27"/>
  <c r="H39" i="27"/>
  <c r="H38" i="27"/>
  <c r="G172" i="39" l="1"/>
  <c r="H172" i="39" s="1"/>
  <c r="G172" i="38"/>
  <c r="H172" i="38" s="1"/>
  <c r="J126" i="28"/>
  <c r="L126" i="28" s="1"/>
  <c r="J126" i="32"/>
  <c r="L126" i="32" s="1"/>
  <c r="H7" i="29"/>
  <c r="I7" i="29" s="1"/>
  <c r="K7" i="29" s="1"/>
  <c r="F170" i="39"/>
  <c r="G170" i="39" s="1"/>
  <c r="F171" i="39"/>
  <c r="G171" i="39" s="1"/>
  <c r="F170" i="38"/>
  <c r="G170" i="38" s="1"/>
  <c r="H170" i="38" s="1"/>
  <c r="F171" i="38"/>
  <c r="G171" i="38" s="1"/>
  <c r="H171" i="38" s="1"/>
  <c r="F170" i="40"/>
  <c r="F171" i="40"/>
  <c r="G171" i="40" s="1"/>
  <c r="H171" i="40" s="1"/>
  <c r="F143" i="39"/>
  <c r="G143" i="39" s="1"/>
  <c r="H143" i="39" s="1"/>
  <c r="F144" i="39"/>
  <c r="G144" i="39" s="1"/>
  <c r="F145" i="39"/>
  <c r="F143" i="38"/>
  <c r="G143" i="38" s="1"/>
  <c r="H143" i="38" s="1"/>
  <c r="F144" i="38"/>
  <c r="G144" i="38" s="1"/>
  <c r="H144" i="38" s="1"/>
  <c r="F145" i="38"/>
  <c r="G145" i="38" s="1"/>
  <c r="F143" i="40"/>
  <c r="G143" i="40" s="1"/>
  <c r="F144" i="40"/>
  <c r="G144" i="40" s="1"/>
  <c r="H144" i="40" s="1"/>
  <c r="F145" i="40"/>
  <c r="G145" i="40" s="1"/>
  <c r="H145" i="40" s="1"/>
  <c r="H179" i="29"/>
  <c r="H180" i="29"/>
  <c r="H175" i="28"/>
  <c r="H175" i="32"/>
  <c r="H175" i="41"/>
  <c r="H175" i="31"/>
  <c r="H177" i="31"/>
  <c r="H175" i="30"/>
  <c r="H177" i="30"/>
  <c r="H175" i="37"/>
  <c r="H177" i="37"/>
  <c r="H175" i="27"/>
  <c r="H177" i="27"/>
  <c r="H144" i="29"/>
  <c r="H145" i="29"/>
  <c r="H146" i="29"/>
  <c r="H144" i="28"/>
  <c r="H145" i="28"/>
  <c r="H146" i="28"/>
  <c r="H144" i="32"/>
  <c r="H145" i="32"/>
  <c r="H146" i="32"/>
  <c r="H144" i="41"/>
  <c r="H145" i="41"/>
  <c r="H146" i="41"/>
  <c r="H144" i="31"/>
  <c r="H145" i="31"/>
  <c r="H146" i="31"/>
  <c r="H144" i="30"/>
  <c r="H145" i="30"/>
  <c r="H146" i="30"/>
  <c r="H144" i="37"/>
  <c r="H145" i="37"/>
  <c r="H146" i="37"/>
  <c r="H144" i="27"/>
  <c r="H145" i="27"/>
  <c r="H146" i="27"/>
  <c r="H7" i="37"/>
  <c r="I7" i="37" s="1"/>
  <c r="K7" i="37" s="1"/>
  <c r="F65" i="38"/>
  <c r="G65" i="38" s="1"/>
  <c r="F34" i="38"/>
  <c r="G34" i="38" s="1"/>
  <c r="F65" i="39"/>
  <c r="G65" i="39" s="1"/>
  <c r="F34" i="39"/>
  <c r="G34" i="39" s="1"/>
  <c r="F65" i="40"/>
  <c r="G65" i="40" s="1"/>
  <c r="H65" i="40" s="1"/>
  <c r="F34" i="40"/>
  <c r="H34" i="29"/>
  <c r="H66" i="29"/>
  <c r="H66" i="28"/>
  <c r="H66" i="32"/>
  <c r="H66" i="41"/>
  <c r="H66" i="31"/>
  <c r="H66" i="30"/>
  <c r="H66" i="37"/>
  <c r="H66" i="27"/>
  <c r="H34" i="28"/>
  <c r="H34" i="32"/>
  <c r="H34" i="41"/>
  <c r="H34" i="31"/>
  <c r="H34" i="30"/>
  <c r="H34" i="37"/>
  <c r="H34" i="27"/>
  <c r="F70" i="40"/>
  <c r="G70" i="40" s="1"/>
  <c r="F71" i="40"/>
  <c r="F72" i="40"/>
  <c r="F73" i="40"/>
  <c r="F74" i="40"/>
  <c r="F75" i="40"/>
  <c r="F76" i="40"/>
  <c r="F77" i="40"/>
  <c r="F78" i="40"/>
  <c r="F79" i="40"/>
  <c r="F80" i="40"/>
  <c r="F81" i="40"/>
  <c r="F82" i="40"/>
  <c r="F83" i="40"/>
  <c r="F84" i="40"/>
  <c r="F85" i="40"/>
  <c r="F86" i="40"/>
  <c r="F87" i="40"/>
  <c r="F88" i="40"/>
  <c r="F89" i="40"/>
  <c r="F90" i="40"/>
  <c r="G90" i="40" s="1"/>
  <c r="F94" i="40"/>
  <c r="F95" i="40"/>
  <c r="F96" i="40"/>
  <c r="F97" i="40"/>
  <c r="F98" i="40"/>
  <c r="F99" i="40"/>
  <c r="F100" i="40"/>
  <c r="F101" i="40"/>
  <c r="F102" i="40"/>
  <c r="F103" i="40"/>
  <c r="F104" i="40"/>
  <c r="F105" i="40"/>
  <c r="F106" i="40"/>
  <c r="F107" i="40"/>
  <c r="F108" i="40"/>
  <c r="F109" i="40"/>
  <c r="F110" i="40"/>
  <c r="F111" i="40"/>
  <c r="F112" i="40"/>
  <c r="F113" i="40"/>
  <c r="F114" i="40"/>
  <c r="F115" i="40"/>
  <c r="F116" i="40"/>
  <c r="F117" i="40"/>
  <c r="F118" i="40"/>
  <c r="F119" i="40"/>
  <c r="F120" i="40"/>
  <c r="G120" i="40" s="1"/>
  <c r="H120" i="40" s="1"/>
  <c r="F125" i="40"/>
  <c r="F126" i="40"/>
  <c r="F127" i="40"/>
  <c r="F128" i="40"/>
  <c r="G128" i="40" s="1"/>
  <c r="F129" i="40"/>
  <c r="F130" i="40"/>
  <c r="F131" i="40"/>
  <c r="F132" i="40"/>
  <c r="F133" i="40"/>
  <c r="F134" i="40"/>
  <c r="F135" i="40"/>
  <c r="F136" i="40"/>
  <c r="F137" i="40"/>
  <c r="F138" i="40"/>
  <c r="G138" i="40" s="1"/>
  <c r="F139" i="40"/>
  <c r="G139" i="40" s="1"/>
  <c r="F140" i="40"/>
  <c r="G140" i="40" s="1"/>
  <c r="F141" i="40"/>
  <c r="G141" i="40" s="1"/>
  <c r="H141" i="40" s="1"/>
  <c r="F142" i="40"/>
  <c r="G142" i="40" s="1"/>
  <c r="F139" i="39"/>
  <c r="G139" i="39" s="1"/>
  <c r="F140" i="39"/>
  <c r="G140" i="39" s="1"/>
  <c r="F141" i="39"/>
  <c r="G141" i="39" s="1"/>
  <c r="H141" i="39" s="1"/>
  <c r="F142" i="39"/>
  <c r="G142" i="39" s="1"/>
  <c r="H142" i="39" s="1"/>
  <c r="F139" i="38"/>
  <c r="G139" i="38" s="1"/>
  <c r="H139" i="38" s="1"/>
  <c r="F140" i="38"/>
  <c r="G140" i="38" s="1"/>
  <c r="F141" i="38"/>
  <c r="G141" i="38" s="1"/>
  <c r="F142" i="38"/>
  <c r="G142" i="38" s="1"/>
  <c r="H142" i="38" s="1"/>
  <c r="F164" i="39"/>
  <c r="G164" i="39" s="1"/>
  <c r="H164" i="39" s="1"/>
  <c r="F165" i="39"/>
  <c r="G165" i="39" s="1"/>
  <c r="F166" i="39"/>
  <c r="G166" i="39" s="1"/>
  <c r="F167" i="39"/>
  <c r="G167" i="39" s="1"/>
  <c r="H167" i="39" s="1"/>
  <c r="F168" i="39"/>
  <c r="G168" i="39" s="1"/>
  <c r="H168" i="39" s="1"/>
  <c r="F169" i="39"/>
  <c r="G169" i="39" s="1"/>
  <c r="F164" i="38"/>
  <c r="G164" i="38" s="1"/>
  <c r="F165" i="38"/>
  <c r="G165" i="38" s="1"/>
  <c r="H165" i="38" s="1"/>
  <c r="F166" i="38"/>
  <c r="G166" i="38" s="1"/>
  <c r="F167" i="38"/>
  <c r="G167" i="38" s="1"/>
  <c r="F168" i="38"/>
  <c r="F169" i="38"/>
  <c r="G169" i="38" s="1"/>
  <c r="H169" i="38" s="1"/>
  <c r="F164" i="40"/>
  <c r="G164" i="40" s="1"/>
  <c r="F165" i="40"/>
  <c r="G165" i="40" s="1"/>
  <c r="F166" i="40"/>
  <c r="G166" i="40" s="1"/>
  <c r="H166" i="40" s="1"/>
  <c r="F167" i="40"/>
  <c r="G167" i="40" s="1"/>
  <c r="H167" i="40" s="1"/>
  <c r="F168" i="40"/>
  <c r="F169" i="40"/>
  <c r="G169" i="40" s="1"/>
  <c r="H172" i="29"/>
  <c r="H173" i="29"/>
  <c r="H174" i="29"/>
  <c r="H175" i="29"/>
  <c r="H177" i="29"/>
  <c r="H178" i="29"/>
  <c r="H168" i="28"/>
  <c r="H169" i="28"/>
  <c r="H170" i="28"/>
  <c r="H171" i="28"/>
  <c r="H172" i="28"/>
  <c r="H173" i="28"/>
  <c r="H174" i="28"/>
  <c r="H168" i="32"/>
  <c r="H169" i="32"/>
  <c r="H170" i="32"/>
  <c r="H171" i="32"/>
  <c r="H172" i="32"/>
  <c r="H173" i="32"/>
  <c r="H174" i="32"/>
  <c r="H168" i="41"/>
  <c r="H169" i="41"/>
  <c r="H170" i="41"/>
  <c r="H171" i="41"/>
  <c r="H172" i="41"/>
  <c r="H173" i="41"/>
  <c r="H174" i="41"/>
  <c r="H168" i="31"/>
  <c r="H169" i="31"/>
  <c r="H170" i="31"/>
  <c r="H171" i="31"/>
  <c r="H172" i="31"/>
  <c r="H173" i="31"/>
  <c r="H174" i="31"/>
  <c r="H168" i="30"/>
  <c r="H169" i="30"/>
  <c r="H170" i="30"/>
  <c r="H171" i="30"/>
  <c r="H172" i="30"/>
  <c r="H173" i="30"/>
  <c r="H174" i="30"/>
  <c r="H168" i="37"/>
  <c r="H169" i="37"/>
  <c r="H170" i="37"/>
  <c r="H171" i="37"/>
  <c r="H172" i="37"/>
  <c r="H173" i="37"/>
  <c r="H174" i="37"/>
  <c r="H168" i="27"/>
  <c r="H169" i="27"/>
  <c r="H170" i="27"/>
  <c r="H171" i="27"/>
  <c r="H172" i="27"/>
  <c r="H173" i="27"/>
  <c r="H174" i="27"/>
  <c r="H140" i="29"/>
  <c r="H141" i="29"/>
  <c r="H142" i="29"/>
  <c r="H143" i="29"/>
  <c r="H155" i="29"/>
  <c r="H140" i="28"/>
  <c r="H141" i="28"/>
  <c r="H142" i="28"/>
  <c r="H143" i="28"/>
  <c r="H151" i="28"/>
  <c r="H140" i="32"/>
  <c r="H141" i="32"/>
  <c r="H142" i="32"/>
  <c r="H143" i="32"/>
  <c r="H151" i="32"/>
  <c r="H140" i="41"/>
  <c r="H141" i="41"/>
  <c r="H142" i="41"/>
  <c r="H143" i="41"/>
  <c r="H151" i="41"/>
  <c r="H140" i="31"/>
  <c r="H141" i="31"/>
  <c r="H142" i="31"/>
  <c r="H143" i="31"/>
  <c r="H151" i="31"/>
  <c r="H140" i="30"/>
  <c r="H141" i="30"/>
  <c r="H142" i="30"/>
  <c r="H143" i="30"/>
  <c r="H151" i="30"/>
  <c r="H140" i="37"/>
  <c r="H141" i="37"/>
  <c r="H142" i="37"/>
  <c r="H143" i="37"/>
  <c r="H151" i="37"/>
  <c r="H140" i="27"/>
  <c r="H141" i="27"/>
  <c r="H142" i="27"/>
  <c r="H143" i="27"/>
  <c r="H151" i="27"/>
  <c r="H71" i="37"/>
  <c r="I71" i="37" s="1"/>
  <c r="K71" i="37" s="1"/>
  <c r="H95" i="30"/>
  <c r="I95" i="30" s="1"/>
  <c r="K95" i="30" s="1"/>
  <c r="H95" i="31"/>
  <c r="H167" i="41"/>
  <c r="H166" i="41"/>
  <c r="H165" i="41"/>
  <c r="B165" i="41"/>
  <c r="A165" i="41"/>
  <c r="H164" i="41"/>
  <c r="B164" i="41"/>
  <c r="A164" i="41"/>
  <c r="H163" i="41"/>
  <c r="B163" i="41"/>
  <c r="A163" i="41"/>
  <c r="H162" i="41"/>
  <c r="H161" i="41"/>
  <c r="H160" i="41"/>
  <c r="B160" i="41"/>
  <c r="A160" i="41"/>
  <c r="H159" i="41"/>
  <c r="B159" i="41"/>
  <c r="A159" i="41"/>
  <c r="H158" i="41"/>
  <c r="B158" i="41"/>
  <c r="A158" i="41"/>
  <c r="H157" i="41"/>
  <c r="B157" i="41"/>
  <c r="A157" i="41"/>
  <c r="H156" i="41"/>
  <c r="B156" i="41"/>
  <c r="A156" i="41"/>
  <c r="H155" i="41"/>
  <c r="B155" i="41"/>
  <c r="A155" i="41"/>
  <c r="H154" i="41"/>
  <c r="H153" i="41"/>
  <c r="B153" i="41"/>
  <c r="A153" i="41"/>
  <c r="H152" i="41"/>
  <c r="B152" i="41"/>
  <c r="A152" i="41"/>
  <c r="B151" i="41"/>
  <c r="A151" i="41"/>
  <c r="H139" i="41"/>
  <c r="H138" i="41"/>
  <c r="H137" i="41"/>
  <c r="H136" i="41"/>
  <c r="H135" i="41"/>
  <c r="B135" i="41"/>
  <c r="A135" i="41"/>
  <c r="H134" i="41"/>
  <c r="B134" i="41"/>
  <c r="A134" i="41"/>
  <c r="H133" i="41"/>
  <c r="B133" i="41"/>
  <c r="A133" i="41"/>
  <c r="H132" i="41"/>
  <c r="B132" i="41"/>
  <c r="A132" i="41"/>
  <c r="H131" i="41"/>
  <c r="B131" i="41"/>
  <c r="H130" i="41"/>
  <c r="B130" i="41"/>
  <c r="A130" i="41"/>
  <c r="H129" i="41"/>
  <c r="H128" i="41"/>
  <c r="B128" i="41"/>
  <c r="A128" i="41"/>
  <c r="H127" i="41"/>
  <c r="B127" i="41"/>
  <c r="A127" i="41"/>
  <c r="H126" i="41"/>
  <c r="B126" i="41"/>
  <c r="A126" i="41"/>
  <c r="H123" i="41"/>
  <c r="H120" i="41"/>
  <c r="B120" i="41"/>
  <c r="A120" i="41"/>
  <c r="H119" i="41"/>
  <c r="B119" i="41"/>
  <c r="A119" i="41"/>
  <c r="H118" i="41"/>
  <c r="A118" i="41"/>
  <c r="H117" i="41"/>
  <c r="B117" i="41"/>
  <c r="A117" i="41"/>
  <c r="H116" i="41"/>
  <c r="B116" i="41"/>
  <c r="A116" i="41"/>
  <c r="H115" i="41"/>
  <c r="B115" i="41"/>
  <c r="A115" i="41"/>
  <c r="H114" i="41"/>
  <c r="B114" i="41"/>
  <c r="A114" i="41"/>
  <c r="H113" i="41"/>
  <c r="B113" i="41"/>
  <c r="A113" i="41"/>
  <c r="H112" i="41"/>
  <c r="B112" i="41"/>
  <c r="A112" i="41"/>
  <c r="H111" i="41"/>
  <c r="A111" i="41"/>
  <c r="H110" i="41"/>
  <c r="B110" i="41"/>
  <c r="A110" i="41"/>
  <c r="H109" i="41"/>
  <c r="H108" i="41"/>
  <c r="B108" i="41"/>
  <c r="A108" i="41"/>
  <c r="H107" i="41"/>
  <c r="B107" i="41"/>
  <c r="A107" i="41"/>
  <c r="H106" i="41"/>
  <c r="B106" i="41"/>
  <c r="A106" i="41"/>
  <c r="H105" i="41"/>
  <c r="B105" i="41"/>
  <c r="A105" i="41"/>
  <c r="H104" i="41"/>
  <c r="B104" i="41"/>
  <c r="A104" i="41"/>
  <c r="H103" i="41"/>
  <c r="H102" i="41"/>
  <c r="H101" i="41"/>
  <c r="B101" i="41"/>
  <c r="A101" i="41"/>
  <c r="H100" i="41"/>
  <c r="B100" i="41"/>
  <c r="A100" i="41"/>
  <c r="H99" i="41"/>
  <c r="B99" i="41"/>
  <c r="A99" i="41"/>
  <c r="H98" i="41"/>
  <c r="B98" i="41"/>
  <c r="A98" i="41"/>
  <c r="H97" i="41"/>
  <c r="B97" i="41"/>
  <c r="A97" i="41"/>
  <c r="H96" i="41"/>
  <c r="B96" i="41"/>
  <c r="A96" i="41"/>
  <c r="H95" i="41"/>
  <c r="B95" i="41"/>
  <c r="A95" i="41"/>
  <c r="H91" i="41"/>
  <c r="H90" i="41"/>
  <c r="B90" i="41"/>
  <c r="A90" i="41"/>
  <c r="H89" i="41"/>
  <c r="B89" i="41"/>
  <c r="A89" i="41"/>
  <c r="H88" i="41"/>
  <c r="B88" i="41"/>
  <c r="A88" i="41"/>
  <c r="H87" i="41"/>
  <c r="A87" i="41"/>
  <c r="H86" i="41"/>
  <c r="B86" i="41"/>
  <c r="A86" i="41"/>
  <c r="H85" i="41"/>
  <c r="H84" i="41"/>
  <c r="B84" i="41"/>
  <c r="A84" i="41"/>
  <c r="H83" i="41"/>
  <c r="B83" i="41"/>
  <c r="A83" i="41"/>
  <c r="H82" i="41"/>
  <c r="B82" i="41"/>
  <c r="A82" i="41"/>
  <c r="H81" i="41"/>
  <c r="B81" i="41"/>
  <c r="A81" i="41"/>
  <c r="H80" i="41"/>
  <c r="B80" i="41"/>
  <c r="A80" i="41"/>
  <c r="H79" i="41"/>
  <c r="H78" i="41"/>
  <c r="H77" i="41"/>
  <c r="B77" i="41"/>
  <c r="A77" i="41"/>
  <c r="H76" i="41"/>
  <c r="B76" i="41"/>
  <c r="A76" i="41"/>
  <c r="H75" i="41"/>
  <c r="B75" i="41"/>
  <c r="A75" i="41"/>
  <c r="H74" i="41"/>
  <c r="B74" i="41"/>
  <c r="A74" i="41"/>
  <c r="H73" i="41"/>
  <c r="B73" i="41"/>
  <c r="A73" i="41"/>
  <c r="H72" i="41"/>
  <c r="B72" i="41"/>
  <c r="A72" i="41"/>
  <c r="H71" i="41"/>
  <c r="B71" i="41"/>
  <c r="A71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3" i="41"/>
  <c r="H32" i="41"/>
  <c r="H31" i="4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/>
  <c r="H9" i="41"/>
  <c r="H8" i="41"/>
  <c r="H7" i="41"/>
  <c r="F63" i="39"/>
  <c r="G63" i="39" s="1"/>
  <c r="H63" i="39" s="1"/>
  <c r="F64" i="39"/>
  <c r="G64" i="39" s="1"/>
  <c r="F63" i="38"/>
  <c r="F64" i="38"/>
  <c r="G64" i="38" s="1"/>
  <c r="F32" i="39"/>
  <c r="G32" i="39" s="1"/>
  <c r="H32" i="39" s="1"/>
  <c r="F33" i="39"/>
  <c r="G33" i="39" s="1"/>
  <c r="F63" i="40"/>
  <c r="G63" i="40" s="1"/>
  <c r="F64" i="40"/>
  <c r="G64" i="40" s="1"/>
  <c r="H64" i="40" s="1"/>
  <c r="F32" i="40"/>
  <c r="F33" i="40"/>
  <c r="F32" i="38"/>
  <c r="G32" i="38" s="1"/>
  <c r="H32" i="38" s="1"/>
  <c r="F33" i="38"/>
  <c r="G33" i="38" s="1"/>
  <c r="H33" i="38" s="1"/>
  <c r="A33" i="38"/>
  <c r="A32" i="38"/>
  <c r="A33" i="39"/>
  <c r="A32" i="39"/>
  <c r="H64" i="29"/>
  <c r="H65" i="29"/>
  <c r="H64" i="28"/>
  <c r="H65" i="28"/>
  <c r="H64" i="32"/>
  <c r="H65" i="32"/>
  <c r="H64" i="31"/>
  <c r="H65" i="31"/>
  <c r="H64" i="30"/>
  <c r="H65" i="30"/>
  <c r="H64" i="37"/>
  <c r="H65" i="37"/>
  <c r="H64" i="27"/>
  <c r="H65" i="27"/>
  <c r="H32" i="29"/>
  <c r="H33" i="29"/>
  <c r="H32" i="28"/>
  <c r="H33" i="28"/>
  <c r="H32" i="32"/>
  <c r="H33" i="32"/>
  <c r="H32" i="31"/>
  <c r="H33" i="31"/>
  <c r="H32" i="30"/>
  <c r="H33" i="30"/>
  <c r="H32" i="37"/>
  <c r="H33" i="37"/>
  <c r="H32" i="27"/>
  <c r="H33" i="27"/>
  <c r="I37" i="28"/>
  <c r="K37" i="28" s="1"/>
  <c r="F90" i="38"/>
  <c r="G90" i="38" s="1"/>
  <c r="F90" i="39"/>
  <c r="G90" i="39" s="1"/>
  <c r="F120" i="39"/>
  <c r="G120" i="39" s="1"/>
  <c r="H120" i="39" s="1"/>
  <c r="F120" i="38"/>
  <c r="G120" i="38" s="1"/>
  <c r="H123" i="29"/>
  <c r="H123" i="28"/>
  <c r="H123" i="32"/>
  <c r="H123" i="31"/>
  <c r="H123" i="30"/>
  <c r="H123" i="37"/>
  <c r="H123" i="27"/>
  <c r="H91" i="29"/>
  <c r="H91" i="28"/>
  <c r="H91" i="32"/>
  <c r="H91" i="31"/>
  <c r="H91" i="30"/>
  <c r="I91" i="30" s="1"/>
  <c r="K91" i="30" s="1"/>
  <c r="H91" i="37"/>
  <c r="H91" i="27"/>
  <c r="F62" i="39"/>
  <c r="G62" i="39" s="1"/>
  <c r="F62" i="38"/>
  <c r="G62" i="38" s="1"/>
  <c r="F62" i="40"/>
  <c r="G62" i="40" s="1"/>
  <c r="F31" i="39"/>
  <c r="G31" i="39" s="1"/>
  <c r="F31" i="38"/>
  <c r="G31" i="38" s="1"/>
  <c r="F31" i="40"/>
  <c r="G31" i="40" s="1"/>
  <c r="H63" i="29"/>
  <c r="H63" i="28"/>
  <c r="H63" i="32"/>
  <c r="H63" i="31"/>
  <c r="H63" i="30"/>
  <c r="H63" i="37"/>
  <c r="H63" i="27"/>
  <c r="H31" i="29"/>
  <c r="H31" i="28"/>
  <c r="H31" i="32"/>
  <c r="H31" i="31"/>
  <c r="H31" i="30"/>
  <c r="H31" i="37"/>
  <c r="H31" i="27"/>
  <c r="F162" i="38"/>
  <c r="F163" i="38"/>
  <c r="G163" i="38" s="1"/>
  <c r="F137" i="38"/>
  <c r="G137" i="38" s="1"/>
  <c r="H137" i="38" s="1"/>
  <c r="F138" i="38"/>
  <c r="G138" i="38" s="1"/>
  <c r="F162" i="40"/>
  <c r="G162" i="40" s="1"/>
  <c r="F163" i="40"/>
  <c r="F162" i="39"/>
  <c r="F163" i="39"/>
  <c r="F137" i="39"/>
  <c r="G137" i="39" s="1"/>
  <c r="F138" i="39"/>
  <c r="G138" i="39" s="1"/>
  <c r="H138" i="39" s="1"/>
  <c r="F146" i="39"/>
  <c r="G146" i="39" s="1"/>
  <c r="H171" i="29"/>
  <c r="H167" i="28"/>
  <c r="H167" i="32"/>
  <c r="H167" i="31"/>
  <c r="H167" i="30"/>
  <c r="H167" i="37"/>
  <c r="H167" i="27"/>
  <c r="H138" i="29"/>
  <c r="H139" i="29"/>
  <c r="H138" i="28"/>
  <c r="H139" i="28"/>
  <c r="H138" i="32"/>
  <c r="H139" i="32"/>
  <c r="H138" i="31"/>
  <c r="H139" i="31"/>
  <c r="H138" i="30"/>
  <c r="H139" i="30"/>
  <c r="H138" i="37"/>
  <c r="H139" i="37"/>
  <c r="H138" i="27"/>
  <c r="H139" i="27"/>
  <c r="H95" i="29"/>
  <c r="I95" i="29" s="1"/>
  <c r="K95" i="29" s="1"/>
  <c r="H95" i="37"/>
  <c r="H95" i="32"/>
  <c r="I95" i="32" s="1"/>
  <c r="K95" i="32" s="1"/>
  <c r="H95" i="28"/>
  <c r="I95" i="28" s="1"/>
  <c r="J95" i="28" s="1"/>
  <c r="H95" i="27"/>
  <c r="I95" i="27" s="1"/>
  <c r="K95" i="27" s="1"/>
  <c r="B110" i="39"/>
  <c r="B110" i="38"/>
  <c r="B110" i="40"/>
  <c r="F60" i="39"/>
  <c r="G60" i="39" s="1"/>
  <c r="F61" i="39"/>
  <c r="G61" i="39" s="1"/>
  <c r="F60" i="38"/>
  <c r="F61" i="38"/>
  <c r="G61" i="38" s="1"/>
  <c r="H61" i="38" s="1"/>
  <c r="F60" i="40"/>
  <c r="G60" i="40" s="1"/>
  <c r="H60" i="40" s="1"/>
  <c r="F61" i="40"/>
  <c r="G61" i="40" s="1"/>
  <c r="F29" i="39"/>
  <c r="G29" i="39" s="1"/>
  <c r="H29" i="39" s="1"/>
  <c r="F30" i="39"/>
  <c r="G30" i="39" s="1"/>
  <c r="F29" i="38"/>
  <c r="F30" i="38"/>
  <c r="G30" i="38" s="1"/>
  <c r="H30" i="38" s="1"/>
  <c r="F29" i="40"/>
  <c r="G29" i="40" s="1"/>
  <c r="H29" i="40" s="1"/>
  <c r="F30" i="40"/>
  <c r="G30" i="40" s="1"/>
  <c r="H29" i="30"/>
  <c r="H30" i="30"/>
  <c r="H29" i="31"/>
  <c r="H30" i="31"/>
  <c r="H29" i="29"/>
  <c r="H30" i="29"/>
  <c r="H29" i="27"/>
  <c r="H30" i="27"/>
  <c r="H29" i="37"/>
  <c r="H30" i="37"/>
  <c r="H30" i="32"/>
  <c r="H30" i="28"/>
  <c r="H29" i="32"/>
  <c r="H29" i="28"/>
  <c r="H61" i="29"/>
  <c r="H62" i="29"/>
  <c r="H61" i="28"/>
  <c r="H62" i="28"/>
  <c r="H61" i="32"/>
  <c r="H62" i="32"/>
  <c r="H61" i="31"/>
  <c r="H62" i="31"/>
  <c r="H61" i="30"/>
  <c r="H62" i="30"/>
  <c r="H61" i="37"/>
  <c r="H62" i="37"/>
  <c r="H61" i="27"/>
  <c r="H62" i="27"/>
  <c r="F149" i="40"/>
  <c r="G149" i="40" s="1"/>
  <c r="F149" i="39"/>
  <c r="G149" i="39" s="1"/>
  <c r="F149" i="38"/>
  <c r="G149" i="38" s="1"/>
  <c r="F128" i="39"/>
  <c r="G128" i="39" s="1"/>
  <c r="F128" i="38"/>
  <c r="G128" i="38" s="1"/>
  <c r="H158" i="29"/>
  <c r="H154" i="28"/>
  <c r="H154" i="32"/>
  <c r="H154" i="31"/>
  <c r="H154" i="30"/>
  <c r="H154" i="37"/>
  <c r="H154" i="27"/>
  <c r="H129" i="29"/>
  <c r="H129" i="28"/>
  <c r="H129" i="32"/>
  <c r="H129" i="31"/>
  <c r="H129" i="30"/>
  <c r="H129" i="37"/>
  <c r="H129" i="27"/>
  <c r="H71" i="29"/>
  <c r="I71" i="29" s="1"/>
  <c r="K71" i="29" s="1"/>
  <c r="F28" i="38"/>
  <c r="G28" i="38" s="1"/>
  <c r="F28" i="39"/>
  <c r="G28" i="39" s="1"/>
  <c r="F28" i="40"/>
  <c r="G28" i="40" s="1"/>
  <c r="F59" i="39"/>
  <c r="G59" i="39" s="1"/>
  <c r="F59" i="38"/>
  <c r="G59" i="38" s="1"/>
  <c r="F59" i="40"/>
  <c r="G59" i="40" s="1"/>
  <c r="H60" i="29"/>
  <c r="H60" i="28"/>
  <c r="H60" i="32"/>
  <c r="H60" i="31"/>
  <c r="H60" i="30"/>
  <c r="H60" i="37"/>
  <c r="H60" i="27"/>
  <c r="H28" i="29"/>
  <c r="H28" i="28"/>
  <c r="H28" i="32"/>
  <c r="H28" i="31"/>
  <c r="H28" i="30"/>
  <c r="H28" i="37"/>
  <c r="H28" i="27"/>
  <c r="F7" i="39"/>
  <c r="H8" i="32"/>
  <c r="H9" i="32"/>
  <c r="H10" i="32"/>
  <c r="H11" i="32"/>
  <c r="H12" i="32"/>
  <c r="H13" i="32"/>
  <c r="H14" i="32"/>
  <c r="H15" i="32"/>
  <c r="H16" i="32"/>
  <c r="H26" i="32"/>
  <c r="H27" i="32"/>
  <c r="H17" i="32"/>
  <c r="H18" i="32"/>
  <c r="H19" i="32"/>
  <c r="H20" i="32"/>
  <c r="H21" i="32"/>
  <c r="H22" i="32"/>
  <c r="H23" i="32"/>
  <c r="H24" i="32"/>
  <c r="H25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7" i="32"/>
  <c r="H8" i="28"/>
  <c r="H9" i="28"/>
  <c r="H10" i="28"/>
  <c r="H11" i="28"/>
  <c r="H12" i="28"/>
  <c r="H13" i="28"/>
  <c r="H14" i="28"/>
  <c r="H15" i="28"/>
  <c r="H16" i="28"/>
  <c r="H26" i="28"/>
  <c r="H27" i="28"/>
  <c r="H17" i="28"/>
  <c r="H18" i="28"/>
  <c r="H19" i="28"/>
  <c r="H20" i="28"/>
  <c r="H21" i="28"/>
  <c r="H22" i="28"/>
  <c r="H23" i="28"/>
  <c r="H24" i="28"/>
  <c r="H25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7" i="28"/>
  <c r="H8" i="29"/>
  <c r="H9" i="29"/>
  <c r="H10" i="29"/>
  <c r="H11" i="29"/>
  <c r="H12" i="29"/>
  <c r="H13" i="29"/>
  <c r="H14" i="29"/>
  <c r="H15" i="29"/>
  <c r="H16" i="29"/>
  <c r="H26" i="29"/>
  <c r="H27" i="29"/>
  <c r="H17" i="29"/>
  <c r="H18" i="29"/>
  <c r="H19" i="29"/>
  <c r="H20" i="29"/>
  <c r="H21" i="29"/>
  <c r="H22" i="29"/>
  <c r="H23" i="29"/>
  <c r="H24" i="29"/>
  <c r="H25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H53" i="29"/>
  <c r="H54" i="29"/>
  <c r="H55" i="29"/>
  <c r="H56" i="29"/>
  <c r="H57" i="29"/>
  <c r="H58" i="29"/>
  <c r="H59" i="29"/>
  <c r="H8" i="27"/>
  <c r="H9" i="27"/>
  <c r="H10" i="27"/>
  <c r="H11" i="27"/>
  <c r="H12" i="27"/>
  <c r="H13" i="27"/>
  <c r="H14" i="27"/>
  <c r="H15" i="27"/>
  <c r="H16" i="27"/>
  <c r="H26" i="27"/>
  <c r="H27" i="27"/>
  <c r="H17" i="27"/>
  <c r="H18" i="27"/>
  <c r="H19" i="27"/>
  <c r="H20" i="27"/>
  <c r="H21" i="27"/>
  <c r="H22" i="27"/>
  <c r="H23" i="27"/>
  <c r="H24" i="27"/>
  <c r="H25" i="27"/>
  <c r="H45" i="27"/>
  <c r="H46" i="27"/>
  <c r="H47" i="27"/>
  <c r="H48" i="27"/>
  <c r="H49" i="27"/>
  <c r="H50" i="27"/>
  <c r="H51" i="27"/>
  <c r="H52" i="27"/>
  <c r="H53" i="27"/>
  <c r="H54" i="27"/>
  <c r="H55" i="27"/>
  <c r="H56" i="27"/>
  <c r="H57" i="27"/>
  <c r="H58" i="27"/>
  <c r="H59" i="27"/>
  <c r="H126" i="31"/>
  <c r="I126" i="31" s="1"/>
  <c r="K126" i="31" s="1"/>
  <c r="H127" i="31"/>
  <c r="I127" i="31" s="1"/>
  <c r="K127" i="31" s="1"/>
  <c r="H128" i="31"/>
  <c r="I128" i="31" s="1"/>
  <c r="J128" i="31" s="1"/>
  <c r="H130" i="31"/>
  <c r="I130" i="31" s="1"/>
  <c r="K130" i="31" s="1"/>
  <c r="H131" i="31"/>
  <c r="I131" i="31" s="1"/>
  <c r="K131" i="31" s="1"/>
  <c r="H132" i="31"/>
  <c r="I132" i="31" s="1"/>
  <c r="K132" i="31" s="1"/>
  <c r="H133" i="31"/>
  <c r="I133" i="31" s="1"/>
  <c r="H134" i="31"/>
  <c r="I134" i="31" s="1"/>
  <c r="K134" i="31" s="1"/>
  <c r="H135" i="31"/>
  <c r="I135" i="31" s="1"/>
  <c r="H136" i="31"/>
  <c r="H137" i="31"/>
  <c r="H26" i="31"/>
  <c r="H27" i="31"/>
  <c r="J7" i="29" l="1"/>
  <c r="L7" i="29" s="1"/>
  <c r="N7" i="29" s="1"/>
  <c r="G170" i="40"/>
  <c r="H170" i="40" s="1"/>
  <c r="H170" i="39"/>
  <c r="H171" i="39"/>
  <c r="H143" i="40"/>
  <c r="G145" i="39"/>
  <c r="H145" i="39" s="1"/>
  <c r="H145" i="38"/>
  <c r="H144" i="39"/>
  <c r="J7" i="37"/>
  <c r="L7" i="37" s="1"/>
  <c r="N7" i="37" s="1"/>
  <c r="H65" i="38"/>
  <c r="H34" i="38"/>
  <c r="H65" i="39"/>
  <c r="H34" i="39"/>
  <c r="G34" i="40"/>
  <c r="H34" i="40" s="1"/>
  <c r="H149" i="38"/>
  <c r="H128" i="38"/>
  <c r="H166" i="38"/>
  <c r="H164" i="38"/>
  <c r="G168" i="40"/>
  <c r="H168" i="40" s="1"/>
  <c r="G168" i="38"/>
  <c r="H168" i="38" s="1"/>
  <c r="H166" i="39"/>
  <c r="H142" i="40"/>
  <c r="H141" i="38"/>
  <c r="H139" i="40"/>
  <c r="H139" i="39"/>
  <c r="H140" i="40"/>
  <c r="H140" i="38"/>
  <c r="H140" i="39"/>
  <c r="H164" i="40"/>
  <c r="H169" i="40"/>
  <c r="H165" i="40"/>
  <c r="H167" i="38"/>
  <c r="H169" i="39"/>
  <c r="H165" i="39"/>
  <c r="J71" i="37"/>
  <c r="L71" i="37" s="1"/>
  <c r="N71" i="37" s="1"/>
  <c r="I95" i="31"/>
  <c r="K95" i="31" s="1"/>
  <c r="J95" i="30"/>
  <c r="L95" i="30" s="1"/>
  <c r="I91" i="31"/>
  <c r="K91" i="31" s="1"/>
  <c r="J91" i="30"/>
  <c r="L91" i="30" s="1"/>
  <c r="G33" i="40"/>
  <c r="H33" i="40" s="1"/>
  <c r="G32" i="40"/>
  <c r="H32" i="40" s="1"/>
  <c r="G63" i="38"/>
  <c r="H63" i="38" s="1"/>
  <c r="H64" i="39"/>
  <c r="H64" i="38"/>
  <c r="H33" i="39"/>
  <c r="H63" i="40"/>
  <c r="J37" i="28"/>
  <c r="L37" i="28" s="1"/>
  <c r="N37" i="28" s="1"/>
  <c r="H120" i="38"/>
  <c r="H90" i="38"/>
  <c r="H90" i="39"/>
  <c r="H90" i="40"/>
  <c r="H62" i="40"/>
  <c r="H62" i="39"/>
  <c r="H62" i="38"/>
  <c r="H31" i="40"/>
  <c r="H31" i="39"/>
  <c r="H31" i="38"/>
  <c r="H163" i="38"/>
  <c r="G162" i="38"/>
  <c r="H162" i="38" s="1"/>
  <c r="H138" i="38"/>
  <c r="G163" i="39"/>
  <c r="H163" i="39" s="1"/>
  <c r="G162" i="39"/>
  <c r="H162" i="39" s="1"/>
  <c r="H146" i="39"/>
  <c r="H137" i="39"/>
  <c r="H162" i="40"/>
  <c r="G163" i="40"/>
  <c r="H163" i="40" s="1"/>
  <c r="G137" i="40"/>
  <c r="H137" i="40" s="1"/>
  <c r="H138" i="40"/>
  <c r="I95" i="37"/>
  <c r="K95" i="37" s="1"/>
  <c r="J95" i="29"/>
  <c r="L95" i="29" s="1"/>
  <c r="N95" i="29" s="1"/>
  <c r="J95" i="27"/>
  <c r="L95" i="27" s="1"/>
  <c r="N95" i="27" s="1"/>
  <c r="J95" i="32"/>
  <c r="L95" i="32" s="1"/>
  <c r="N95" i="32" s="1"/>
  <c r="K95" i="28"/>
  <c r="L95" i="28" s="1"/>
  <c r="N95" i="28" s="1"/>
  <c r="G60" i="38"/>
  <c r="H60" i="38" s="1"/>
  <c r="G29" i="38"/>
  <c r="H29" i="38" s="1"/>
  <c r="H60" i="39"/>
  <c r="H61" i="40"/>
  <c r="H61" i="39"/>
  <c r="H30" i="40"/>
  <c r="H30" i="39"/>
  <c r="H128" i="40"/>
  <c r="H149" i="40"/>
  <c r="H149" i="39"/>
  <c r="H128" i="39"/>
  <c r="J71" i="29"/>
  <c r="L71" i="29" s="1"/>
  <c r="N71" i="29" s="1"/>
  <c r="H28" i="38"/>
  <c r="H28" i="39"/>
  <c r="H28" i="40"/>
  <c r="H59" i="40"/>
  <c r="H59" i="39"/>
  <c r="H59" i="38"/>
  <c r="H70" i="40"/>
  <c r="J130" i="31"/>
  <c r="L130" i="31" s="1"/>
  <c r="J127" i="31"/>
  <c r="L127" i="31" s="1"/>
  <c r="N127" i="31" s="1"/>
  <c r="J126" i="31"/>
  <c r="L126" i="31" s="1"/>
  <c r="N126" i="31" s="1"/>
  <c r="J135" i="31"/>
  <c r="K135" i="31"/>
  <c r="J133" i="31"/>
  <c r="K133" i="31"/>
  <c r="J134" i="31"/>
  <c r="L134" i="31" s="1"/>
  <c r="N134" i="31" s="1"/>
  <c r="J132" i="31"/>
  <c r="L132" i="31" s="1"/>
  <c r="N132" i="31" s="1"/>
  <c r="K128" i="31"/>
  <c r="L128" i="31" s="1"/>
  <c r="N128" i="31" s="1"/>
  <c r="J131" i="31"/>
  <c r="L131" i="31" s="1"/>
  <c r="N131" i="31" s="1"/>
  <c r="F58" i="38"/>
  <c r="G58" i="38" s="1"/>
  <c r="H58" i="38" s="1"/>
  <c r="F58" i="39"/>
  <c r="G58" i="39" s="1"/>
  <c r="F26" i="39"/>
  <c r="G26" i="39" s="1"/>
  <c r="F27" i="39"/>
  <c r="G27" i="39" s="1"/>
  <c r="F26" i="38"/>
  <c r="G26" i="38" s="1"/>
  <c r="H26" i="38" s="1"/>
  <c r="F27" i="38"/>
  <c r="G27" i="38" s="1"/>
  <c r="F58" i="40"/>
  <c r="G58" i="40" s="1"/>
  <c r="H58" i="40" s="1"/>
  <c r="F26" i="40"/>
  <c r="F27" i="40"/>
  <c r="G27" i="40" s="1"/>
  <c r="H27" i="40" s="1"/>
  <c r="H59" i="37"/>
  <c r="H26" i="37"/>
  <c r="H27" i="37"/>
  <c r="H59" i="30"/>
  <c r="H26" i="30"/>
  <c r="H27" i="30"/>
  <c r="H58" i="31"/>
  <c r="H59" i="31"/>
  <c r="G125" i="40"/>
  <c r="J95" i="31" l="1"/>
  <c r="L95" i="31" s="1"/>
  <c r="J91" i="31"/>
  <c r="L91" i="31" s="1"/>
  <c r="J95" i="37"/>
  <c r="L95" i="37" s="1"/>
  <c r="N95" i="37" s="1"/>
  <c r="G26" i="40"/>
  <c r="H26" i="40" s="1"/>
  <c r="L133" i="31"/>
  <c r="N133" i="31" s="1"/>
  <c r="L135" i="31"/>
  <c r="N135" i="31" s="1"/>
  <c r="H58" i="39"/>
  <c r="H26" i="39"/>
  <c r="H27" i="39"/>
  <c r="H27" i="38"/>
  <c r="H125" i="40"/>
  <c r="H120" i="31"/>
  <c r="H126" i="27"/>
  <c r="G126" i="40" l="1"/>
  <c r="G127" i="40"/>
  <c r="G129" i="40"/>
  <c r="G130" i="40"/>
  <c r="G131" i="40"/>
  <c r="G134" i="40"/>
  <c r="G135" i="40"/>
  <c r="G136" i="40"/>
  <c r="F146" i="40"/>
  <c r="G146" i="40" s="1"/>
  <c r="F147" i="40"/>
  <c r="G147" i="40" s="1"/>
  <c r="F148" i="40"/>
  <c r="G148" i="40" s="1"/>
  <c r="F150" i="40"/>
  <c r="G150" i="40" s="1"/>
  <c r="F151" i="40"/>
  <c r="F152" i="40"/>
  <c r="G152" i="40" s="1"/>
  <c r="F153" i="40"/>
  <c r="F154" i="40"/>
  <c r="G154" i="40" s="1"/>
  <c r="F155" i="40"/>
  <c r="G155" i="40" s="1"/>
  <c r="F156" i="40"/>
  <c r="G156" i="40" s="1"/>
  <c r="F157" i="40"/>
  <c r="F158" i="40"/>
  <c r="G158" i="40" s="1"/>
  <c r="F159" i="40"/>
  <c r="F160" i="40"/>
  <c r="G160" i="40" s="1"/>
  <c r="F161" i="40"/>
  <c r="G161" i="40" s="1"/>
  <c r="H58" i="37"/>
  <c r="H58" i="30"/>
  <c r="H107" i="27"/>
  <c r="I58" i="27"/>
  <c r="H128" i="30"/>
  <c r="H130" i="30"/>
  <c r="H131" i="30"/>
  <c r="H134" i="30"/>
  <c r="H135" i="30"/>
  <c r="H137" i="30"/>
  <c r="H152" i="30"/>
  <c r="H156" i="30"/>
  <c r="H157" i="30"/>
  <c r="H159" i="30"/>
  <c r="H160" i="30"/>
  <c r="H161" i="30"/>
  <c r="H164" i="30"/>
  <c r="H165" i="30"/>
  <c r="H127" i="30"/>
  <c r="H132" i="30"/>
  <c r="H133" i="30"/>
  <c r="H136" i="30"/>
  <c r="H153" i="30"/>
  <c r="H155" i="30"/>
  <c r="H158" i="30"/>
  <c r="H162" i="30"/>
  <c r="H163" i="30"/>
  <c r="H166" i="30"/>
  <c r="F77" i="38"/>
  <c r="F78" i="38"/>
  <c r="G78" i="38" s="1"/>
  <c r="F84" i="38"/>
  <c r="G84" i="38" s="1"/>
  <c r="F101" i="38"/>
  <c r="G101" i="38" s="1"/>
  <c r="F102" i="38"/>
  <c r="G102" i="38" s="1"/>
  <c r="F108" i="38"/>
  <c r="G108" i="38" s="1"/>
  <c r="F77" i="39"/>
  <c r="G77" i="39" s="1"/>
  <c r="F78" i="39"/>
  <c r="G78" i="39" s="1"/>
  <c r="F84" i="39"/>
  <c r="F101" i="39"/>
  <c r="G101" i="39" s="1"/>
  <c r="F102" i="39"/>
  <c r="G102" i="39" s="1"/>
  <c r="F108" i="39"/>
  <c r="G108" i="39" s="1"/>
  <c r="G77" i="40"/>
  <c r="G78" i="40"/>
  <c r="G84" i="40"/>
  <c r="G101" i="40"/>
  <c r="G102" i="40"/>
  <c r="F25" i="40"/>
  <c r="G25" i="40" s="1"/>
  <c r="F37" i="40"/>
  <c r="F25" i="39"/>
  <c r="G25" i="39" s="1"/>
  <c r="F37" i="39"/>
  <c r="F25" i="38"/>
  <c r="G25" i="38" s="1"/>
  <c r="F37" i="38"/>
  <c r="F125" i="38"/>
  <c r="F125" i="39"/>
  <c r="G125" i="39" s="1"/>
  <c r="H126" i="30"/>
  <c r="H127" i="32"/>
  <c r="H127" i="28"/>
  <c r="H126" i="29"/>
  <c r="I126" i="29" s="1"/>
  <c r="K126" i="29" s="1"/>
  <c r="F126" i="39"/>
  <c r="F157" i="39"/>
  <c r="G157" i="39" s="1"/>
  <c r="F153" i="39"/>
  <c r="G153" i="39" s="1"/>
  <c r="F148" i="39"/>
  <c r="G148" i="39" s="1"/>
  <c r="F135" i="39"/>
  <c r="F158" i="38"/>
  <c r="G158" i="38" s="1"/>
  <c r="F154" i="38"/>
  <c r="G154" i="38" s="1"/>
  <c r="F150" i="38"/>
  <c r="G150" i="38" s="1"/>
  <c r="F136" i="38"/>
  <c r="F127" i="38"/>
  <c r="H128" i="29"/>
  <c r="H132" i="29"/>
  <c r="H128" i="28"/>
  <c r="H130" i="28"/>
  <c r="H131" i="28"/>
  <c r="H132" i="28"/>
  <c r="H133" i="28"/>
  <c r="H134" i="28"/>
  <c r="H135" i="28"/>
  <c r="H136" i="28"/>
  <c r="H137" i="28"/>
  <c r="H152" i="28"/>
  <c r="H153" i="28"/>
  <c r="H155" i="28"/>
  <c r="H156" i="28"/>
  <c r="H157" i="28"/>
  <c r="H158" i="28"/>
  <c r="H159" i="28"/>
  <c r="H160" i="28"/>
  <c r="H161" i="28"/>
  <c r="H162" i="28"/>
  <c r="H163" i="28"/>
  <c r="H164" i="28"/>
  <c r="H165" i="28"/>
  <c r="H166" i="28"/>
  <c r="H128" i="32"/>
  <c r="H130" i="32"/>
  <c r="H131" i="32"/>
  <c r="H132" i="32"/>
  <c r="H133" i="32"/>
  <c r="H134" i="32"/>
  <c r="H135" i="32"/>
  <c r="H136" i="32"/>
  <c r="H137" i="32"/>
  <c r="H152" i="32"/>
  <c r="H153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52" i="31"/>
  <c r="H153" i="31"/>
  <c r="H155" i="31"/>
  <c r="H156" i="31"/>
  <c r="H157" i="31"/>
  <c r="H158" i="31"/>
  <c r="H159" i="31"/>
  <c r="H160" i="31"/>
  <c r="H161" i="31"/>
  <c r="H162" i="31"/>
  <c r="H163" i="31"/>
  <c r="H164" i="31"/>
  <c r="H165" i="31"/>
  <c r="H166" i="31"/>
  <c r="H131" i="37"/>
  <c r="G115" i="40"/>
  <c r="F115" i="39"/>
  <c r="G115" i="39" s="1"/>
  <c r="F115" i="38"/>
  <c r="G115" i="38" s="1"/>
  <c r="H166" i="37"/>
  <c r="F159" i="39"/>
  <c r="G159" i="39" s="1"/>
  <c r="F159" i="38"/>
  <c r="G159" i="38" s="1"/>
  <c r="F147" i="39"/>
  <c r="G147" i="39" s="1"/>
  <c r="F147" i="38"/>
  <c r="G147" i="38" s="1"/>
  <c r="F136" i="39"/>
  <c r="H136" i="29"/>
  <c r="F135" i="38"/>
  <c r="G135" i="38" s="1"/>
  <c r="F134" i="39"/>
  <c r="G134" i="39" s="1"/>
  <c r="F134" i="38"/>
  <c r="G134" i="38" s="1"/>
  <c r="F133" i="39"/>
  <c r="G133" i="39" s="1"/>
  <c r="F133" i="38"/>
  <c r="G133" i="38" s="1"/>
  <c r="F132" i="39"/>
  <c r="F132" i="38"/>
  <c r="F131" i="39"/>
  <c r="F131" i="38"/>
  <c r="G131" i="38" s="1"/>
  <c r="F129" i="39"/>
  <c r="G129" i="39" s="1"/>
  <c r="F129" i="38"/>
  <c r="G129" i="38" s="1"/>
  <c r="F127" i="39"/>
  <c r="G127" i="39" s="1"/>
  <c r="F130" i="39"/>
  <c r="G130" i="39" s="1"/>
  <c r="F150" i="39"/>
  <c r="G150" i="39" s="1"/>
  <c r="F151" i="39"/>
  <c r="F152" i="39"/>
  <c r="G152" i="39" s="1"/>
  <c r="F154" i="39"/>
  <c r="G154" i="39" s="1"/>
  <c r="F155" i="39"/>
  <c r="F156" i="39"/>
  <c r="G156" i="39" s="1"/>
  <c r="F158" i="39"/>
  <c r="F160" i="39"/>
  <c r="G160" i="39" s="1"/>
  <c r="F161" i="39"/>
  <c r="G161" i="39" s="1"/>
  <c r="F130" i="38"/>
  <c r="F148" i="38"/>
  <c r="G148" i="38" s="1"/>
  <c r="F151" i="38"/>
  <c r="G151" i="38" s="1"/>
  <c r="F152" i="38"/>
  <c r="G152" i="38" s="1"/>
  <c r="F153" i="38"/>
  <c r="G153" i="38" s="1"/>
  <c r="F155" i="38"/>
  <c r="F156" i="38"/>
  <c r="G156" i="38" s="1"/>
  <c r="F157" i="38"/>
  <c r="G157" i="38" s="1"/>
  <c r="F160" i="38"/>
  <c r="G160" i="38" s="1"/>
  <c r="F161" i="38"/>
  <c r="G161" i="38" s="1"/>
  <c r="F126" i="38"/>
  <c r="G126" i="38" s="1"/>
  <c r="H128" i="37"/>
  <c r="H127" i="29"/>
  <c r="H102" i="37"/>
  <c r="H103" i="30"/>
  <c r="H79" i="30"/>
  <c r="A109" i="29"/>
  <c r="B109" i="29"/>
  <c r="B102" i="29"/>
  <c r="B103" i="29"/>
  <c r="A102" i="29"/>
  <c r="A103" i="29"/>
  <c r="F57" i="38"/>
  <c r="G57" i="38" s="1"/>
  <c r="F55" i="38"/>
  <c r="F56" i="38"/>
  <c r="F54" i="38"/>
  <c r="G54" i="38" s="1"/>
  <c r="F53" i="38"/>
  <c r="G53" i="38" s="1"/>
  <c r="F52" i="38"/>
  <c r="F51" i="38"/>
  <c r="G51" i="38" s="1"/>
  <c r="F50" i="38"/>
  <c r="G50" i="38" s="1"/>
  <c r="F49" i="38"/>
  <c r="G49" i="38" s="1"/>
  <c r="F48" i="38"/>
  <c r="G48" i="38" s="1"/>
  <c r="F47" i="38"/>
  <c r="G47" i="38" s="1"/>
  <c r="F46" i="38"/>
  <c r="G46" i="38" s="1"/>
  <c r="F45" i="38"/>
  <c r="F44" i="38"/>
  <c r="F43" i="38"/>
  <c r="F42" i="38"/>
  <c r="F41" i="38"/>
  <c r="F40" i="38"/>
  <c r="F39" i="38"/>
  <c r="F38" i="38"/>
  <c r="G38" i="38" s="1"/>
  <c r="F24" i="38"/>
  <c r="G24" i="38" s="1"/>
  <c r="F23" i="38"/>
  <c r="G23" i="38" s="1"/>
  <c r="F22" i="38"/>
  <c r="G22" i="38" s="1"/>
  <c r="F21" i="38"/>
  <c r="G21" i="38" s="1"/>
  <c r="F20" i="38"/>
  <c r="G20" i="38" s="1"/>
  <c r="F19" i="38"/>
  <c r="G19" i="38" s="1"/>
  <c r="F18" i="38"/>
  <c r="F17" i="38"/>
  <c r="G17" i="38" s="1"/>
  <c r="F16" i="38"/>
  <c r="F15" i="38"/>
  <c r="F14" i="38"/>
  <c r="F13" i="38"/>
  <c r="F12" i="38"/>
  <c r="F11" i="38"/>
  <c r="G11" i="38" s="1"/>
  <c r="F10" i="38"/>
  <c r="F9" i="38"/>
  <c r="G9" i="38" s="1"/>
  <c r="F8" i="38"/>
  <c r="F7" i="38"/>
  <c r="F57" i="39"/>
  <c r="F55" i="39"/>
  <c r="G55" i="39" s="1"/>
  <c r="F56" i="39"/>
  <c r="F54" i="39"/>
  <c r="F53" i="39"/>
  <c r="G53" i="39" s="1"/>
  <c r="F52" i="39"/>
  <c r="G52" i="39" s="1"/>
  <c r="F51" i="39"/>
  <c r="G51" i="39" s="1"/>
  <c r="F50" i="39"/>
  <c r="G50" i="39" s="1"/>
  <c r="F49" i="39"/>
  <c r="G49" i="39" s="1"/>
  <c r="F48" i="39"/>
  <c r="G48" i="39" s="1"/>
  <c r="F47" i="39"/>
  <c r="G47" i="39" s="1"/>
  <c r="F46" i="39"/>
  <c r="G46" i="39" s="1"/>
  <c r="F45" i="39"/>
  <c r="F44" i="39"/>
  <c r="F43" i="39"/>
  <c r="F42" i="39"/>
  <c r="F41" i="39"/>
  <c r="F40" i="39"/>
  <c r="G40" i="39" s="1"/>
  <c r="F39" i="39"/>
  <c r="F38" i="39"/>
  <c r="F24" i="39"/>
  <c r="G24" i="39" s="1"/>
  <c r="F23" i="39"/>
  <c r="G23" i="39" s="1"/>
  <c r="F22" i="39"/>
  <c r="G22" i="39" s="1"/>
  <c r="F21" i="39"/>
  <c r="G21" i="39" s="1"/>
  <c r="F20" i="39"/>
  <c r="G20" i="39" s="1"/>
  <c r="F19" i="39"/>
  <c r="F18" i="39"/>
  <c r="F17" i="39"/>
  <c r="F16" i="39"/>
  <c r="F15" i="39"/>
  <c r="G15" i="39" s="1"/>
  <c r="F14" i="39"/>
  <c r="F13" i="39"/>
  <c r="G13" i="39" s="1"/>
  <c r="F12" i="39"/>
  <c r="F11" i="39"/>
  <c r="F10" i="39"/>
  <c r="G10" i="39" s="1"/>
  <c r="F9" i="39"/>
  <c r="G9" i="39" s="1"/>
  <c r="F8" i="39"/>
  <c r="G7" i="39"/>
  <c r="F57" i="40"/>
  <c r="F55" i="40"/>
  <c r="F56" i="40"/>
  <c r="F54" i="40"/>
  <c r="F53" i="40"/>
  <c r="G53" i="40" s="1"/>
  <c r="F52" i="40"/>
  <c r="F51" i="40"/>
  <c r="G51" i="40" s="1"/>
  <c r="F50" i="40"/>
  <c r="G50" i="40" s="1"/>
  <c r="F49" i="40"/>
  <c r="G49" i="40" s="1"/>
  <c r="F48" i="40"/>
  <c r="G48" i="40" s="1"/>
  <c r="F47" i="40"/>
  <c r="G47" i="40" s="1"/>
  <c r="F46" i="40"/>
  <c r="G46" i="40" s="1"/>
  <c r="F45" i="40"/>
  <c r="F44" i="40"/>
  <c r="F43" i="40"/>
  <c r="F42" i="40"/>
  <c r="F41" i="40"/>
  <c r="F40" i="40"/>
  <c r="F39" i="40"/>
  <c r="F38" i="40"/>
  <c r="F24" i="40"/>
  <c r="G24" i="40" s="1"/>
  <c r="F23" i="40"/>
  <c r="G23" i="40" s="1"/>
  <c r="F22" i="40"/>
  <c r="G22" i="40" s="1"/>
  <c r="F21" i="40"/>
  <c r="G21" i="40" s="1"/>
  <c r="F20" i="40"/>
  <c r="G20" i="40" s="1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G7" i="40" s="1"/>
  <c r="G37" i="39" l="1"/>
  <c r="H37" i="39" s="1"/>
  <c r="G155" i="38"/>
  <c r="H155" i="38" s="1"/>
  <c r="G136" i="38"/>
  <c r="H136" i="38" s="1"/>
  <c r="G125" i="38"/>
  <c r="H125" i="38" s="1"/>
  <c r="G127" i="38"/>
  <c r="H127" i="38" s="1"/>
  <c r="G130" i="38"/>
  <c r="H130" i="38" s="1"/>
  <c r="G132" i="38"/>
  <c r="H132" i="38" s="1"/>
  <c r="G158" i="39"/>
  <c r="H158" i="39" s="1"/>
  <c r="G151" i="39"/>
  <c r="H151" i="39" s="1"/>
  <c r="G155" i="39"/>
  <c r="H155" i="39" s="1"/>
  <c r="G136" i="39"/>
  <c r="H136" i="39" s="1"/>
  <c r="G135" i="39"/>
  <c r="H135" i="39" s="1"/>
  <c r="G126" i="39"/>
  <c r="H126" i="39" s="1"/>
  <c r="G131" i="39"/>
  <c r="H131" i="39" s="1"/>
  <c r="G132" i="39"/>
  <c r="H132" i="39" s="1"/>
  <c r="G157" i="40"/>
  <c r="H157" i="40" s="1"/>
  <c r="G153" i="40"/>
  <c r="H153" i="40" s="1"/>
  <c r="G159" i="40"/>
  <c r="H159" i="40" s="1"/>
  <c r="G151" i="40"/>
  <c r="H151" i="40" s="1"/>
  <c r="G133" i="40"/>
  <c r="H133" i="40" s="1"/>
  <c r="G132" i="40"/>
  <c r="H132" i="40" s="1"/>
  <c r="G77" i="38"/>
  <c r="H77" i="38" s="1"/>
  <c r="I77" i="38" s="1"/>
  <c r="K77" i="38" s="1"/>
  <c r="G108" i="40"/>
  <c r="H108" i="40" s="1"/>
  <c r="I108" i="40" s="1"/>
  <c r="K108" i="40" s="1"/>
  <c r="H129" i="40"/>
  <c r="H150" i="39"/>
  <c r="H152" i="40"/>
  <c r="H136" i="40"/>
  <c r="H160" i="40"/>
  <c r="H156" i="40"/>
  <c r="H147" i="40"/>
  <c r="H158" i="40"/>
  <c r="H127" i="40"/>
  <c r="H78" i="39"/>
  <c r="I78" i="39" s="1"/>
  <c r="K78" i="39" s="1"/>
  <c r="H115" i="39"/>
  <c r="H7" i="40"/>
  <c r="H126" i="38"/>
  <c r="H154" i="38"/>
  <c r="H150" i="38"/>
  <c r="H131" i="38"/>
  <c r="H129" i="38"/>
  <c r="H158" i="38"/>
  <c r="H151" i="38"/>
  <c r="H159" i="38"/>
  <c r="H147" i="38"/>
  <c r="H152" i="38"/>
  <c r="H156" i="38"/>
  <c r="H160" i="38"/>
  <c r="H148" i="38"/>
  <c r="H153" i="38"/>
  <c r="H157" i="38"/>
  <c r="H161" i="38"/>
  <c r="H133" i="38"/>
  <c r="H135" i="38"/>
  <c r="H134" i="38"/>
  <c r="H108" i="38"/>
  <c r="H78" i="38"/>
  <c r="I78" i="38" s="1"/>
  <c r="K78" i="38" s="1"/>
  <c r="H84" i="38"/>
  <c r="I84" i="38" s="1"/>
  <c r="H101" i="38"/>
  <c r="I101" i="38" s="1"/>
  <c r="K101" i="38" s="1"/>
  <c r="H102" i="38"/>
  <c r="I102" i="38" s="1"/>
  <c r="K102" i="38" s="1"/>
  <c r="H49" i="38"/>
  <c r="H38" i="38"/>
  <c r="H17" i="38"/>
  <c r="H161" i="39"/>
  <c r="H157" i="39"/>
  <c r="H127" i="39"/>
  <c r="H153" i="39"/>
  <c r="H133" i="39"/>
  <c r="H147" i="39"/>
  <c r="H156" i="39"/>
  <c r="H152" i="39"/>
  <c r="H154" i="39"/>
  <c r="H160" i="39"/>
  <c r="H148" i="39"/>
  <c r="H159" i="39"/>
  <c r="H125" i="39"/>
  <c r="H130" i="39"/>
  <c r="H134" i="39"/>
  <c r="H129" i="39"/>
  <c r="H108" i="39"/>
  <c r="I108" i="39" s="1"/>
  <c r="K108" i="39" s="1"/>
  <c r="G84" i="39"/>
  <c r="H84" i="39" s="1"/>
  <c r="I84" i="39" s="1"/>
  <c r="K84" i="39" s="1"/>
  <c r="H102" i="39"/>
  <c r="I102" i="39" s="1"/>
  <c r="K102" i="39" s="1"/>
  <c r="H101" i="39"/>
  <c r="I101" i="39" s="1"/>
  <c r="K101" i="39" s="1"/>
  <c r="H77" i="39"/>
  <c r="I77" i="39" s="1"/>
  <c r="K77" i="39" s="1"/>
  <c r="H55" i="39"/>
  <c r="H52" i="39"/>
  <c r="H25" i="39"/>
  <c r="G14" i="39"/>
  <c r="H14" i="39" s="1"/>
  <c r="H148" i="40"/>
  <c r="H150" i="40"/>
  <c r="H154" i="40"/>
  <c r="H161" i="40"/>
  <c r="H155" i="40"/>
  <c r="H130" i="40"/>
  <c r="H134" i="40"/>
  <c r="H126" i="40"/>
  <c r="H131" i="40"/>
  <c r="H135" i="40"/>
  <c r="H78" i="40"/>
  <c r="H102" i="40"/>
  <c r="I102" i="40" s="1"/>
  <c r="H77" i="40"/>
  <c r="I77" i="40" s="1"/>
  <c r="K77" i="40" s="1"/>
  <c r="H101" i="40"/>
  <c r="I101" i="40" s="1"/>
  <c r="K101" i="40" s="1"/>
  <c r="H84" i="40"/>
  <c r="I84" i="40" s="1"/>
  <c r="H78" i="30"/>
  <c r="I78" i="30" s="1"/>
  <c r="K78" i="30" s="1"/>
  <c r="H102" i="30"/>
  <c r="I102" i="30" s="1"/>
  <c r="K102" i="30" s="1"/>
  <c r="J58" i="27"/>
  <c r="K58" i="27"/>
  <c r="G8" i="39"/>
  <c r="H8" i="39" s="1"/>
  <c r="G16" i="39"/>
  <c r="H16" i="39" s="1"/>
  <c r="H20" i="39"/>
  <c r="G41" i="39"/>
  <c r="H41" i="39" s="1"/>
  <c r="G45" i="39"/>
  <c r="H45" i="39" s="1"/>
  <c r="H49" i="39"/>
  <c r="G57" i="39"/>
  <c r="H57" i="39" s="1"/>
  <c r="H22" i="38"/>
  <c r="H115" i="40"/>
  <c r="G37" i="38"/>
  <c r="H37" i="38" s="1"/>
  <c r="G42" i="39"/>
  <c r="H42" i="39" s="1"/>
  <c r="H46" i="39"/>
  <c r="G7" i="38"/>
  <c r="H7" i="38" s="1"/>
  <c r="G44" i="38"/>
  <c r="H44" i="38" s="1"/>
  <c r="G12" i="39"/>
  <c r="H12" i="39" s="1"/>
  <c r="H24" i="39"/>
  <c r="H53" i="39"/>
  <c r="G10" i="38"/>
  <c r="H10" i="38" s="1"/>
  <c r="G38" i="39"/>
  <c r="H38" i="39" s="1"/>
  <c r="G54" i="39"/>
  <c r="H54" i="39" s="1"/>
  <c r="G15" i="38"/>
  <c r="H15" i="38" s="1"/>
  <c r="G52" i="38"/>
  <c r="H52" i="38" s="1"/>
  <c r="H25" i="38"/>
  <c r="G19" i="39"/>
  <c r="H19" i="39" s="1"/>
  <c r="G42" i="38"/>
  <c r="H42" i="38" s="1"/>
  <c r="G39" i="38"/>
  <c r="H39" i="38" s="1"/>
  <c r="G43" i="38"/>
  <c r="H43" i="38" s="1"/>
  <c r="H47" i="38"/>
  <c r="H51" i="38"/>
  <c r="G56" i="38"/>
  <c r="H56" i="38" s="1"/>
  <c r="G41" i="38"/>
  <c r="H41" i="38" s="1"/>
  <c r="G17" i="39"/>
  <c r="H17" i="39" s="1"/>
  <c r="H21" i="39"/>
  <c r="H19" i="38"/>
  <c r="G40" i="38"/>
  <c r="H40" i="38" s="1"/>
  <c r="G18" i="38"/>
  <c r="H18" i="38" s="1"/>
  <c r="H48" i="38"/>
  <c r="H23" i="39"/>
  <c r="H13" i="39"/>
  <c r="H7" i="39"/>
  <c r="H47" i="39"/>
  <c r="H15" i="39"/>
  <c r="H10" i="39"/>
  <c r="G56" i="39"/>
  <c r="H56" i="39" s="1"/>
  <c r="H50" i="39"/>
  <c r="G39" i="39"/>
  <c r="H39" i="39" s="1"/>
  <c r="G18" i="39"/>
  <c r="H18" i="39" s="1"/>
  <c r="H46" i="38"/>
  <c r="G14" i="38"/>
  <c r="H14" i="38" s="1"/>
  <c r="H54" i="38"/>
  <c r="H11" i="38"/>
  <c r="H9" i="39"/>
  <c r="G44" i="39"/>
  <c r="H44" i="39" s="1"/>
  <c r="H48" i="39"/>
  <c r="H9" i="38"/>
  <c r="H50" i="38"/>
  <c r="H51" i="39"/>
  <c r="G43" i="39"/>
  <c r="H43" i="39" s="1"/>
  <c r="H22" i="39"/>
  <c r="G11" i="39"/>
  <c r="H11" i="39" s="1"/>
  <c r="H57" i="38"/>
  <c r="G55" i="38"/>
  <c r="H55" i="38" s="1"/>
  <c r="G45" i="38"/>
  <c r="H45" i="38" s="1"/>
  <c r="H23" i="38"/>
  <c r="G13" i="38"/>
  <c r="H13" i="38" s="1"/>
  <c r="H53" i="38"/>
  <c r="H21" i="38"/>
  <c r="H40" i="39"/>
  <c r="G8" i="38"/>
  <c r="H8" i="38" s="1"/>
  <c r="G12" i="38"/>
  <c r="H12" i="38" s="1"/>
  <c r="G16" i="38"/>
  <c r="H16" i="38" s="1"/>
  <c r="H20" i="38"/>
  <c r="H24" i="38"/>
  <c r="H115" i="38"/>
  <c r="H24" i="30"/>
  <c r="H20" i="30"/>
  <c r="H78" i="37"/>
  <c r="I78" i="37" s="1"/>
  <c r="K78" i="37" s="1"/>
  <c r="H85" i="30"/>
  <c r="I85" i="30" s="1"/>
  <c r="H109" i="30"/>
  <c r="I109" i="30" s="1"/>
  <c r="K109" i="30" s="1"/>
  <c r="H79" i="37"/>
  <c r="I79" i="37" s="1"/>
  <c r="H103" i="37"/>
  <c r="I103" i="37" s="1"/>
  <c r="K103" i="37" s="1"/>
  <c r="H49" i="31"/>
  <c r="H20" i="37"/>
  <c r="H24" i="37"/>
  <c r="H22" i="31"/>
  <c r="H50" i="31"/>
  <c r="H21" i="37"/>
  <c r="H85" i="37"/>
  <c r="I85" i="37" s="1"/>
  <c r="K85" i="37" s="1"/>
  <c r="H109" i="37"/>
  <c r="I109" i="37" s="1"/>
  <c r="K109" i="37" s="1"/>
  <c r="H127" i="27"/>
  <c r="G37" i="40"/>
  <c r="H37" i="40" s="1"/>
  <c r="J126" i="29"/>
  <c r="L126" i="29" s="1"/>
  <c r="N126" i="29" s="1"/>
  <c r="H130" i="27"/>
  <c r="H131" i="27"/>
  <c r="H127" i="37"/>
  <c r="H128" i="27"/>
  <c r="H130" i="37"/>
  <c r="H132" i="27"/>
  <c r="H132" i="37"/>
  <c r="H131" i="29"/>
  <c r="H130" i="29"/>
  <c r="H162" i="27"/>
  <c r="H136" i="27"/>
  <c r="H166" i="27"/>
  <c r="H170" i="29"/>
  <c r="H126" i="37"/>
  <c r="H137" i="37"/>
  <c r="H137" i="27"/>
  <c r="H137" i="29"/>
  <c r="H161" i="37"/>
  <c r="H162" i="37"/>
  <c r="H166" i="29"/>
  <c r="H161" i="27"/>
  <c r="H165" i="29"/>
  <c r="H136" i="37"/>
  <c r="H103" i="29"/>
  <c r="I103" i="29" s="1"/>
  <c r="K103" i="29" s="1"/>
  <c r="I103" i="30"/>
  <c r="K103" i="30" s="1"/>
  <c r="H102" i="27"/>
  <c r="I102" i="27" s="1"/>
  <c r="K102" i="27" s="1"/>
  <c r="H109" i="27"/>
  <c r="I109" i="27" s="1"/>
  <c r="K109" i="27" s="1"/>
  <c r="H102" i="32"/>
  <c r="I102" i="32" s="1"/>
  <c r="K102" i="32" s="1"/>
  <c r="H103" i="31"/>
  <c r="I103" i="31" s="1"/>
  <c r="K103" i="31" s="1"/>
  <c r="H79" i="31"/>
  <c r="I79" i="31" s="1"/>
  <c r="K79" i="31" s="1"/>
  <c r="H109" i="31"/>
  <c r="I109" i="31" s="1"/>
  <c r="K109" i="31" s="1"/>
  <c r="H109" i="32"/>
  <c r="I109" i="32" s="1"/>
  <c r="K109" i="32" s="1"/>
  <c r="H109" i="29"/>
  <c r="H109" i="28"/>
  <c r="I109" i="28" s="1"/>
  <c r="I102" i="37"/>
  <c r="K102" i="37" s="1"/>
  <c r="I79" i="30"/>
  <c r="K79" i="30" s="1"/>
  <c r="H102" i="31"/>
  <c r="I102" i="31" s="1"/>
  <c r="K102" i="31" s="1"/>
  <c r="H85" i="32"/>
  <c r="I85" i="32" s="1"/>
  <c r="K85" i="32" s="1"/>
  <c r="H103" i="32"/>
  <c r="I103" i="32" s="1"/>
  <c r="K103" i="32" s="1"/>
  <c r="H85" i="28"/>
  <c r="I85" i="28" s="1"/>
  <c r="K85" i="28" s="1"/>
  <c r="H102" i="28"/>
  <c r="I102" i="28" s="1"/>
  <c r="K102" i="28" s="1"/>
  <c r="H103" i="28"/>
  <c r="I103" i="28" s="1"/>
  <c r="K103" i="28" s="1"/>
  <c r="H79" i="29"/>
  <c r="I79" i="29" s="1"/>
  <c r="H102" i="29"/>
  <c r="I102" i="29" s="1"/>
  <c r="K102" i="29" s="1"/>
  <c r="H85" i="31"/>
  <c r="H78" i="31"/>
  <c r="I78" i="31" s="1"/>
  <c r="K78" i="31" s="1"/>
  <c r="H85" i="29"/>
  <c r="I85" i="29" s="1"/>
  <c r="K85" i="29" s="1"/>
  <c r="H78" i="32"/>
  <c r="I78" i="32" s="1"/>
  <c r="K78" i="32" s="1"/>
  <c r="H79" i="32"/>
  <c r="I79" i="32" s="1"/>
  <c r="H78" i="28"/>
  <c r="I78" i="28" s="1"/>
  <c r="K78" i="28" s="1"/>
  <c r="H79" i="28"/>
  <c r="I79" i="28" s="1"/>
  <c r="K79" i="28" s="1"/>
  <c r="H78" i="29"/>
  <c r="I78" i="29" s="1"/>
  <c r="K78" i="29" s="1"/>
  <c r="H103" i="27"/>
  <c r="I103" i="27" s="1"/>
  <c r="K103" i="27" s="1"/>
  <c r="H79" i="27"/>
  <c r="I79" i="27" s="1"/>
  <c r="K79" i="27" s="1"/>
  <c r="H85" i="27"/>
  <c r="I85" i="27" s="1"/>
  <c r="K85" i="27" s="1"/>
  <c r="H78" i="27"/>
  <c r="I78" i="27" s="1"/>
  <c r="K78" i="27" s="1"/>
  <c r="B53" i="38"/>
  <c r="A53" i="38"/>
  <c r="B52" i="38"/>
  <c r="A52" i="38"/>
  <c r="B51" i="38"/>
  <c r="A51" i="38"/>
  <c r="B50" i="38"/>
  <c r="A50" i="38"/>
  <c r="B49" i="38"/>
  <c r="A49" i="38"/>
  <c r="B48" i="38"/>
  <c r="A48" i="38"/>
  <c r="B25" i="38"/>
  <c r="A25" i="38"/>
  <c r="B24" i="38"/>
  <c r="A24" i="38"/>
  <c r="B23" i="38"/>
  <c r="A23" i="38"/>
  <c r="B22" i="38"/>
  <c r="A22" i="38"/>
  <c r="B21" i="38"/>
  <c r="A21" i="38"/>
  <c r="B20" i="38"/>
  <c r="A20" i="38"/>
  <c r="B53" i="39"/>
  <c r="A53" i="39"/>
  <c r="B52" i="39"/>
  <c r="A52" i="39"/>
  <c r="B51" i="39"/>
  <c r="A51" i="39"/>
  <c r="B50" i="39"/>
  <c r="A50" i="39"/>
  <c r="B49" i="39"/>
  <c r="A49" i="39"/>
  <c r="B48" i="39"/>
  <c r="A48" i="39"/>
  <c r="B25" i="39"/>
  <c r="A25" i="39"/>
  <c r="B24" i="39"/>
  <c r="A24" i="39"/>
  <c r="B23" i="39"/>
  <c r="A23" i="39"/>
  <c r="B22" i="39"/>
  <c r="A22" i="39"/>
  <c r="B21" i="39"/>
  <c r="A21" i="39"/>
  <c r="B20" i="39"/>
  <c r="A20" i="39"/>
  <c r="B53" i="40"/>
  <c r="A53" i="40"/>
  <c r="B52" i="40"/>
  <c r="A52" i="40"/>
  <c r="B51" i="40"/>
  <c r="A51" i="40"/>
  <c r="B50" i="40"/>
  <c r="A50" i="40"/>
  <c r="B49" i="40"/>
  <c r="A49" i="40"/>
  <c r="B48" i="40"/>
  <c r="A48" i="40"/>
  <c r="B25" i="40"/>
  <c r="A25" i="40"/>
  <c r="B24" i="40"/>
  <c r="A24" i="40"/>
  <c r="B23" i="40"/>
  <c r="A23" i="40"/>
  <c r="B22" i="40"/>
  <c r="A22" i="40"/>
  <c r="B21" i="40"/>
  <c r="A21" i="40"/>
  <c r="B20" i="40"/>
  <c r="A20" i="40"/>
  <c r="H53" i="37"/>
  <c r="B53" i="37"/>
  <c r="A53" i="37"/>
  <c r="H52" i="37"/>
  <c r="B52" i="37"/>
  <c r="A52" i="37"/>
  <c r="H51" i="37"/>
  <c r="B51" i="37"/>
  <c r="A51" i="37"/>
  <c r="H50" i="37"/>
  <c r="B50" i="37"/>
  <c r="A50" i="37"/>
  <c r="H49" i="37"/>
  <c r="B49" i="37"/>
  <c r="A49" i="37"/>
  <c r="H48" i="37"/>
  <c r="B48" i="37"/>
  <c r="A48" i="37"/>
  <c r="H25" i="37"/>
  <c r="B25" i="37"/>
  <c r="A25" i="37"/>
  <c r="B24" i="37"/>
  <c r="A24" i="37"/>
  <c r="H23" i="37"/>
  <c r="B23" i="37"/>
  <c r="A23" i="37"/>
  <c r="H22" i="37"/>
  <c r="B22" i="37"/>
  <c r="A22" i="37"/>
  <c r="B21" i="37"/>
  <c r="A21" i="37"/>
  <c r="B20" i="37"/>
  <c r="A20" i="37"/>
  <c r="H53" i="30"/>
  <c r="B53" i="30"/>
  <c r="A53" i="30"/>
  <c r="H52" i="30"/>
  <c r="B52" i="30"/>
  <c r="A52" i="30"/>
  <c r="H51" i="30"/>
  <c r="B51" i="30"/>
  <c r="A51" i="30"/>
  <c r="H50" i="30"/>
  <c r="B50" i="30"/>
  <c r="A50" i="30"/>
  <c r="H49" i="30"/>
  <c r="B49" i="30"/>
  <c r="A49" i="30"/>
  <c r="H48" i="30"/>
  <c r="B48" i="30"/>
  <c r="A48" i="30"/>
  <c r="H25" i="30"/>
  <c r="B25" i="30"/>
  <c r="A25" i="30"/>
  <c r="B24" i="30"/>
  <c r="A24" i="30"/>
  <c r="H23" i="30"/>
  <c r="B23" i="30"/>
  <c r="A23" i="30"/>
  <c r="H22" i="30"/>
  <c r="B22" i="30"/>
  <c r="A22" i="30"/>
  <c r="H21" i="30"/>
  <c r="B21" i="30"/>
  <c r="A21" i="30"/>
  <c r="B20" i="30"/>
  <c r="A20" i="30"/>
  <c r="H53" i="31"/>
  <c r="B53" i="31"/>
  <c r="A53" i="31"/>
  <c r="H52" i="31"/>
  <c r="B52" i="31"/>
  <c r="A52" i="31"/>
  <c r="H51" i="31"/>
  <c r="B51" i="31"/>
  <c r="A51" i="31"/>
  <c r="B50" i="31"/>
  <c r="A50" i="31"/>
  <c r="B49" i="31"/>
  <c r="A49" i="31"/>
  <c r="H48" i="31"/>
  <c r="B48" i="31"/>
  <c r="A48" i="31"/>
  <c r="H25" i="31"/>
  <c r="B25" i="31"/>
  <c r="A25" i="31"/>
  <c r="H24" i="31"/>
  <c r="B24" i="31"/>
  <c r="A24" i="31"/>
  <c r="H23" i="31"/>
  <c r="B23" i="31"/>
  <c r="A23" i="31"/>
  <c r="B22" i="31"/>
  <c r="A22" i="31"/>
  <c r="H21" i="31"/>
  <c r="B21" i="31"/>
  <c r="A21" i="31"/>
  <c r="H20" i="31"/>
  <c r="B20" i="31"/>
  <c r="A20" i="31"/>
  <c r="B25" i="32"/>
  <c r="A25" i="32"/>
  <c r="B24" i="32"/>
  <c r="A24" i="32"/>
  <c r="B23" i="32"/>
  <c r="A23" i="32"/>
  <c r="B22" i="32"/>
  <c r="A22" i="32"/>
  <c r="B21" i="32"/>
  <c r="A21" i="32"/>
  <c r="B20" i="32"/>
  <c r="A20" i="32"/>
  <c r="B53" i="32"/>
  <c r="A53" i="32"/>
  <c r="B52" i="32"/>
  <c r="A52" i="32"/>
  <c r="B51" i="32"/>
  <c r="A51" i="32"/>
  <c r="B50" i="32"/>
  <c r="A50" i="32"/>
  <c r="B49" i="32"/>
  <c r="A49" i="32"/>
  <c r="B48" i="32"/>
  <c r="A48" i="32"/>
  <c r="B25" i="28"/>
  <c r="A25" i="28"/>
  <c r="B24" i="28"/>
  <c r="A24" i="28"/>
  <c r="B23" i="28"/>
  <c r="A23" i="28"/>
  <c r="B22" i="28"/>
  <c r="A22" i="28"/>
  <c r="B21" i="28"/>
  <c r="A21" i="28"/>
  <c r="B20" i="28"/>
  <c r="A20" i="28"/>
  <c r="B53" i="28"/>
  <c r="A53" i="28"/>
  <c r="B52" i="28"/>
  <c r="A52" i="28"/>
  <c r="B51" i="28"/>
  <c r="A51" i="28"/>
  <c r="B50" i="28"/>
  <c r="A50" i="28"/>
  <c r="B49" i="28"/>
  <c r="A49" i="28"/>
  <c r="B48" i="28"/>
  <c r="A48" i="28"/>
  <c r="B53" i="29"/>
  <c r="A53" i="29"/>
  <c r="B52" i="29"/>
  <c r="A52" i="29"/>
  <c r="B51" i="29"/>
  <c r="A51" i="29"/>
  <c r="B50" i="29"/>
  <c r="A50" i="29"/>
  <c r="B49" i="29"/>
  <c r="A49" i="29"/>
  <c r="B48" i="29"/>
  <c r="A48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L58" i="27" l="1"/>
  <c r="I23" i="27"/>
  <c r="K23" i="27" s="1"/>
  <c r="I20" i="27"/>
  <c r="K20" i="27" s="1"/>
  <c r="I24" i="27"/>
  <c r="K24" i="27" s="1"/>
  <c r="I21" i="27"/>
  <c r="K21" i="27" s="1"/>
  <c r="I160" i="38"/>
  <c r="I108" i="38"/>
  <c r="K108" i="38" s="1"/>
  <c r="J108" i="39"/>
  <c r="L108" i="39" s="1"/>
  <c r="N108" i="39" s="1"/>
  <c r="I109" i="29"/>
  <c r="K109" i="29" s="1"/>
  <c r="J109" i="30"/>
  <c r="L109" i="30" s="1"/>
  <c r="N109" i="30" s="1"/>
  <c r="J79" i="31"/>
  <c r="L79" i="31" s="1"/>
  <c r="N79" i="31" s="1"/>
  <c r="J109" i="32"/>
  <c r="L109" i="32" s="1"/>
  <c r="N109" i="32" s="1"/>
  <c r="J103" i="37"/>
  <c r="L103" i="37" s="1"/>
  <c r="N103" i="37" s="1"/>
  <c r="J109" i="37"/>
  <c r="L109" i="37" s="1"/>
  <c r="N109" i="37" s="1"/>
  <c r="K85" i="30"/>
  <c r="J85" i="30"/>
  <c r="J79" i="30"/>
  <c r="L79" i="30" s="1"/>
  <c r="N79" i="30" s="1"/>
  <c r="I85" i="31"/>
  <c r="K85" i="31" s="1"/>
  <c r="K109" i="28"/>
  <c r="J109" i="28"/>
  <c r="J85" i="28"/>
  <c r="L85" i="28" s="1"/>
  <c r="N85" i="28" s="1"/>
  <c r="J85" i="29"/>
  <c r="L85" i="29" s="1"/>
  <c r="N85" i="29" s="1"/>
  <c r="J103" i="29"/>
  <c r="L103" i="29" s="1"/>
  <c r="N103" i="29" s="1"/>
  <c r="K84" i="38"/>
  <c r="J84" i="38"/>
  <c r="J102" i="38"/>
  <c r="L102" i="38" s="1"/>
  <c r="N102" i="38" s="1"/>
  <c r="J78" i="39"/>
  <c r="L78" i="39" s="1"/>
  <c r="N78" i="39" s="1"/>
  <c r="J102" i="39"/>
  <c r="L102" i="39" s="1"/>
  <c r="N102" i="39" s="1"/>
  <c r="K102" i="40"/>
  <c r="J102" i="40"/>
  <c r="K84" i="40"/>
  <c r="J84" i="40"/>
  <c r="J108" i="40"/>
  <c r="L108" i="40" s="1"/>
  <c r="N108" i="40" s="1"/>
  <c r="J85" i="37"/>
  <c r="L85" i="37" s="1"/>
  <c r="N85" i="37" s="1"/>
  <c r="J103" i="30"/>
  <c r="L103" i="30" s="1"/>
  <c r="N103" i="30" s="1"/>
  <c r="J109" i="31"/>
  <c r="L109" i="31" s="1"/>
  <c r="N109" i="31" s="1"/>
  <c r="J103" i="31"/>
  <c r="L103" i="31" s="1"/>
  <c r="N103" i="31" s="1"/>
  <c r="K79" i="29"/>
  <c r="J79" i="29"/>
  <c r="J78" i="38"/>
  <c r="L78" i="38" s="1"/>
  <c r="N78" i="38" s="1"/>
  <c r="J101" i="38"/>
  <c r="L101" i="38" s="1"/>
  <c r="N101" i="38" s="1"/>
  <c r="J84" i="39"/>
  <c r="L84" i="39" s="1"/>
  <c r="N84" i="39" s="1"/>
  <c r="J101" i="39"/>
  <c r="L101" i="39" s="1"/>
  <c r="N101" i="39" s="1"/>
  <c r="I78" i="40"/>
  <c r="K78" i="40" s="1"/>
  <c r="J101" i="40"/>
  <c r="L101" i="40" s="1"/>
  <c r="N101" i="40" s="1"/>
  <c r="J102" i="37"/>
  <c r="L102" i="37" s="1"/>
  <c r="N102" i="37" s="1"/>
  <c r="J102" i="30"/>
  <c r="L102" i="30" s="1"/>
  <c r="N102" i="30" s="1"/>
  <c r="J102" i="31"/>
  <c r="L102" i="31" s="1"/>
  <c r="N102" i="31" s="1"/>
  <c r="J102" i="32"/>
  <c r="L102" i="32" s="1"/>
  <c r="N102" i="32" s="1"/>
  <c r="J103" i="32"/>
  <c r="L103" i="32" s="1"/>
  <c r="N103" i="32" s="1"/>
  <c r="J85" i="32"/>
  <c r="L85" i="32" s="1"/>
  <c r="N85" i="32" s="1"/>
  <c r="J102" i="28"/>
  <c r="L102" i="28" s="1"/>
  <c r="N102" i="28" s="1"/>
  <c r="J103" i="28"/>
  <c r="L103" i="28" s="1"/>
  <c r="N103" i="28" s="1"/>
  <c r="J102" i="29"/>
  <c r="L102" i="29" s="1"/>
  <c r="N102" i="29" s="1"/>
  <c r="K79" i="37"/>
  <c r="J79" i="37"/>
  <c r="K79" i="32"/>
  <c r="J79" i="32"/>
  <c r="J79" i="28"/>
  <c r="L79" i="28" s="1"/>
  <c r="N79" i="28" s="1"/>
  <c r="J77" i="38"/>
  <c r="L77" i="38" s="1"/>
  <c r="N77" i="38" s="1"/>
  <c r="J77" i="39"/>
  <c r="L77" i="39" s="1"/>
  <c r="N77" i="39" s="1"/>
  <c r="J77" i="40"/>
  <c r="L77" i="40" s="1"/>
  <c r="N77" i="40" s="1"/>
  <c r="J78" i="37"/>
  <c r="L78" i="37" s="1"/>
  <c r="N78" i="37" s="1"/>
  <c r="J78" i="30"/>
  <c r="L78" i="30" s="1"/>
  <c r="N78" i="30" s="1"/>
  <c r="J78" i="31"/>
  <c r="L78" i="31" s="1"/>
  <c r="N78" i="31" s="1"/>
  <c r="J78" i="32"/>
  <c r="L78" i="32" s="1"/>
  <c r="N78" i="32" s="1"/>
  <c r="J78" i="28"/>
  <c r="L78" i="28" s="1"/>
  <c r="N78" i="28" s="1"/>
  <c r="J78" i="29"/>
  <c r="L78" i="29" s="1"/>
  <c r="N78" i="29" s="1"/>
  <c r="J102" i="27"/>
  <c r="L102" i="27" s="1"/>
  <c r="N102" i="27" s="1"/>
  <c r="J109" i="27"/>
  <c r="L109" i="27" s="1"/>
  <c r="N109" i="27" s="1"/>
  <c r="J85" i="27"/>
  <c r="L85" i="27" s="1"/>
  <c r="N85" i="27" s="1"/>
  <c r="J103" i="27"/>
  <c r="L103" i="27" s="1"/>
  <c r="N103" i="27" s="1"/>
  <c r="J79" i="27"/>
  <c r="L79" i="27" s="1"/>
  <c r="N79" i="27" s="1"/>
  <c r="J78" i="27"/>
  <c r="L78" i="27" s="1"/>
  <c r="N78" i="27" s="1"/>
  <c r="I50" i="27"/>
  <c r="K50" i="27" s="1"/>
  <c r="I53" i="38"/>
  <c r="I52" i="38"/>
  <c r="I51" i="38"/>
  <c r="I50" i="38"/>
  <c r="I49" i="38"/>
  <c r="I48" i="38"/>
  <c r="I24" i="38"/>
  <c r="I23" i="38"/>
  <c r="I22" i="38"/>
  <c r="I21" i="38"/>
  <c r="I20" i="38"/>
  <c r="I53" i="39"/>
  <c r="I52" i="39"/>
  <c r="I51" i="39"/>
  <c r="I50" i="39"/>
  <c r="I49" i="39"/>
  <c r="I48" i="39"/>
  <c r="I24" i="39"/>
  <c r="I23" i="39"/>
  <c r="I22" i="39"/>
  <c r="I21" i="39"/>
  <c r="I20" i="39"/>
  <c r="I53" i="40"/>
  <c r="G52" i="40"/>
  <c r="I52" i="40" s="1"/>
  <c r="I51" i="40"/>
  <c r="I50" i="40"/>
  <c r="I49" i="40"/>
  <c r="I48" i="40"/>
  <c r="I24" i="40"/>
  <c r="I23" i="40"/>
  <c r="I22" i="40"/>
  <c r="I21" i="40"/>
  <c r="I20" i="40"/>
  <c r="I53" i="37"/>
  <c r="K53" i="37" s="1"/>
  <c r="I51" i="37"/>
  <c r="K51" i="37" s="1"/>
  <c r="I52" i="37"/>
  <c r="K52" i="37" s="1"/>
  <c r="I50" i="37"/>
  <c r="K50" i="37" s="1"/>
  <c r="I49" i="37"/>
  <c r="K49" i="37" s="1"/>
  <c r="I48" i="37"/>
  <c r="K48" i="37" s="1"/>
  <c r="I24" i="37"/>
  <c r="K24" i="37" s="1"/>
  <c r="I23" i="37"/>
  <c r="K23" i="37" s="1"/>
  <c r="I22" i="37"/>
  <c r="K22" i="37" s="1"/>
  <c r="I21" i="37"/>
  <c r="K21" i="37" s="1"/>
  <c r="I20" i="37"/>
  <c r="I53" i="30"/>
  <c r="K53" i="30" s="1"/>
  <c r="I51" i="30"/>
  <c r="K51" i="30" s="1"/>
  <c r="I52" i="30"/>
  <c r="K52" i="30" s="1"/>
  <c r="I50" i="30"/>
  <c r="K50" i="30" s="1"/>
  <c r="I49" i="30"/>
  <c r="K49" i="30" s="1"/>
  <c r="I48" i="30"/>
  <c r="K48" i="30" s="1"/>
  <c r="I24" i="30"/>
  <c r="K24" i="30" s="1"/>
  <c r="I23" i="30"/>
  <c r="K23" i="30" s="1"/>
  <c r="I22" i="30"/>
  <c r="K22" i="30" s="1"/>
  <c r="I21" i="30"/>
  <c r="K21" i="30" s="1"/>
  <c r="I20" i="30"/>
  <c r="K20" i="30" s="1"/>
  <c r="I53" i="31"/>
  <c r="K53" i="31" s="1"/>
  <c r="I51" i="31"/>
  <c r="K51" i="31" s="1"/>
  <c r="I52" i="31"/>
  <c r="K52" i="31" s="1"/>
  <c r="I50" i="31"/>
  <c r="K50" i="31" s="1"/>
  <c r="I49" i="31"/>
  <c r="K49" i="31" s="1"/>
  <c r="I48" i="31"/>
  <c r="K48" i="31" s="1"/>
  <c r="I24" i="31"/>
  <c r="K24" i="31" s="1"/>
  <c r="I23" i="31"/>
  <c r="K23" i="31" s="1"/>
  <c r="I22" i="31"/>
  <c r="K22" i="31" s="1"/>
  <c r="I21" i="31"/>
  <c r="K21" i="31" s="1"/>
  <c r="I20" i="31"/>
  <c r="K20" i="31" s="1"/>
  <c r="I23" i="32"/>
  <c r="K23" i="32" s="1"/>
  <c r="I24" i="32"/>
  <c r="K24" i="32" s="1"/>
  <c r="I22" i="32"/>
  <c r="K22" i="32" s="1"/>
  <c r="I21" i="32"/>
  <c r="K21" i="32" s="1"/>
  <c r="I20" i="32"/>
  <c r="K20" i="32" s="1"/>
  <c r="I53" i="32"/>
  <c r="K53" i="32" s="1"/>
  <c r="I52" i="32"/>
  <c r="K52" i="32" s="1"/>
  <c r="I51" i="32"/>
  <c r="K51" i="32" s="1"/>
  <c r="I50" i="32"/>
  <c r="K50" i="32" s="1"/>
  <c r="I49" i="32"/>
  <c r="K49" i="32" s="1"/>
  <c r="I48" i="32"/>
  <c r="I23" i="28"/>
  <c r="K23" i="28" s="1"/>
  <c r="I24" i="28"/>
  <c r="K24" i="28" s="1"/>
  <c r="I22" i="28"/>
  <c r="K22" i="28" s="1"/>
  <c r="I21" i="28"/>
  <c r="K21" i="28" s="1"/>
  <c r="I20" i="28"/>
  <c r="K20" i="28" s="1"/>
  <c r="I53" i="28"/>
  <c r="K53" i="28" s="1"/>
  <c r="I52" i="28"/>
  <c r="K52" i="28" s="1"/>
  <c r="I51" i="28"/>
  <c r="K51" i="28" s="1"/>
  <c r="I50" i="28"/>
  <c r="K50" i="28" s="1"/>
  <c r="I49" i="28"/>
  <c r="K49" i="28" s="1"/>
  <c r="I48" i="28"/>
  <c r="K48" i="28" s="1"/>
  <c r="I52" i="29"/>
  <c r="K52" i="29" s="1"/>
  <c r="I53" i="29"/>
  <c r="K53" i="29" s="1"/>
  <c r="I51" i="29"/>
  <c r="K51" i="29" s="1"/>
  <c r="I50" i="29"/>
  <c r="K50" i="29" s="1"/>
  <c r="I49" i="29"/>
  <c r="K49" i="29" s="1"/>
  <c r="I48" i="29"/>
  <c r="K48" i="29" s="1"/>
  <c r="I24" i="29"/>
  <c r="K24" i="29" s="1"/>
  <c r="I23" i="29"/>
  <c r="K23" i="29" s="1"/>
  <c r="I22" i="29"/>
  <c r="K22" i="29" s="1"/>
  <c r="I21" i="29"/>
  <c r="K21" i="29" s="1"/>
  <c r="I20" i="29"/>
  <c r="I48" i="27"/>
  <c r="K48" i="27" s="1"/>
  <c r="I51" i="27"/>
  <c r="K51" i="27" s="1"/>
  <c r="I49" i="27"/>
  <c r="K49" i="27" s="1"/>
  <c r="I52" i="27"/>
  <c r="K52" i="27" s="1"/>
  <c r="I53" i="27"/>
  <c r="K53" i="27" s="1"/>
  <c r="I22" i="27"/>
  <c r="K22" i="27" s="1"/>
  <c r="B119" i="38"/>
  <c r="A119" i="38"/>
  <c r="B118" i="38"/>
  <c r="A118" i="38"/>
  <c r="B117" i="38"/>
  <c r="A117" i="38"/>
  <c r="B116" i="38"/>
  <c r="A116" i="38"/>
  <c r="B115" i="38"/>
  <c r="A115" i="38"/>
  <c r="B114" i="38"/>
  <c r="A114" i="38"/>
  <c r="B113" i="38"/>
  <c r="A113" i="38"/>
  <c r="B112" i="38"/>
  <c r="A112" i="38"/>
  <c r="B111" i="38"/>
  <c r="A111" i="38"/>
  <c r="A110" i="38"/>
  <c r="B109" i="38"/>
  <c r="A109" i="38"/>
  <c r="B107" i="38"/>
  <c r="A107" i="38"/>
  <c r="B106" i="38"/>
  <c r="A106" i="38"/>
  <c r="B105" i="38"/>
  <c r="A105" i="38"/>
  <c r="B104" i="38"/>
  <c r="A104" i="38"/>
  <c r="B103" i="38"/>
  <c r="A103" i="38"/>
  <c r="B100" i="38"/>
  <c r="A100" i="38"/>
  <c r="B99" i="38"/>
  <c r="A99" i="38"/>
  <c r="B98" i="38"/>
  <c r="A98" i="38"/>
  <c r="B97" i="38"/>
  <c r="A97" i="38"/>
  <c r="B96" i="38"/>
  <c r="A96" i="38"/>
  <c r="B95" i="38"/>
  <c r="A95" i="38"/>
  <c r="B94" i="38"/>
  <c r="A94" i="38"/>
  <c r="B89" i="38"/>
  <c r="A89" i="38"/>
  <c r="B88" i="38"/>
  <c r="A88" i="38"/>
  <c r="B87" i="38"/>
  <c r="A87" i="38"/>
  <c r="A86" i="38"/>
  <c r="B85" i="38"/>
  <c r="A85" i="38"/>
  <c r="B83" i="38"/>
  <c r="A83" i="38"/>
  <c r="B82" i="38"/>
  <c r="A82" i="38"/>
  <c r="B81" i="38"/>
  <c r="A81" i="38"/>
  <c r="B80" i="38"/>
  <c r="A80" i="38"/>
  <c r="B79" i="38"/>
  <c r="A79" i="38"/>
  <c r="B76" i="38"/>
  <c r="A76" i="38"/>
  <c r="B75" i="38"/>
  <c r="A75" i="38"/>
  <c r="B74" i="38"/>
  <c r="A74" i="38"/>
  <c r="B73" i="38"/>
  <c r="A73" i="38"/>
  <c r="B72" i="38"/>
  <c r="A72" i="38"/>
  <c r="B71" i="38"/>
  <c r="A71" i="38"/>
  <c r="B70" i="38"/>
  <c r="A70" i="38"/>
  <c r="B119" i="39"/>
  <c r="A119" i="39"/>
  <c r="B118" i="39"/>
  <c r="A118" i="39"/>
  <c r="B117" i="39"/>
  <c r="A117" i="39"/>
  <c r="B116" i="39"/>
  <c r="A116" i="39"/>
  <c r="B115" i="39"/>
  <c r="A115" i="39"/>
  <c r="B114" i="39"/>
  <c r="A114" i="39"/>
  <c r="B113" i="39"/>
  <c r="A113" i="39"/>
  <c r="B112" i="39"/>
  <c r="A112" i="39"/>
  <c r="B111" i="39"/>
  <c r="A111" i="39"/>
  <c r="A110" i="39"/>
  <c r="B109" i="39"/>
  <c r="A109" i="39"/>
  <c r="B107" i="39"/>
  <c r="A107" i="39"/>
  <c r="B106" i="39"/>
  <c r="A106" i="39"/>
  <c r="B105" i="39"/>
  <c r="A105" i="39"/>
  <c r="B104" i="39"/>
  <c r="A104" i="39"/>
  <c r="B103" i="39"/>
  <c r="A103" i="39"/>
  <c r="B100" i="39"/>
  <c r="A100" i="39"/>
  <c r="B99" i="39"/>
  <c r="A99" i="39"/>
  <c r="B98" i="39"/>
  <c r="A98" i="39"/>
  <c r="B97" i="39"/>
  <c r="A97" i="39"/>
  <c r="B96" i="39"/>
  <c r="A96" i="39"/>
  <c r="B95" i="39"/>
  <c r="A95" i="39"/>
  <c r="B94" i="39"/>
  <c r="A94" i="39"/>
  <c r="B89" i="39"/>
  <c r="A89" i="39"/>
  <c r="B88" i="39"/>
  <c r="A88" i="39"/>
  <c r="B87" i="39"/>
  <c r="A87" i="39"/>
  <c r="A86" i="39"/>
  <c r="B85" i="39"/>
  <c r="A85" i="39"/>
  <c r="B83" i="39"/>
  <c r="A83" i="39"/>
  <c r="B82" i="39"/>
  <c r="A82" i="39"/>
  <c r="B81" i="39"/>
  <c r="A81" i="39"/>
  <c r="B80" i="39"/>
  <c r="A80" i="39"/>
  <c r="B79" i="39"/>
  <c r="A79" i="39"/>
  <c r="B76" i="39"/>
  <c r="A76" i="39"/>
  <c r="B75" i="39"/>
  <c r="A75" i="39"/>
  <c r="B74" i="39"/>
  <c r="A74" i="39"/>
  <c r="B73" i="39"/>
  <c r="A73" i="39"/>
  <c r="B72" i="39"/>
  <c r="A72" i="39"/>
  <c r="B71" i="39"/>
  <c r="A71" i="39"/>
  <c r="B70" i="39"/>
  <c r="A70" i="39"/>
  <c r="B57" i="38"/>
  <c r="A57" i="38"/>
  <c r="B55" i="38"/>
  <c r="A55" i="38"/>
  <c r="B56" i="38"/>
  <c r="A56" i="38"/>
  <c r="B54" i="38"/>
  <c r="A54" i="38"/>
  <c r="B47" i="38"/>
  <c r="A47" i="38"/>
  <c r="B46" i="38"/>
  <c r="A46" i="38"/>
  <c r="B45" i="38"/>
  <c r="A45" i="38"/>
  <c r="B44" i="38"/>
  <c r="A44" i="38"/>
  <c r="B43" i="38"/>
  <c r="A43" i="38"/>
  <c r="B42" i="38"/>
  <c r="A42" i="38"/>
  <c r="B41" i="38"/>
  <c r="A41" i="38"/>
  <c r="B40" i="38"/>
  <c r="A40" i="38"/>
  <c r="B39" i="38"/>
  <c r="A39" i="38"/>
  <c r="B38" i="38"/>
  <c r="A38" i="38"/>
  <c r="B37" i="38"/>
  <c r="B19" i="38"/>
  <c r="A19" i="38"/>
  <c r="B18" i="38"/>
  <c r="A18" i="38"/>
  <c r="B17" i="38"/>
  <c r="A17" i="38"/>
  <c r="B16" i="38"/>
  <c r="A16" i="38"/>
  <c r="B15" i="38"/>
  <c r="A15" i="38"/>
  <c r="B14" i="38"/>
  <c r="A14" i="38"/>
  <c r="B13" i="38"/>
  <c r="A13" i="38"/>
  <c r="B12" i="38"/>
  <c r="A12" i="38"/>
  <c r="B11" i="38"/>
  <c r="A11" i="38"/>
  <c r="B10" i="38"/>
  <c r="A10" i="38"/>
  <c r="B9" i="38"/>
  <c r="A9" i="38"/>
  <c r="B8" i="38"/>
  <c r="A8" i="38"/>
  <c r="B7" i="38"/>
  <c r="A7" i="38"/>
  <c r="B57" i="39"/>
  <c r="A57" i="39"/>
  <c r="B55" i="39"/>
  <c r="A55" i="39"/>
  <c r="B56" i="39"/>
  <c r="A56" i="39"/>
  <c r="B54" i="39"/>
  <c r="A54" i="39"/>
  <c r="B47" i="39"/>
  <c r="A47" i="39"/>
  <c r="B46" i="39"/>
  <c r="A46" i="39"/>
  <c r="B45" i="39"/>
  <c r="A45" i="39"/>
  <c r="B44" i="39"/>
  <c r="A44" i="39"/>
  <c r="B43" i="39"/>
  <c r="A43" i="39"/>
  <c r="B42" i="39"/>
  <c r="A42" i="39"/>
  <c r="B41" i="39"/>
  <c r="A41" i="39"/>
  <c r="B40" i="39"/>
  <c r="A40" i="39"/>
  <c r="B39" i="39"/>
  <c r="A39" i="39"/>
  <c r="B38" i="39"/>
  <c r="A38" i="39"/>
  <c r="B37" i="39"/>
  <c r="B19" i="39"/>
  <c r="A19" i="39"/>
  <c r="B18" i="39"/>
  <c r="A18" i="39"/>
  <c r="B17" i="39"/>
  <c r="A17" i="39"/>
  <c r="B16" i="39"/>
  <c r="A16" i="39"/>
  <c r="B15" i="39"/>
  <c r="A15" i="39"/>
  <c r="B14" i="39"/>
  <c r="A14" i="39"/>
  <c r="B13" i="39"/>
  <c r="A13" i="39"/>
  <c r="B12" i="39"/>
  <c r="A12" i="39"/>
  <c r="B11" i="39"/>
  <c r="A11" i="39"/>
  <c r="B10" i="39"/>
  <c r="A10" i="39"/>
  <c r="B9" i="39"/>
  <c r="A9" i="39"/>
  <c r="B8" i="39"/>
  <c r="A8" i="39"/>
  <c r="B7" i="39"/>
  <c r="A7" i="39"/>
  <c r="A71" i="40"/>
  <c r="B71" i="40"/>
  <c r="A72" i="40"/>
  <c r="B72" i="40"/>
  <c r="A73" i="40"/>
  <c r="B73" i="40"/>
  <c r="A74" i="40"/>
  <c r="B74" i="40"/>
  <c r="A75" i="40"/>
  <c r="B75" i="40"/>
  <c r="A76" i="40"/>
  <c r="B76" i="40"/>
  <c r="A79" i="40"/>
  <c r="B79" i="40"/>
  <c r="A80" i="40"/>
  <c r="B80" i="40"/>
  <c r="A81" i="40"/>
  <c r="B81" i="40"/>
  <c r="A82" i="40"/>
  <c r="B82" i="40"/>
  <c r="A83" i="40"/>
  <c r="B83" i="40"/>
  <c r="A85" i="40"/>
  <c r="B85" i="40"/>
  <c r="A86" i="40"/>
  <c r="A87" i="40"/>
  <c r="B87" i="40"/>
  <c r="A88" i="40"/>
  <c r="B88" i="40"/>
  <c r="A89" i="40"/>
  <c r="B89" i="40"/>
  <c r="A94" i="40"/>
  <c r="B94" i="40"/>
  <c r="A95" i="40"/>
  <c r="B95" i="40"/>
  <c r="A96" i="40"/>
  <c r="B96" i="40"/>
  <c r="A97" i="40"/>
  <c r="B97" i="40"/>
  <c r="A98" i="40"/>
  <c r="B98" i="40"/>
  <c r="A99" i="40"/>
  <c r="B99" i="40"/>
  <c r="A100" i="40"/>
  <c r="B100" i="40"/>
  <c r="A103" i="40"/>
  <c r="B103" i="40"/>
  <c r="A104" i="40"/>
  <c r="B104" i="40"/>
  <c r="A105" i="40"/>
  <c r="B105" i="40"/>
  <c r="A106" i="40"/>
  <c r="B106" i="40"/>
  <c r="A107" i="40"/>
  <c r="B107" i="40"/>
  <c r="A109" i="40"/>
  <c r="B109" i="40"/>
  <c r="A110" i="40"/>
  <c r="A111" i="40"/>
  <c r="B111" i="40"/>
  <c r="A112" i="40"/>
  <c r="B112" i="40"/>
  <c r="A113" i="40"/>
  <c r="B113" i="40"/>
  <c r="A114" i="40"/>
  <c r="B114" i="40"/>
  <c r="A115" i="40"/>
  <c r="B115" i="40"/>
  <c r="A116" i="40"/>
  <c r="B116" i="40"/>
  <c r="A117" i="40"/>
  <c r="B117" i="40"/>
  <c r="A118" i="40"/>
  <c r="B118" i="40"/>
  <c r="A119" i="40"/>
  <c r="B119" i="40"/>
  <c r="B70" i="40"/>
  <c r="A70" i="40"/>
  <c r="A8" i="40"/>
  <c r="B8" i="40"/>
  <c r="A9" i="40"/>
  <c r="B9" i="40"/>
  <c r="A10" i="40"/>
  <c r="B10" i="40"/>
  <c r="A11" i="40"/>
  <c r="B11" i="40"/>
  <c r="A12" i="40"/>
  <c r="B12" i="40"/>
  <c r="A13" i="40"/>
  <c r="B13" i="40"/>
  <c r="A14" i="40"/>
  <c r="B14" i="40"/>
  <c r="A15" i="40"/>
  <c r="B15" i="40"/>
  <c r="A16" i="40"/>
  <c r="B16" i="40"/>
  <c r="A17" i="40"/>
  <c r="B17" i="40"/>
  <c r="A18" i="40"/>
  <c r="B18" i="40"/>
  <c r="A19" i="40"/>
  <c r="B37" i="40"/>
  <c r="A38" i="40"/>
  <c r="B38" i="40"/>
  <c r="A39" i="40"/>
  <c r="B39" i="40"/>
  <c r="A40" i="40"/>
  <c r="B40" i="40"/>
  <c r="A41" i="40"/>
  <c r="B41" i="40"/>
  <c r="A42" i="40"/>
  <c r="B42" i="40"/>
  <c r="A43" i="40"/>
  <c r="B43" i="40"/>
  <c r="A44" i="40"/>
  <c r="B44" i="40"/>
  <c r="A45" i="40"/>
  <c r="B45" i="40"/>
  <c r="A46" i="40"/>
  <c r="B46" i="40"/>
  <c r="A47" i="40"/>
  <c r="B47" i="40"/>
  <c r="A54" i="40"/>
  <c r="B54" i="40"/>
  <c r="A56" i="40"/>
  <c r="B56" i="40"/>
  <c r="A55" i="40"/>
  <c r="B55" i="40"/>
  <c r="A57" i="40"/>
  <c r="B57" i="40"/>
  <c r="B7" i="40"/>
  <c r="A7" i="40"/>
  <c r="F119" i="38"/>
  <c r="G119" i="38" s="1"/>
  <c r="F118" i="38"/>
  <c r="G118" i="38" s="1"/>
  <c r="F117" i="38"/>
  <c r="G117" i="38" s="1"/>
  <c r="F116" i="38"/>
  <c r="G116" i="38" s="1"/>
  <c r="F114" i="38"/>
  <c r="G114" i="38" s="1"/>
  <c r="F113" i="38"/>
  <c r="G113" i="38" s="1"/>
  <c r="F112" i="38"/>
  <c r="G112" i="38" s="1"/>
  <c r="F111" i="38"/>
  <c r="G111" i="38" s="1"/>
  <c r="F110" i="38"/>
  <c r="G110" i="38" s="1"/>
  <c r="F109" i="38"/>
  <c r="G109" i="38" s="1"/>
  <c r="F107" i="38"/>
  <c r="G107" i="38" s="1"/>
  <c r="F106" i="38"/>
  <c r="G106" i="38" s="1"/>
  <c r="F105" i="38"/>
  <c r="G105" i="38" s="1"/>
  <c r="F104" i="38"/>
  <c r="G104" i="38" s="1"/>
  <c r="F103" i="38"/>
  <c r="G103" i="38" s="1"/>
  <c r="F100" i="38"/>
  <c r="G100" i="38" s="1"/>
  <c r="F99" i="38"/>
  <c r="G99" i="38" s="1"/>
  <c r="F98" i="38"/>
  <c r="G98" i="38" s="1"/>
  <c r="F97" i="38"/>
  <c r="G97" i="38" s="1"/>
  <c r="F96" i="38"/>
  <c r="G96" i="38" s="1"/>
  <c r="F95" i="38"/>
  <c r="G95" i="38" s="1"/>
  <c r="F94" i="38"/>
  <c r="G94" i="38" s="1"/>
  <c r="F89" i="38"/>
  <c r="G89" i="38" s="1"/>
  <c r="F88" i="38"/>
  <c r="G88" i="38" s="1"/>
  <c r="F87" i="38"/>
  <c r="G87" i="38" s="1"/>
  <c r="F86" i="38"/>
  <c r="G86" i="38" s="1"/>
  <c r="F85" i="38"/>
  <c r="G85" i="38" s="1"/>
  <c r="F83" i="38"/>
  <c r="G83" i="38" s="1"/>
  <c r="F82" i="38"/>
  <c r="G82" i="38" s="1"/>
  <c r="F81" i="38"/>
  <c r="G81" i="38" s="1"/>
  <c r="F80" i="38"/>
  <c r="G80" i="38" s="1"/>
  <c r="F79" i="38"/>
  <c r="G79" i="38" s="1"/>
  <c r="F76" i="38"/>
  <c r="G76" i="38" s="1"/>
  <c r="F75" i="38"/>
  <c r="G75" i="38" s="1"/>
  <c r="F74" i="38"/>
  <c r="G74" i="38" s="1"/>
  <c r="F73" i="38"/>
  <c r="G73" i="38" s="1"/>
  <c r="F72" i="38"/>
  <c r="G72" i="38" s="1"/>
  <c r="F71" i="38"/>
  <c r="G71" i="38" s="1"/>
  <c r="F70" i="38"/>
  <c r="G70" i="38" s="1"/>
  <c r="F119" i="39"/>
  <c r="G119" i="39" s="1"/>
  <c r="F118" i="39"/>
  <c r="G118" i="39" s="1"/>
  <c r="F117" i="39"/>
  <c r="G117" i="39" s="1"/>
  <c r="F116" i="39"/>
  <c r="G116" i="39" s="1"/>
  <c r="F114" i="39"/>
  <c r="G114" i="39" s="1"/>
  <c r="F113" i="39"/>
  <c r="G113" i="39" s="1"/>
  <c r="F112" i="39"/>
  <c r="G112" i="39" s="1"/>
  <c r="F111" i="39"/>
  <c r="G111" i="39" s="1"/>
  <c r="F110" i="39"/>
  <c r="G110" i="39" s="1"/>
  <c r="F109" i="39"/>
  <c r="F107" i="39"/>
  <c r="G107" i="39" s="1"/>
  <c r="F106" i="39"/>
  <c r="G106" i="39" s="1"/>
  <c r="F105" i="39"/>
  <c r="G105" i="39" s="1"/>
  <c r="F104" i="39"/>
  <c r="G104" i="39" s="1"/>
  <c r="F103" i="39"/>
  <c r="G103" i="39" s="1"/>
  <c r="F100" i="39"/>
  <c r="G100" i="39" s="1"/>
  <c r="F99" i="39"/>
  <c r="G99" i="39" s="1"/>
  <c r="F98" i="39"/>
  <c r="G98" i="39" s="1"/>
  <c r="F97" i="39"/>
  <c r="G97" i="39" s="1"/>
  <c r="F96" i="39"/>
  <c r="F95" i="39"/>
  <c r="G95" i="39" s="1"/>
  <c r="F94" i="39"/>
  <c r="F89" i="39"/>
  <c r="G89" i="39" s="1"/>
  <c r="F88" i="39"/>
  <c r="G88" i="39" s="1"/>
  <c r="F87" i="39"/>
  <c r="G87" i="39" s="1"/>
  <c r="F86" i="39"/>
  <c r="G86" i="39" s="1"/>
  <c r="F85" i="39"/>
  <c r="F83" i="39"/>
  <c r="F82" i="39"/>
  <c r="F81" i="39"/>
  <c r="F80" i="39"/>
  <c r="F79" i="39"/>
  <c r="F76" i="39"/>
  <c r="F75" i="39"/>
  <c r="F74" i="39"/>
  <c r="F73" i="39"/>
  <c r="G73" i="39" s="1"/>
  <c r="F72" i="39"/>
  <c r="F71" i="39"/>
  <c r="G71" i="39" s="1"/>
  <c r="F70" i="39"/>
  <c r="G119" i="40"/>
  <c r="G118" i="40"/>
  <c r="G117" i="40"/>
  <c r="G116" i="40"/>
  <c r="G114" i="40"/>
  <c r="G113" i="40"/>
  <c r="G112" i="40"/>
  <c r="G111" i="40"/>
  <c r="G110" i="40"/>
  <c r="G107" i="40"/>
  <c r="G106" i="40"/>
  <c r="G105" i="40"/>
  <c r="G104" i="40"/>
  <c r="G103" i="40"/>
  <c r="G100" i="40"/>
  <c r="G99" i="40"/>
  <c r="G98" i="40"/>
  <c r="G97" i="40"/>
  <c r="G95" i="40"/>
  <c r="G89" i="40"/>
  <c r="G88" i="40"/>
  <c r="G87" i="40"/>
  <c r="G86" i="40"/>
  <c r="G83" i="40"/>
  <c r="G82" i="40"/>
  <c r="G81" i="40"/>
  <c r="G80" i="40"/>
  <c r="G79" i="40"/>
  <c r="G76" i="40"/>
  <c r="G75" i="40"/>
  <c r="G74" i="40"/>
  <c r="G73" i="40"/>
  <c r="G71" i="40"/>
  <c r="I18" i="38"/>
  <c r="I16" i="38"/>
  <c r="I14" i="38"/>
  <c r="I12" i="38"/>
  <c r="I10" i="38"/>
  <c r="I8" i="38"/>
  <c r="I18" i="39"/>
  <c r="I17" i="39"/>
  <c r="I14" i="39"/>
  <c r="I8" i="39"/>
  <c r="G55" i="40"/>
  <c r="I55" i="40" s="1"/>
  <c r="G56" i="40"/>
  <c r="I56" i="40" s="1"/>
  <c r="G17" i="40"/>
  <c r="I17" i="40" s="1"/>
  <c r="G16" i="40"/>
  <c r="I16" i="40" s="1"/>
  <c r="G14" i="40"/>
  <c r="I14" i="40" s="1"/>
  <c r="G13" i="40"/>
  <c r="I13" i="40" s="1"/>
  <c r="G10" i="40"/>
  <c r="I10" i="40" s="1"/>
  <c r="G9" i="40"/>
  <c r="H73" i="40" l="1"/>
  <c r="I83" i="40"/>
  <c r="G96" i="40"/>
  <c r="H96" i="40" s="1"/>
  <c r="H111" i="40"/>
  <c r="G70" i="39"/>
  <c r="H70" i="39" s="1"/>
  <c r="G80" i="39"/>
  <c r="I80" i="39" s="1"/>
  <c r="H97" i="39"/>
  <c r="H107" i="39"/>
  <c r="H117" i="39"/>
  <c r="H75" i="38"/>
  <c r="H86" i="38"/>
  <c r="I104" i="38"/>
  <c r="H118" i="38"/>
  <c r="H74" i="40"/>
  <c r="G85" i="40"/>
  <c r="H85" i="40" s="1"/>
  <c r="H97" i="40"/>
  <c r="H107" i="40"/>
  <c r="I117" i="40"/>
  <c r="G75" i="39"/>
  <c r="H75" i="39" s="1"/>
  <c r="H86" i="39"/>
  <c r="H98" i="39"/>
  <c r="G109" i="39"/>
  <c r="H109" i="39" s="1"/>
  <c r="H118" i="39"/>
  <c r="H76" i="38"/>
  <c r="H95" i="38"/>
  <c r="I105" i="38"/>
  <c r="H114" i="38"/>
  <c r="I71" i="40"/>
  <c r="H81" i="40"/>
  <c r="I86" i="40"/>
  <c r="G94" i="40"/>
  <c r="H94" i="40" s="1"/>
  <c r="I98" i="40"/>
  <c r="H104" i="40"/>
  <c r="G109" i="40"/>
  <c r="H109" i="40" s="1"/>
  <c r="H113" i="40"/>
  <c r="I118" i="40"/>
  <c r="G72" i="39"/>
  <c r="H72" i="39" s="1"/>
  <c r="G76" i="39"/>
  <c r="H76" i="39" s="1"/>
  <c r="G82" i="39"/>
  <c r="H82" i="39" s="1"/>
  <c r="H87" i="39"/>
  <c r="H95" i="39"/>
  <c r="H99" i="39"/>
  <c r="H105" i="39"/>
  <c r="I110" i="39"/>
  <c r="I114" i="39"/>
  <c r="H119" i="39"/>
  <c r="H73" i="38"/>
  <c r="H79" i="38"/>
  <c r="H83" i="38"/>
  <c r="I88" i="38"/>
  <c r="H96" i="38"/>
  <c r="H100" i="38"/>
  <c r="H106" i="38"/>
  <c r="I111" i="38"/>
  <c r="H116" i="38"/>
  <c r="H79" i="40"/>
  <c r="I88" i="40"/>
  <c r="I100" i="40"/>
  <c r="H106" i="40"/>
  <c r="I116" i="40"/>
  <c r="G74" i="39"/>
  <c r="H74" i="39" s="1"/>
  <c r="G85" i="39"/>
  <c r="H85" i="39" s="1"/>
  <c r="H89" i="39"/>
  <c r="I103" i="39"/>
  <c r="H112" i="39"/>
  <c r="I71" i="38"/>
  <c r="H81" i="38"/>
  <c r="I94" i="38"/>
  <c r="H98" i="38"/>
  <c r="I109" i="38"/>
  <c r="I113" i="38"/>
  <c r="I80" i="40"/>
  <c r="I89" i="40"/>
  <c r="H103" i="40"/>
  <c r="H112" i="40"/>
  <c r="I71" i="39"/>
  <c r="G81" i="39"/>
  <c r="I81" i="39" s="1"/>
  <c r="G94" i="39"/>
  <c r="H94" i="39" s="1"/>
  <c r="I104" i="39"/>
  <c r="H113" i="39"/>
  <c r="H72" i="38"/>
  <c r="H82" i="38"/>
  <c r="I87" i="38"/>
  <c r="H99" i="38"/>
  <c r="H110" i="38"/>
  <c r="H119" i="38"/>
  <c r="I75" i="40"/>
  <c r="G72" i="40"/>
  <c r="H72" i="40" s="1"/>
  <c r="I76" i="40"/>
  <c r="H82" i="40"/>
  <c r="H87" i="40"/>
  <c r="H95" i="40"/>
  <c r="H99" i="40"/>
  <c r="H105" i="40"/>
  <c r="I110" i="40"/>
  <c r="H114" i="40"/>
  <c r="I119" i="40"/>
  <c r="H73" i="39"/>
  <c r="G79" i="39"/>
  <c r="H79" i="39" s="1"/>
  <c r="G83" i="39"/>
  <c r="I83" i="39" s="1"/>
  <c r="H88" i="39"/>
  <c r="G96" i="39"/>
  <c r="H96" i="39" s="1"/>
  <c r="I100" i="39"/>
  <c r="I106" i="39"/>
  <c r="I111" i="39"/>
  <c r="H116" i="39"/>
  <c r="I70" i="38"/>
  <c r="H74" i="38"/>
  <c r="H80" i="38"/>
  <c r="H85" i="38"/>
  <c r="H89" i="38"/>
  <c r="H97" i="38"/>
  <c r="H103" i="38"/>
  <c r="H107" i="38"/>
  <c r="I112" i="38"/>
  <c r="I117" i="38"/>
  <c r="J160" i="38"/>
  <c r="M160" i="38" s="1"/>
  <c r="J85" i="31"/>
  <c r="L85" i="31" s="1"/>
  <c r="N85" i="31" s="1"/>
  <c r="J108" i="38"/>
  <c r="L108" i="38" s="1"/>
  <c r="N108" i="38" s="1"/>
  <c r="L79" i="29"/>
  <c r="N79" i="29" s="1"/>
  <c r="L85" i="30"/>
  <c r="N85" i="30" s="1"/>
  <c r="L84" i="38"/>
  <c r="N84" i="38" s="1"/>
  <c r="J109" i="29"/>
  <c r="L109" i="29" s="1"/>
  <c r="N109" i="29" s="1"/>
  <c r="L109" i="28"/>
  <c r="N109" i="28" s="1"/>
  <c r="L102" i="40"/>
  <c r="N102" i="40" s="1"/>
  <c r="L84" i="40"/>
  <c r="N84" i="40" s="1"/>
  <c r="L79" i="37"/>
  <c r="N79" i="37" s="1"/>
  <c r="L79" i="32"/>
  <c r="N79" i="32" s="1"/>
  <c r="J78" i="40"/>
  <c r="L78" i="40" s="1"/>
  <c r="N78" i="40" s="1"/>
  <c r="J23" i="38"/>
  <c r="M23" i="38" s="1"/>
  <c r="H23" i="40"/>
  <c r="J23" i="40" s="1"/>
  <c r="M23" i="40" s="1"/>
  <c r="J52" i="38"/>
  <c r="M52" i="38" s="1"/>
  <c r="J53" i="37"/>
  <c r="L53" i="37" s="1"/>
  <c r="N53" i="37" s="1"/>
  <c r="J52" i="39"/>
  <c r="M52" i="39" s="1"/>
  <c r="J53" i="38"/>
  <c r="M53" i="38" s="1"/>
  <c r="J53" i="39"/>
  <c r="M53" i="39" s="1"/>
  <c r="H52" i="40"/>
  <c r="J52" i="40" s="1"/>
  <c r="M52" i="40" s="1"/>
  <c r="H21" i="40"/>
  <c r="J21" i="40" s="1"/>
  <c r="M21" i="40" s="1"/>
  <c r="J53" i="31"/>
  <c r="L53" i="31" s="1"/>
  <c r="N53" i="31" s="1"/>
  <c r="J53" i="30"/>
  <c r="L53" i="30" s="1"/>
  <c r="N53" i="30" s="1"/>
  <c r="J51" i="38"/>
  <c r="M51" i="38" s="1"/>
  <c r="J49" i="38"/>
  <c r="M49" i="38" s="1"/>
  <c r="J22" i="38"/>
  <c r="M22" i="38" s="1"/>
  <c r="J24" i="38"/>
  <c r="M24" i="38" s="1"/>
  <c r="J48" i="38"/>
  <c r="M48" i="38" s="1"/>
  <c r="J50" i="38"/>
  <c r="M50" i="38" s="1"/>
  <c r="J21" i="38"/>
  <c r="M21" i="38" s="1"/>
  <c r="J20" i="38"/>
  <c r="M20" i="38" s="1"/>
  <c r="J51" i="39"/>
  <c r="M51" i="39" s="1"/>
  <c r="J49" i="39"/>
  <c r="M49" i="39" s="1"/>
  <c r="J24" i="39"/>
  <c r="M24" i="39" s="1"/>
  <c r="J48" i="39"/>
  <c r="M48" i="39" s="1"/>
  <c r="J50" i="39"/>
  <c r="M50" i="39" s="1"/>
  <c r="J22" i="39"/>
  <c r="M22" i="39" s="1"/>
  <c r="J23" i="39"/>
  <c r="M23" i="39" s="1"/>
  <c r="J21" i="39"/>
  <c r="M21" i="39" s="1"/>
  <c r="J20" i="39"/>
  <c r="M20" i="39" s="1"/>
  <c r="I47" i="39"/>
  <c r="H53" i="40"/>
  <c r="J53" i="40" s="1"/>
  <c r="M53" i="40" s="1"/>
  <c r="H20" i="40"/>
  <c r="J20" i="40" s="1"/>
  <c r="M20" i="40" s="1"/>
  <c r="H22" i="40"/>
  <c r="J22" i="40" s="1"/>
  <c r="M22" i="40" s="1"/>
  <c r="H24" i="40"/>
  <c r="J24" i="40" s="1"/>
  <c r="M24" i="40" s="1"/>
  <c r="H48" i="40"/>
  <c r="J48" i="40" s="1"/>
  <c r="M48" i="40" s="1"/>
  <c r="H50" i="40"/>
  <c r="J50" i="40" s="1"/>
  <c r="M50" i="40" s="1"/>
  <c r="H49" i="40"/>
  <c r="J49" i="40" s="1"/>
  <c r="M49" i="40" s="1"/>
  <c r="H51" i="40"/>
  <c r="J51" i="40" s="1"/>
  <c r="M51" i="40" s="1"/>
  <c r="J52" i="37"/>
  <c r="L52" i="37" s="1"/>
  <c r="N52" i="37" s="1"/>
  <c r="J51" i="37"/>
  <c r="L51" i="37" s="1"/>
  <c r="N51" i="37" s="1"/>
  <c r="J50" i="37"/>
  <c r="L50" i="37" s="1"/>
  <c r="N50" i="37" s="1"/>
  <c r="J49" i="37"/>
  <c r="L49" i="37" s="1"/>
  <c r="N49" i="37" s="1"/>
  <c r="J48" i="37"/>
  <c r="L48" i="37" s="1"/>
  <c r="N48" i="37" s="1"/>
  <c r="J24" i="37"/>
  <c r="L24" i="37" s="1"/>
  <c r="N24" i="37" s="1"/>
  <c r="J23" i="37"/>
  <c r="L23" i="37" s="1"/>
  <c r="N23" i="37" s="1"/>
  <c r="J22" i="37"/>
  <c r="L22" i="37" s="1"/>
  <c r="N22" i="37" s="1"/>
  <c r="K20" i="37"/>
  <c r="J20" i="37"/>
  <c r="J21" i="37"/>
  <c r="L21" i="37" s="1"/>
  <c r="N21" i="37" s="1"/>
  <c r="J52" i="30"/>
  <c r="L52" i="30" s="1"/>
  <c r="N52" i="30" s="1"/>
  <c r="J51" i="30"/>
  <c r="L51" i="30" s="1"/>
  <c r="N51" i="30" s="1"/>
  <c r="J50" i="30"/>
  <c r="L50" i="30" s="1"/>
  <c r="N50" i="30" s="1"/>
  <c r="J49" i="30"/>
  <c r="L49" i="30" s="1"/>
  <c r="N49" i="30" s="1"/>
  <c r="J48" i="30"/>
  <c r="L48" i="30" s="1"/>
  <c r="N48" i="30" s="1"/>
  <c r="J24" i="30"/>
  <c r="L24" i="30" s="1"/>
  <c r="N24" i="30" s="1"/>
  <c r="J23" i="30"/>
  <c r="L23" i="30" s="1"/>
  <c r="N23" i="30" s="1"/>
  <c r="J22" i="30"/>
  <c r="L22" i="30" s="1"/>
  <c r="N22" i="30" s="1"/>
  <c r="J21" i="30"/>
  <c r="L21" i="30" s="1"/>
  <c r="N21" i="30" s="1"/>
  <c r="J20" i="30"/>
  <c r="L20" i="30" s="1"/>
  <c r="N20" i="30" s="1"/>
  <c r="J52" i="31"/>
  <c r="L52" i="31" s="1"/>
  <c r="N52" i="31" s="1"/>
  <c r="J51" i="31"/>
  <c r="L51" i="31" s="1"/>
  <c r="N51" i="31" s="1"/>
  <c r="J50" i="31"/>
  <c r="L50" i="31" s="1"/>
  <c r="N50" i="31" s="1"/>
  <c r="J49" i="31"/>
  <c r="L49" i="31" s="1"/>
  <c r="N49" i="31" s="1"/>
  <c r="J48" i="31"/>
  <c r="L48" i="31" s="1"/>
  <c r="N48" i="31" s="1"/>
  <c r="J24" i="31"/>
  <c r="L24" i="31" s="1"/>
  <c r="N24" i="31" s="1"/>
  <c r="J23" i="31"/>
  <c r="L23" i="31" s="1"/>
  <c r="N23" i="31" s="1"/>
  <c r="J22" i="31"/>
  <c r="L22" i="31" s="1"/>
  <c r="N22" i="31" s="1"/>
  <c r="J21" i="31"/>
  <c r="L21" i="31" s="1"/>
  <c r="N21" i="31" s="1"/>
  <c r="J20" i="31"/>
  <c r="L20" i="31" s="1"/>
  <c r="N20" i="31" s="1"/>
  <c r="J24" i="32"/>
  <c r="L24" i="32" s="1"/>
  <c r="N24" i="32" s="1"/>
  <c r="J23" i="32"/>
  <c r="L23" i="32" s="1"/>
  <c r="N23" i="32" s="1"/>
  <c r="J22" i="32"/>
  <c r="L22" i="32" s="1"/>
  <c r="N22" i="32" s="1"/>
  <c r="J21" i="32"/>
  <c r="L21" i="32" s="1"/>
  <c r="N21" i="32" s="1"/>
  <c r="J20" i="32"/>
  <c r="L20" i="32" s="1"/>
  <c r="N20" i="32" s="1"/>
  <c r="J53" i="32"/>
  <c r="L53" i="32" s="1"/>
  <c r="N53" i="32" s="1"/>
  <c r="J52" i="32"/>
  <c r="L52" i="32" s="1"/>
  <c r="N52" i="32" s="1"/>
  <c r="J51" i="32"/>
  <c r="L51" i="32" s="1"/>
  <c r="N51" i="32" s="1"/>
  <c r="J50" i="32"/>
  <c r="L50" i="32" s="1"/>
  <c r="N50" i="32" s="1"/>
  <c r="K48" i="32"/>
  <c r="J48" i="32"/>
  <c r="J49" i="32"/>
  <c r="L49" i="32" s="1"/>
  <c r="N49" i="32" s="1"/>
  <c r="J24" i="28"/>
  <c r="L24" i="28" s="1"/>
  <c r="N24" i="28" s="1"/>
  <c r="J23" i="28"/>
  <c r="L23" i="28" s="1"/>
  <c r="N23" i="28" s="1"/>
  <c r="J22" i="28"/>
  <c r="L22" i="28" s="1"/>
  <c r="N22" i="28" s="1"/>
  <c r="J21" i="28"/>
  <c r="L21" i="28" s="1"/>
  <c r="N21" i="28" s="1"/>
  <c r="J20" i="28"/>
  <c r="L20" i="28" s="1"/>
  <c r="N20" i="28" s="1"/>
  <c r="J53" i="28"/>
  <c r="L53" i="28" s="1"/>
  <c r="N53" i="28" s="1"/>
  <c r="J52" i="28"/>
  <c r="L52" i="28" s="1"/>
  <c r="N52" i="28" s="1"/>
  <c r="J51" i="28"/>
  <c r="L51" i="28" s="1"/>
  <c r="N51" i="28" s="1"/>
  <c r="J50" i="28"/>
  <c r="L50" i="28" s="1"/>
  <c r="N50" i="28" s="1"/>
  <c r="J49" i="28"/>
  <c r="L49" i="28" s="1"/>
  <c r="N49" i="28" s="1"/>
  <c r="J48" i="28"/>
  <c r="L48" i="28" s="1"/>
  <c r="N48" i="28" s="1"/>
  <c r="J53" i="29"/>
  <c r="L53" i="29" s="1"/>
  <c r="N53" i="29" s="1"/>
  <c r="J52" i="29"/>
  <c r="L52" i="29" s="1"/>
  <c r="N52" i="29" s="1"/>
  <c r="J51" i="29"/>
  <c r="L51" i="29" s="1"/>
  <c r="N51" i="29" s="1"/>
  <c r="J50" i="29"/>
  <c r="L50" i="29" s="1"/>
  <c r="N50" i="29" s="1"/>
  <c r="J49" i="29"/>
  <c r="L49" i="29" s="1"/>
  <c r="N49" i="29" s="1"/>
  <c r="J48" i="29"/>
  <c r="L48" i="29" s="1"/>
  <c r="N48" i="29" s="1"/>
  <c r="J24" i="29"/>
  <c r="L24" i="29" s="1"/>
  <c r="N24" i="29" s="1"/>
  <c r="J23" i="29"/>
  <c r="L23" i="29" s="1"/>
  <c r="N23" i="29" s="1"/>
  <c r="J22" i="29"/>
  <c r="L22" i="29" s="1"/>
  <c r="N22" i="29" s="1"/>
  <c r="K20" i="29"/>
  <c r="J20" i="29"/>
  <c r="J21" i="29"/>
  <c r="L21" i="29" s="1"/>
  <c r="N21" i="29" s="1"/>
  <c r="J48" i="27"/>
  <c r="L48" i="27" s="1"/>
  <c r="N48" i="27" s="1"/>
  <c r="J49" i="27"/>
  <c r="L49" i="27" s="1"/>
  <c r="N49" i="27" s="1"/>
  <c r="J50" i="27"/>
  <c r="L50" i="27" s="1"/>
  <c r="N50" i="27" s="1"/>
  <c r="J51" i="27"/>
  <c r="L51" i="27" s="1"/>
  <c r="N51" i="27" s="1"/>
  <c r="J52" i="27"/>
  <c r="L52" i="27" s="1"/>
  <c r="N52" i="27" s="1"/>
  <c r="J53" i="27"/>
  <c r="L53" i="27" s="1"/>
  <c r="N53" i="27" s="1"/>
  <c r="J21" i="27"/>
  <c r="L21" i="27" s="1"/>
  <c r="N21" i="27" s="1"/>
  <c r="J24" i="27"/>
  <c r="L24" i="27" s="1"/>
  <c r="N24" i="27" s="1"/>
  <c r="I46" i="40"/>
  <c r="J20" i="27"/>
  <c r="L20" i="27" s="1"/>
  <c r="N20" i="27" s="1"/>
  <c r="I38" i="38"/>
  <c r="J22" i="27"/>
  <c r="L22" i="27" s="1"/>
  <c r="N22" i="27" s="1"/>
  <c r="I39" i="38"/>
  <c r="I47" i="38"/>
  <c r="I43" i="38"/>
  <c r="I43" i="39"/>
  <c r="J23" i="27"/>
  <c r="L23" i="27" s="1"/>
  <c r="N23" i="27" s="1"/>
  <c r="I125" i="39"/>
  <c r="I125" i="40"/>
  <c r="I115" i="40"/>
  <c r="I125" i="38"/>
  <c r="I104" i="40"/>
  <c r="I46" i="39"/>
  <c r="I57" i="39"/>
  <c r="I115" i="39"/>
  <c r="I39" i="39"/>
  <c r="G43" i="40"/>
  <c r="I43" i="40" s="1"/>
  <c r="I47" i="40"/>
  <c r="I118" i="38"/>
  <c r="I37" i="40"/>
  <c r="G45" i="40"/>
  <c r="I45" i="40" s="1"/>
  <c r="I119" i="39"/>
  <c r="I37" i="38"/>
  <c r="I41" i="38"/>
  <c r="I45" i="38"/>
  <c r="I57" i="38"/>
  <c r="G38" i="40"/>
  <c r="I38" i="40" s="1"/>
  <c r="G42" i="40"/>
  <c r="I42" i="40" s="1"/>
  <c r="G57" i="40"/>
  <c r="I57" i="40" s="1"/>
  <c r="I45" i="39"/>
  <c r="I42" i="38"/>
  <c r="I46" i="38"/>
  <c r="G39" i="40"/>
  <c r="I39" i="40" s="1"/>
  <c r="I41" i="39"/>
  <c r="I7" i="40"/>
  <c r="G41" i="40"/>
  <c r="I41" i="40" s="1"/>
  <c r="I9" i="39"/>
  <c r="I38" i="39"/>
  <c r="I55" i="39"/>
  <c r="I115" i="38"/>
  <c r="I87" i="39"/>
  <c r="I86" i="39"/>
  <c r="I83" i="38"/>
  <c r="I73" i="40"/>
  <c r="I72" i="38"/>
  <c r="I56" i="38"/>
  <c r="I56" i="39"/>
  <c r="I44" i="39"/>
  <c r="I42" i="39"/>
  <c r="I40" i="39"/>
  <c r="G18" i="40"/>
  <c r="I18" i="40" s="1"/>
  <c r="I16" i="39"/>
  <c r="I107" i="39"/>
  <c r="I54" i="39"/>
  <c r="I15" i="39"/>
  <c r="I11" i="39"/>
  <c r="G54" i="40"/>
  <c r="I54" i="40" s="1"/>
  <c r="G44" i="40"/>
  <c r="I44" i="40" s="1"/>
  <c r="G40" i="40"/>
  <c r="I40" i="40" s="1"/>
  <c r="G19" i="40"/>
  <c r="I19" i="40" s="1"/>
  <c r="G15" i="40"/>
  <c r="I15" i="40" s="1"/>
  <c r="G11" i="40"/>
  <c r="I11" i="40" s="1"/>
  <c r="I11" i="38"/>
  <c r="I19" i="38"/>
  <c r="I40" i="38"/>
  <c r="I54" i="38"/>
  <c r="I7" i="38"/>
  <c r="I15" i="38"/>
  <c r="I44" i="38"/>
  <c r="I19" i="39"/>
  <c r="J8" i="38"/>
  <c r="M8" i="38" s="1"/>
  <c r="J12" i="38"/>
  <c r="M12" i="38" s="1"/>
  <c r="J16" i="38"/>
  <c r="M16" i="38" s="1"/>
  <c r="I55" i="38"/>
  <c r="I9" i="38"/>
  <c r="I13" i="38"/>
  <c r="I17" i="38"/>
  <c r="J10" i="38"/>
  <c r="M10" i="38" s="1"/>
  <c r="J14" i="38"/>
  <c r="M14" i="38" s="1"/>
  <c r="J18" i="38"/>
  <c r="M18" i="38" s="1"/>
  <c r="I37" i="39"/>
  <c r="I10" i="39"/>
  <c r="I12" i="39"/>
  <c r="J17" i="39"/>
  <c r="M17" i="39" s="1"/>
  <c r="J8" i="39"/>
  <c r="M8" i="39" s="1"/>
  <c r="J14" i="39"/>
  <c r="M14" i="39" s="1"/>
  <c r="J18" i="39"/>
  <c r="M18" i="39" s="1"/>
  <c r="G8" i="40"/>
  <c r="I8" i="40" s="1"/>
  <c r="G12" i="40"/>
  <c r="I12" i="40" s="1"/>
  <c r="I9" i="40"/>
  <c r="H9" i="40"/>
  <c r="H10" i="40"/>
  <c r="J10" i="40" s="1"/>
  <c r="M10" i="40" s="1"/>
  <c r="H14" i="40"/>
  <c r="J14" i="40" s="1"/>
  <c r="M14" i="40" s="1"/>
  <c r="H16" i="40"/>
  <c r="J16" i="40" s="1"/>
  <c r="M16" i="40" s="1"/>
  <c r="H56" i="40"/>
  <c r="J56" i="40" s="1"/>
  <c r="M56" i="40" s="1"/>
  <c r="H13" i="40"/>
  <c r="J13" i="40" s="1"/>
  <c r="M13" i="40" s="1"/>
  <c r="H17" i="40"/>
  <c r="J17" i="40" s="1"/>
  <c r="M17" i="40" s="1"/>
  <c r="H55" i="40"/>
  <c r="J55" i="40" s="1"/>
  <c r="M55" i="40" s="1"/>
  <c r="I89" i="39" l="1"/>
  <c r="I107" i="40"/>
  <c r="J107" i="40" s="1"/>
  <c r="M107" i="40" s="1"/>
  <c r="I72" i="40"/>
  <c r="J72" i="40" s="1"/>
  <c r="M72" i="40" s="1"/>
  <c r="H116" i="40"/>
  <c r="J116" i="40" s="1"/>
  <c r="M116" i="40" s="1"/>
  <c r="H88" i="40"/>
  <c r="J88" i="40" s="1"/>
  <c r="I79" i="40"/>
  <c r="J79" i="40" s="1"/>
  <c r="M79" i="40" s="1"/>
  <c r="I99" i="40"/>
  <c r="J99" i="40" s="1"/>
  <c r="M99" i="40" s="1"/>
  <c r="I114" i="38"/>
  <c r="J114" i="38" s="1"/>
  <c r="M114" i="38" s="1"/>
  <c r="I75" i="39"/>
  <c r="J75" i="39" s="1"/>
  <c r="M75" i="39" s="1"/>
  <c r="I82" i="40"/>
  <c r="I113" i="40"/>
  <c r="J113" i="40" s="1"/>
  <c r="M113" i="40" s="1"/>
  <c r="H117" i="38"/>
  <c r="J117" i="38" s="1"/>
  <c r="M117" i="38" s="1"/>
  <c r="I85" i="38"/>
  <c r="J85" i="38" s="1"/>
  <c r="M85" i="38" s="1"/>
  <c r="I116" i="38"/>
  <c r="J116" i="38" s="1"/>
  <c r="M116" i="38" s="1"/>
  <c r="I111" i="40"/>
  <c r="J111" i="40" s="1"/>
  <c r="I96" i="40"/>
  <c r="J96" i="40" s="1"/>
  <c r="M96" i="40" s="1"/>
  <c r="H83" i="39"/>
  <c r="J83" i="39" s="1"/>
  <c r="M83" i="39" s="1"/>
  <c r="H119" i="40"/>
  <c r="J119" i="40" s="1"/>
  <c r="H109" i="38"/>
  <c r="J109" i="38" s="1"/>
  <c r="M109" i="38" s="1"/>
  <c r="H105" i="38"/>
  <c r="J105" i="38" s="1"/>
  <c r="M105" i="38" s="1"/>
  <c r="I85" i="40"/>
  <c r="J85" i="40" s="1"/>
  <c r="M85" i="40" s="1"/>
  <c r="I116" i="39"/>
  <c r="J116" i="39" s="1"/>
  <c r="M116" i="39" s="1"/>
  <c r="I79" i="39"/>
  <c r="J79" i="39" s="1"/>
  <c r="M79" i="39" s="1"/>
  <c r="I99" i="39"/>
  <c r="J99" i="39" s="1"/>
  <c r="M99" i="39" s="1"/>
  <c r="I94" i="39"/>
  <c r="J94" i="39" s="1"/>
  <c r="M94" i="39" s="1"/>
  <c r="I114" i="40"/>
  <c r="J114" i="40" s="1"/>
  <c r="M114" i="40" s="1"/>
  <c r="H76" i="40"/>
  <c r="J76" i="40" s="1"/>
  <c r="M76" i="40" s="1"/>
  <c r="H75" i="40"/>
  <c r="J75" i="40" s="1"/>
  <c r="M75" i="40" s="1"/>
  <c r="H114" i="39"/>
  <c r="J114" i="39" s="1"/>
  <c r="M114" i="39" s="1"/>
  <c r="I119" i="38"/>
  <c r="J119" i="38" s="1"/>
  <c r="H70" i="38"/>
  <c r="J70" i="38" s="1"/>
  <c r="M70" i="38" s="1"/>
  <c r="H113" i="38"/>
  <c r="J113" i="38" s="1"/>
  <c r="M113" i="38" s="1"/>
  <c r="I80" i="38"/>
  <c r="J80" i="38" s="1"/>
  <c r="I89" i="38"/>
  <c r="J89" i="38" s="1"/>
  <c r="M89" i="38" s="1"/>
  <c r="I95" i="38"/>
  <c r="J95" i="38" s="1"/>
  <c r="M95" i="38" s="1"/>
  <c r="I99" i="38"/>
  <c r="J99" i="38" s="1"/>
  <c r="M99" i="38" s="1"/>
  <c r="I96" i="38"/>
  <c r="J96" i="38" s="1"/>
  <c r="M96" i="38" s="1"/>
  <c r="I98" i="38"/>
  <c r="J98" i="38" s="1"/>
  <c r="M98" i="38" s="1"/>
  <c r="H104" i="38"/>
  <c r="J104" i="38" s="1"/>
  <c r="I110" i="38"/>
  <c r="J110" i="38" s="1"/>
  <c r="M110" i="38" s="1"/>
  <c r="I107" i="38"/>
  <c r="J107" i="38" s="1"/>
  <c r="M107" i="38" s="1"/>
  <c r="H112" i="38"/>
  <c r="J112" i="38" s="1"/>
  <c r="I74" i="38"/>
  <c r="J74" i="38" s="1"/>
  <c r="M74" i="38" s="1"/>
  <c r="I73" i="38"/>
  <c r="J73" i="38" s="1"/>
  <c r="M73" i="38" s="1"/>
  <c r="I82" i="38"/>
  <c r="J82" i="38" s="1"/>
  <c r="I86" i="38"/>
  <c r="J86" i="38" s="1"/>
  <c r="M86" i="38" s="1"/>
  <c r="I75" i="38"/>
  <c r="J75" i="38" s="1"/>
  <c r="M75" i="38" s="1"/>
  <c r="H88" i="38"/>
  <c r="J88" i="38" s="1"/>
  <c r="I72" i="39"/>
  <c r="J72" i="39" s="1"/>
  <c r="M72" i="39" s="1"/>
  <c r="I74" i="39"/>
  <c r="J74" i="39" s="1"/>
  <c r="M74" i="39" s="1"/>
  <c r="H106" i="39"/>
  <c r="J106" i="39" s="1"/>
  <c r="H71" i="39"/>
  <c r="J71" i="39" s="1"/>
  <c r="M71" i="39" s="1"/>
  <c r="I95" i="39"/>
  <c r="J95" i="39" s="1"/>
  <c r="M95" i="39" s="1"/>
  <c r="I97" i="39"/>
  <c r="J97" i="39" s="1"/>
  <c r="M97" i="39" s="1"/>
  <c r="I117" i="39"/>
  <c r="J117" i="39" s="1"/>
  <c r="M117" i="39" s="1"/>
  <c r="I118" i="39"/>
  <c r="J118" i="39" s="1"/>
  <c r="M118" i="39" s="1"/>
  <c r="H111" i="39"/>
  <c r="J111" i="39" s="1"/>
  <c r="H103" i="39"/>
  <c r="J103" i="39" s="1"/>
  <c r="M103" i="39" s="1"/>
  <c r="H110" i="39"/>
  <c r="J110" i="39" s="1"/>
  <c r="M110" i="39" s="1"/>
  <c r="I113" i="39"/>
  <c r="J113" i="39" s="1"/>
  <c r="M113" i="39" s="1"/>
  <c r="I85" i="39"/>
  <c r="J85" i="39" s="1"/>
  <c r="M85" i="39" s="1"/>
  <c r="I76" i="39"/>
  <c r="J76" i="39" s="1"/>
  <c r="M76" i="39" s="1"/>
  <c r="I70" i="39"/>
  <c r="J70" i="39" s="1"/>
  <c r="M70" i="39" s="1"/>
  <c r="I73" i="39"/>
  <c r="J73" i="39" s="1"/>
  <c r="M73" i="39" s="1"/>
  <c r="I106" i="40"/>
  <c r="J106" i="40" s="1"/>
  <c r="I109" i="40"/>
  <c r="J109" i="40" s="1"/>
  <c r="M109" i="40" s="1"/>
  <c r="H89" i="40"/>
  <c r="J89" i="40" s="1"/>
  <c r="M89" i="40" s="1"/>
  <c r="H83" i="40"/>
  <c r="J83" i="40" s="1"/>
  <c r="M83" i="40" s="1"/>
  <c r="I94" i="40"/>
  <c r="J94" i="40" s="1"/>
  <c r="M94" i="40" s="1"/>
  <c r="I97" i="40"/>
  <c r="J97" i="40" s="1"/>
  <c r="M97" i="40" s="1"/>
  <c r="I103" i="40"/>
  <c r="J103" i="40" s="1"/>
  <c r="M103" i="40" s="1"/>
  <c r="H80" i="40"/>
  <c r="J80" i="40" s="1"/>
  <c r="H71" i="40"/>
  <c r="J71" i="40" s="1"/>
  <c r="M71" i="40" s="1"/>
  <c r="I105" i="40"/>
  <c r="J105" i="40" s="1"/>
  <c r="M105" i="40" s="1"/>
  <c r="I95" i="40"/>
  <c r="J95" i="40" s="1"/>
  <c r="M95" i="40" s="1"/>
  <c r="I112" i="40"/>
  <c r="J112" i="40" s="1"/>
  <c r="H100" i="40"/>
  <c r="J100" i="40" s="1"/>
  <c r="M100" i="40" s="1"/>
  <c r="I74" i="40"/>
  <c r="J74" i="40" s="1"/>
  <c r="M74" i="40" s="1"/>
  <c r="I81" i="40"/>
  <c r="J81" i="40" s="1"/>
  <c r="M81" i="40" s="1"/>
  <c r="I70" i="40"/>
  <c r="J70" i="40" s="1"/>
  <c r="M70" i="40" s="1"/>
  <c r="I87" i="40"/>
  <c r="J87" i="40" s="1"/>
  <c r="I109" i="39"/>
  <c r="J109" i="39" s="1"/>
  <c r="M109" i="39" s="1"/>
  <c r="H100" i="39"/>
  <c r="J100" i="39" s="1"/>
  <c r="M100" i="39" s="1"/>
  <c r="H110" i="40"/>
  <c r="J110" i="40" s="1"/>
  <c r="M110" i="40" s="1"/>
  <c r="H87" i="38"/>
  <c r="J87" i="38" s="1"/>
  <c r="H104" i="39"/>
  <c r="J104" i="39" s="1"/>
  <c r="H94" i="38"/>
  <c r="J94" i="38" s="1"/>
  <c r="M94" i="38" s="1"/>
  <c r="H118" i="40"/>
  <c r="J118" i="40" s="1"/>
  <c r="M118" i="40" s="1"/>
  <c r="H98" i="40"/>
  <c r="J98" i="40" s="1"/>
  <c r="M98" i="40" s="1"/>
  <c r="H117" i="40"/>
  <c r="J117" i="40" s="1"/>
  <c r="M117" i="40" s="1"/>
  <c r="I79" i="38"/>
  <c r="J79" i="38" s="1"/>
  <c r="M79" i="38" s="1"/>
  <c r="H81" i="39"/>
  <c r="J81" i="39" s="1"/>
  <c r="M81" i="39" s="1"/>
  <c r="H71" i="38"/>
  <c r="J71" i="38" s="1"/>
  <c r="M71" i="38" s="1"/>
  <c r="H111" i="38"/>
  <c r="J111" i="38" s="1"/>
  <c r="H86" i="40"/>
  <c r="J86" i="40" s="1"/>
  <c r="M86" i="40" s="1"/>
  <c r="H80" i="39"/>
  <c r="J80" i="39" s="1"/>
  <c r="I112" i="39"/>
  <c r="J112" i="39" s="1"/>
  <c r="I106" i="38"/>
  <c r="J106" i="38" s="1"/>
  <c r="I96" i="39"/>
  <c r="J96" i="39" s="1"/>
  <c r="M96" i="39" s="1"/>
  <c r="I126" i="40"/>
  <c r="I126" i="38"/>
  <c r="I127" i="38"/>
  <c r="I127" i="39"/>
  <c r="I127" i="40"/>
  <c r="I159" i="39"/>
  <c r="I153" i="38"/>
  <c r="I147" i="39"/>
  <c r="I133" i="39"/>
  <c r="I148" i="39"/>
  <c r="I159" i="40"/>
  <c r="I155" i="40"/>
  <c r="I152" i="40"/>
  <c r="I160" i="39"/>
  <c r="I148" i="40"/>
  <c r="I151" i="39"/>
  <c r="I154" i="38"/>
  <c r="I148" i="38"/>
  <c r="I150" i="39"/>
  <c r="I155" i="39"/>
  <c r="I158" i="38"/>
  <c r="I155" i="38"/>
  <c r="I152" i="39"/>
  <c r="I150" i="40"/>
  <c r="I151" i="38"/>
  <c r="I158" i="39"/>
  <c r="I147" i="40"/>
  <c r="I159" i="38"/>
  <c r="I130" i="39"/>
  <c r="I132" i="39"/>
  <c r="I132" i="40"/>
  <c r="I131" i="39"/>
  <c r="I132" i="38"/>
  <c r="I130" i="40"/>
  <c r="I129" i="39"/>
  <c r="J129" i="39" s="1"/>
  <c r="I129" i="40"/>
  <c r="J129" i="40" s="1"/>
  <c r="I129" i="38"/>
  <c r="I134" i="40"/>
  <c r="I134" i="38"/>
  <c r="I134" i="39"/>
  <c r="J47" i="39"/>
  <c r="M47" i="39" s="1"/>
  <c r="L20" i="37"/>
  <c r="N20" i="37" s="1"/>
  <c r="L48" i="32"/>
  <c r="N48" i="32" s="1"/>
  <c r="L20" i="29"/>
  <c r="N20" i="29" s="1"/>
  <c r="J47" i="38"/>
  <c r="M47" i="38" s="1"/>
  <c r="H43" i="40"/>
  <c r="J43" i="40" s="1"/>
  <c r="M43" i="40" s="1"/>
  <c r="H18" i="40"/>
  <c r="J18" i="40" s="1"/>
  <c r="M18" i="40" s="1"/>
  <c r="J39" i="38"/>
  <c r="M39" i="38" s="1"/>
  <c r="H57" i="40"/>
  <c r="J57" i="40" s="1"/>
  <c r="M57" i="40" s="1"/>
  <c r="H46" i="40"/>
  <c r="J46" i="40" s="1"/>
  <c r="M46" i="40" s="1"/>
  <c r="J115" i="39"/>
  <c r="M115" i="39" s="1"/>
  <c r="H45" i="40"/>
  <c r="J45" i="40" s="1"/>
  <c r="M45" i="40" s="1"/>
  <c r="H54" i="40"/>
  <c r="J54" i="40" s="1"/>
  <c r="M54" i="40" s="1"/>
  <c r="J57" i="38"/>
  <c r="M57" i="38" s="1"/>
  <c r="J7" i="40"/>
  <c r="M7" i="40" s="1"/>
  <c r="J43" i="38"/>
  <c r="M43" i="38" s="1"/>
  <c r="J115" i="40"/>
  <c r="M115" i="40" s="1"/>
  <c r="H15" i="40"/>
  <c r="J15" i="40" s="1"/>
  <c r="M15" i="40" s="1"/>
  <c r="J39" i="39"/>
  <c r="M39" i="39" s="1"/>
  <c r="J118" i="38"/>
  <c r="M118" i="38" s="1"/>
  <c r="J37" i="38"/>
  <c r="M37" i="38" s="1"/>
  <c r="J89" i="39"/>
  <c r="M89" i="39" s="1"/>
  <c r="H47" i="40"/>
  <c r="J47" i="40" s="1"/>
  <c r="M47" i="40" s="1"/>
  <c r="J41" i="38"/>
  <c r="M41" i="38" s="1"/>
  <c r="H42" i="40"/>
  <c r="J42" i="40" s="1"/>
  <c r="M42" i="40" s="1"/>
  <c r="H38" i="40"/>
  <c r="J38" i="40" s="1"/>
  <c r="M38" i="40" s="1"/>
  <c r="H39" i="40"/>
  <c r="J39" i="40" s="1"/>
  <c r="M39" i="40" s="1"/>
  <c r="J37" i="40"/>
  <c r="M37" i="40" s="1"/>
  <c r="J41" i="39"/>
  <c r="M41" i="39" s="1"/>
  <c r="J45" i="38"/>
  <c r="M45" i="38" s="1"/>
  <c r="H41" i="40"/>
  <c r="J41" i="40" s="1"/>
  <c r="M41" i="40" s="1"/>
  <c r="J56" i="38"/>
  <c r="M56" i="38" s="1"/>
  <c r="J82" i="40"/>
  <c r="J73" i="40"/>
  <c r="M73" i="40" s="1"/>
  <c r="J9" i="39"/>
  <c r="M9" i="39" s="1"/>
  <c r="J54" i="39"/>
  <c r="M54" i="39" s="1"/>
  <c r="I97" i="38"/>
  <c r="I158" i="40"/>
  <c r="I100" i="38"/>
  <c r="I98" i="39"/>
  <c r="I76" i="38"/>
  <c r="H40" i="40"/>
  <c r="J40" i="40" s="1"/>
  <c r="M40" i="40" s="1"/>
  <c r="J40" i="39"/>
  <c r="M40" i="39" s="1"/>
  <c r="J16" i="39"/>
  <c r="M16" i="39" s="1"/>
  <c r="H11" i="40"/>
  <c r="J11" i="40" s="1"/>
  <c r="M11" i="40" s="1"/>
  <c r="I131" i="38"/>
  <c r="I103" i="38"/>
  <c r="J15" i="39"/>
  <c r="M15" i="39" s="1"/>
  <c r="J42" i="39"/>
  <c r="M42" i="39" s="1"/>
  <c r="H44" i="40"/>
  <c r="J44" i="40" s="1"/>
  <c r="M44" i="40" s="1"/>
  <c r="H19" i="40"/>
  <c r="J19" i="40" s="1"/>
  <c r="M19" i="40" s="1"/>
  <c r="J46" i="38"/>
  <c r="M46" i="38" s="1"/>
  <c r="J46" i="39"/>
  <c r="M46" i="39" s="1"/>
  <c r="J11" i="39"/>
  <c r="M11" i="39" s="1"/>
  <c r="J19" i="39"/>
  <c r="M19" i="39" s="1"/>
  <c r="J125" i="38"/>
  <c r="M125" i="38" s="1"/>
  <c r="J19" i="38"/>
  <c r="M19" i="38" s="1"/>
  <c r="J15" i="38"/>
  <c r="M15" i="38" s="1"/>
  <c r="J13" i="38"/>
  <c r="M13" i="38" s="1"/>
  <c r="J38" i="38"/>
  <c r="M38" i="38" s="1"/>
  <c r="J44" i="38"/>
  <c r="M44" i="38" s="1"/>
  <c r="I81" i="38"/>
  <c r="J115" i="38"/>
  <c r="M115" i="38" s="1"/>
  <c r="J72" i="38"/>
  <c r="M72" i="38" s="1"/>
  <c r="J11" i="38"/>
  <c r="M11" i="38" s="1"/>
  <c r="J54" i="38"/>
  <c r="M54" i="38" s="1"/>
  <c r="J40" i="38"/>
  <c r="M40" i="38" s="1"/>
  <c r="J83" i="38"/>
  <c r="M83" i="38" s="1"/>
  <c r="J55" i="38"/>
  <c r="M55" i="38" s="1"/>
  <c r="J42" i="38"/>
  <c r="M42" i="38" s="1"/>
  <c r="J17" i="38"/>
  <c r="M17" i="38" s="1"/>
  <c r="J9" i="38"/>
  <c r="M9" i="38" s="1"/>
  <c r="J7" i="38"/>
  <c r="M7" i="38" s="1"/>
  <c r="J86" i="39"/>
  <c r="M86" i="39" s="1"/>
  <c r="J38" i="39"/>
  <c r="M38" i="39" s="1"/>
  <c r="J10" i="39"/>
  <c r="M10" i="39" s="1"/>
  <c r="J87" i="39"/>
  <c r="J55" i="39"/>
  <c r="M55" i="39" s="1"/>
  <c r="J107" i="39"/>
  <c r="M107" i="39" s="1"/>
  <c r="J12" i="39"/>
  <c r="M12" i="39" s="1"/>
  <c r="J119" i="39"/>
  <c r="J44" i="39"/>
  <c r="M44" i="39" s="1"/>
  <c r="I105" i="39"/>
  <c r="I13" i="39"/>
  <c r="J56" i="39"/>
  <c r="M56" i="39" s="1"/>
  <c r="J43" i="39"/>
  <c r="M43" i="39" s="1"/>
  <c r="J37" i="39"/>
  <c r="M37" i="39" s="1"/>
  <c r="J125" i="39"/>
  <c r="M125" i="39" s="1"/>
  <c r="I82" i="39"/>
  <c r="I88" i="39"/>
  <c r="I7" i="39"/>
  <c r="J45" i="39"/>
  <c r="M45" i="39" s="1"/>
  <c r="J57" i="39"/>
  <c r="M57" i="39" s="1"/>
  <c r="J9" i="40"/>
  <c r="M9" i="40" s="1"/>
  <c r="J125" i="40"/>
  <c r="M125" i="40" s="1"/>
  <c r="H12" i="40"/>
  <c r="J12" i="40" s="1"/>
  <c r="M12" i="40" s="1"/>
  <c r="J104" i="40"/>
  <c r="H8" i="40"/>
  <c r="J8" i="40" s="1"/>
  <c r="M8" i="40" s="1"/>
  <c r="J147" i="40" l="1"/>
  <c r="M147" i="40" s="1"/>
  <c r="J126" i="38"/>
  <c r="M126" i="38" s="1"/>
  <c r="J126" i="40"/>
  <c r="M126" i="40" s="1"/>
  <c r="I126" i="39"/>
  <c r="J126" i="39" s="1"/>
  <c r="M126" i="39" s="1"/>
  <c r="J158" i="39"/>
  <c r="M158" i="39" s="1"/>
  <c r="J158" i="38"/>
  <c r="M158" i="38" s="1"/>
  <c r="J159" i="38"/>
  <c r="M159" i="38" s="1"/>
  <c r="J152" i="39"/>
  <c r="J150" i="40"/>
  <c r="J127" i="39"/>
  <c r="M127" i="39" s="1"/>
  <c r="J127" i="38"/>
  <c r="M127" i="38" s="1"/>
  <c r="J127" i="40"/>
  <c r="M127" i="40" s="1"/>
  <c r="J151" i="38"/>
  <c r="M151" i="38" s="1"/>
  <c r="J134" i="39"/>
  <c r="M134" i="39" s="1"/>
  <c r="J148" i="40"/>
  <c r="M148" i="40" s="1"/>
  <c r="J159" i="39"/>
  <c r="M159" i="39" s="1"/>
  <c r="J153" i="38"/>
  <c r="M153" i="38" s="1"/>
  <c r="J150" i="39"/>
  <c r="J159" i="40"/>
  <c r="M159" i="40" s="1"/>
  <c r="I154" i="40"/>
  <c r="J154" i="40" s="1"/>
  <c r="M154" i="40" s="1"/>
  <c r="I153" i="39"/>
  <c r="J153" i="39" s="1"/>
  <c r="M153" i="39" s="1"/>
  <c r="I153" i="40"/>
  <c r="J153" i="40" s="1"/>
  <c r="M153" i="40" s="1"/>
  <c r="I151" i="40"/>
  <c r="J151" i="40" s="1"/>
  <c r="M151" i="40" s="1"/>
  <c r="I152" i="38"/>
  <c r="J152" i="38" s="1"/>
  <c r="I160" i="40"/>
  <c r="J160" i="40" s="1"/>
  <c r="M160" i="40" s="1"/>
  <c r="I147" i="38"/>
  <c r="J147" i="38" s="1"/>
  <c r="M147" i="38" s="1"/>
  <c r="I150" i="38"/>
  <c r="J150" i="38" s="1"/>
  <c r="I133" i="38"/>
  <c r="J133" i="38" s="1"/>
  <c r="M133" i="38" s="1"/>
  <c r="I154" i="39"/>
  <c r="J154" i="39" s="1"/>
  <c r="M154" i="39" s="1"/>
  <c r="J147" i="39"/>
  <c r="M147" i="39" s="1"/>
  <c r="J155" i="38"/>
  <c r="M155" i="38" s="1"/>
  <c r="J155" i="39"/>
  <c r="M155" i="39" s="1"/>
  <c r="J148" i="38"/>
  <c r="M148" i="38" s="1"/>
  <c r="J160" i="39"/>
  <c r="M160" i="39" s="1"/>
  <c r="J154" i="38"/>
  <c r="M154" i="38" s="1"/>
  <c r="I133" i="40"/>
  <c r="J133" i="40" s="1"/>
  <c r="M133" i="40" s="1"/>
  <c r="J151" i="39"/>
  <c r="M151" i="39" s="1"/>
  <c r="J134" i="40"/>
  <c r="M134" i="40" s="1"/>
  <c r="J155" i="40"/>
  <c r="M155" i="40" s="1"/>
  <c r="J152" i="40"/>
  <c r="J133" i="39"/>
  <c r="M133" i="39" s="1"/>
  <c r="J148" i="39"/>
  <c r="M148" i="39" s="1"/>
  <c r="J134" i="38"/>
  <c r="M134" i="38" s="1"/>
  <c r="J129" i="38"/>
  <c r="I131" i="40"/>
  <c r="J131" i="40" s="1"/>
  <c r="M131" i="40" s="1"/>
  <c r="I130" i="38"/>
  <c r="J130" i="38" s="1"/>
  <c r="M130" i="38" s="1"/>
  <c r="J130" i="40"/>
  <c r="M130" i="40" s="1"/>
  <c r="J132" i="38"/>
  <c r="M132" i="38" s="1"/>
  <c r="J131" i="39"/>
  <c r="M131" i="39" s="1"/>
  <c r="J132" i="39"/>
  <c r="M132" i="39" s="1"/>
  <c r="J132" i="40"/>
  <c r="M132" i="40" s="1"/>
  <c r="J130" i="39"/>
  <c r="M130" i="39" s="1"/>
  <c r="J103" i="38"/>
  <c r="M103" i="38" s="1"/>
  <c r="J100" i="38"/>
  <c r="M100" i="38" s="1"/>
  <c r="J97" i="38"/>
  <c r="M97" i="38" s="1"/>
  <c r="J131" i="38"/>
  <c r="M131" i="38" s="1"/>
  <c r="J158" i="40"/>
  <c r="M158" i="40" s="1"/>
  <c r="J98" i="39"/>
  <c r="M98" i="39" s="1"/>
  <c r="J76" i="38"/>
  <c r="M76" i="38" s="1"/>
  <c r="J13" i="39"/>
  <c r="M13" i="39" s="1"/>
  <c r="J81" i="38"/>
  <c r="M81" i="38" s="1"/>
  <c r="J88" i="39"/>
  <c r="J82" i="39"/>
  <c r="J7" i="39"/>
  <c r="M7" i="39" s="1"/>
  <c r="J105" i="39"/>
  <c r="M105" i="39" s="1"/>
  <c r="B57" i="37" l="1"/>
  <c r="A57" i="37"/>
  <c r="B56" i="37"/>
  <c r="A56" i="37"/>
  <c r="B55" i="37"/>
  <c r="A55" i="37"/>
  <c r="B54" i="37"/>
  <c r="A54" i="37"/>
  <c r="B47" i="37"/>
  <c r="A47" i="37"/>
  <c r="B46" i="37"/>
  <c r="A46" i="37"/>
  <c r="B45" i="37"/>
  <c r="A45" i="37"/>
  <c r="B44" i="37"/>
  <c r="A44" i="37"/>
  <c r="B43" i="37"/>
  <c r="A43" i="37"/>
  <c r="B42" i="37"/>
  <c r="A42" i="37"/>
  <c r="B41" i="37"/>
  <c r="A41" i="37"/>
  <c r="B40" i="37"/>
  <c r="A40" i="37"/>
  <c r="B39" i="37"/>
  <c r="A39" i="37"/>
  <c r="B38" i="37"/>
  <c r="A38" i="37"/>
  <c r="B37" i="37"/>
  <c r="B19" i="37"/>
  <c r="A19" i="37"/>
  <c r="B18" i="37"/>
  <c r="A18" i="37"/>
  <c r="B17" i="37"/>
  <c r="A17" i="37"/>
  <c r="B16" i="37"/>
  <c r="A16" i="37"/>
  <c r="B15" i="37"/>
  <c r="A15" i="37"/>
  <c r="B14" i="37"/>
  <c r="A14" i="37"/>
  <c r="B13" i="37"/>
  <c r="A13" i="37"/>
  <c r="B12" i="37"/>
  <c r="A12" i="37"/>
  <c r="B11" i="37"/>
  <c r="A11" i="37"/>
  <c r="B10" i="37"/>
  <c r="A10" i="37"/>
  <c r="B9" i="37"/>
  <c r="A9" i="37"/>
  <c r="B8" i="37"/>
  <c r="A8" i="37"/>
  <c r="B7" i="37"/>
  <c r="A7" i="37"/>
  <c r="B57" i="30"/>
  <c r="A57" i="30"/>
  <c r="B56" i="30"/>
  <c r="A56" i="30"/>
  <c r="B55" i="30"/>
  <c r="A55" i="30"/>
  <c r="B54" i="30"/>
  <c r="A54" i="30"/>
  <c r="B47" i="30"/>
  <c r="A47" i="30"/>
  <c r="B46" i="30"/>
  <c r="A46" i="30"/>
  <c r="B45" i="30"/>
  <c r="A45" i="30"/>
  <c r="B44" i="30"/>
  <c r="A44" i="30"/>
  <c r="B43" i="30"/>
  <c r="A43" i="30"/>
  <c r="B42" i="30"/>
  <c r="A42" i="30"/>
  <c r="B41" i="30"/>
  <c r="A41" i="30"/>
  <c r="B40" i="30"/>
  <c r="A40" i="30"/>
  <c r="B39" i="30"/>
  <c r="A39" i="30"/>
  <c r="B38" i="30"/>
  <c r="A38" i="30"/>
  <c r="B37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B13" i="30"/>
  <c r="A13" i="30"/>
  <c r="B12" i="30"/>
  <c r="A12" i="30"/>
  <c r="B11" i="30"/>
  <c r="A11" i="30"/>
  <c r="B10" i="30"/>
  <c r="A10" i="30"/>
  <c r="B9" i="30"/>
  <c r="A9" i="30"/>
  <c r="B8" i="30"/>
  <c r="A8" i="30"/>
  <c r="B7" i="30"/>
  <c r="A7" i="30"/>
  <c r="B57" i="31"/>
  <c r="A57" i="31"/>
  <c r="B56" i="31"/>
  <c r="A56" i="31"/>
  <c r="B55" i="31"/>
  <c r="A55" i="31"/>
  <c r="B54" i="31"/>
  <c r="A54" i="31"/>
  <c r="B47" i="31"/>
  <c r="A47" i="31"/>
  <c r="B46" i="31"/>
  <c r="A46" i="31"/>
  <c r="B45" i="31"/>
  <c r="A45" i="31"/>
  <c r="B44" i="31"/>
  <c r="A44" i="31"/>
  <c r="B43" i="31"/>
  <c r="A43" i="31"/>
  <c r="B42" i="31"/>
  <c r="A42" i="31"/>
  <c r="B41" i="31"/>
  <c r="A41" i="31"/>
  <c r="B40" i="31"/>
  <c r="A40" i="31"/>
  <c r="B39" i="31"/>
  <c r="A39" i="31"/>
  <c r="B38" i="31"/>
  <c r="A38" i="31"/>
  <c r="B37" i="31"/>
  <c r="B19" i="31"/>
  <c r="A19" i="31"/>
  <c r="B18" i="31"/>
  <c r="A18" i="31"/>
  <c r="B17" i="31"/>
  <c r="A17" i="31"/>
  <c r="B16" i="31"/>
  <c r="A16" i="31"/>
  <c r="B15" i="31"/>
  <c r="A15" i="31"/>
  <c r="B14" i="31"/>
  <c r="A14" i="31"/>
  <c r="B13" i="31"/>
  <c r="A13" i="31"/>
  <c r="B12" i="31"/>
  <c r="A12" i="31"/>
  <c r="B11" i="31"/>
  <c r="A11" i="31"/>
  <c r="B10" i="31"/>
  <c r="A10" i="31"/>
  <c r="B9" i="31"/>
  <c r="A9" i="31"/>
  <c r="B8" i="31"/>
  <c r="A8" i="31"/>
  <c r="B7" i="31"/>
  <c r="A7" i="31"/>
  <c r="B57" i="32"/>
  <c r="A57" i="32"/>
  <c r="B56" i="32"/>
  <c r="A56" i="32"/>
  <c r="B55" i="32"/>
  <c r="A55" i="32"/>
  <c r="B54" i="32"/>
  <c r="A54" i="32"/>
  <c r="B47" i="32"/>
  <c r="A47" i="32"/>
  <c r="B46" i="32"/>
  <c r="A46" i="32"/>
  <c r="B45" i="32"/>
  <c r="A45" i="32"/>
  <c r="B44" i="32"/>
  <c r="A44" i="32"/>
  <c r="B43" i="32"/>
  <c r="A43" i="32"/>
  <c r="B42" i="32"/>
  <c r="A42" i="32"/>
  <c r="B41" i="32"/>
  <c r="A41" i="32"/>
  <c r="B40" i="32"/>
  <c r="A40" i="32"/>
  <c r="B39" i="32"/>
  <c r="A39" i="32"/>
  <c r="B38" i="32"/>
  <c r="A38" i="32"/>
  <c r="B37" i="32"/>
  <c r="B19" i="32"/>
  <c r="A19" i="32"/>
  <c r="B18" i="32"/>
  <c r="A18" i="32"/>
  <c r="B17" i="32"/>
  <c r="A17" i="32"/>
  <c r="B16" i="32"/>
  <c r="A16" i="32"/>
  <c r="B15" i="32"/>
  <c r="A15" i="32"/>
  <c r="B14" i="32"/>
  <c r="A14" i="32"/>
  <c r="B13" i="32"/>
  <c r="A13" i="32"/>
  <c r="B12" i="32"/>
  <c r="A12" i="32"/>
  <c r="B11" i="32"/>
  <c r="A11" i="32"/>
  <c r="B10" i="32"/>
  <c r="A10" i="32"/>
  <c r="B9" i="32"/>
  <c r="A9" i="32"/>
  <c r="B8" i="32"/>
  <c r="A8" i="32"/>
  <c r="B7" i="32"/>
  <c r="A7" i="32"/>
  <c r="B57" i="28"/>
  <c r="A57" i="28"/>
  <c r="B56" i="28"/>
  <c r="A56" i="28"/>
  <c r="B55" i="28"/>
  <c r="A55" i="28"/>
  <c r="B54" i="28"/>
  <c r="A54" i="28"/>
  <c r="B47" i="28"/>
  <c r="A47" i="28"/>
  <c r="B46" i="28"/>
  <c r="A46" i="28"/>
  <c r="B45" i="28"/>
  <c r="A45" i="28"/>
  <c r="B44" i="28"/>
  <c r="A44" i="28"/>
  <c r="B43" i="28"/>
  <c r="A43" i="28"/>
  <c r="B42" i="28"/>
  <c r="A42" i="28"/>
  <c r="B41" i="28"/>
  <c r="A41" i="28"/>
  <c r="B40" i="28"/>
  <c r="A40" i="28"/>
  <c r="B39" i="28"/>
  <c r="A39" i="28"/>
  <c r="B38" i="28"/>
  <c r="A38" i="28"/>
  <c r="B37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B13" i="28"/>
  <c r="A13" i="28"/>
  <c r="B12" i="28"/>
  <c r="A12" i="28"/>
  <c r="B11" i="28"/>
  <c r="A11" i="28"/>
  <c r="B10" i="28"/>
  <c r="A10" i="28"/>
  <c r="B9" i="28"/>
  <c r="A9" i="28"/>
  <c r="B8" i="28"/>
  <c r="A8" i="28"/>
  <c r="B7" i="28"/>
  <c r="A7" i="28"/>
  <c r="B120" i="37"/>
  <c r="A120" i="37"/>
  <c r="B119" i="37"/>
  <c r="A119" i="37"/>
  <c r="A118" i="37"/>
  <c r="B117" i="37"/>
  <c r="A117" i="37"/>
  <c r="B116" i="37"/>
  <c r="A116" i="37"/>
  <c r="B115" i="37"/>
  <c r="A115" i="37"/>
  <c r="B114" i="37"/>
  <c r="A114" i="37"/>
  <c r="B113" i="37"/>
  <c r="A113" i="37"/>
  <c r="B112" i="37"/>
  <c r="A112" i="37"/>
  <c r="A111" i="37"/>
  <c r="B110" i="37"/>
  <c r="A110" i="37"/>
  <c r="B108" i="37"/>
  <c r="A108" i="37"/>
  <c r="B107" i="37"/>
  <c r="A107" i="37"/>
  <c r="B106" i="37"/>
  <c r="A106" i="37"/>
  <c r="B105" i="37"/>
  <c r="A105" i="37"/>
  <c r="B104" i="37"/>
  <c r="A104" i="37"/>
  <c r="B101" i="37"/>
  <c r="A101" i="37"/>
  <c r="B100" i="37"/>
  <c r="A100" i="37"/>
  <c r="B99" i="37"/>
  <c r="A99" i="37"/>
  <c r="B98" i="37"/>
  <c r="A98" i="37"/>
  <c r="B97" i="37"/>
  <c r="A97" i="37"/>
  <c r="B96" i="37"/>
  <c r="A96" i="37"/>
  <c r="B95" i="37"/>
  <c r="A95" i="37"/>
  <c r="B90" i="37"/>
  <c r="A90" i="37"/>
  <c r="B89" i="37"/>
  <c r="A89" i="37"/>
  <c r="B88" i="37"/>
  <c r="A88" i="37"/>
  <c r="A87" i="37"/>
  <c r="B86" i="37"/>
  <c r="A86" i="37"/>
  <c r="B84" i="37"/>
  <c r="A84" i="37"/>
  <c r="B83" i="37"/>
  <c r="A83" i="37"/>
  <c r="B82" i="37"/>
  <c r="A82" i="37"/>
  <c r="B81" i="37"/>
  <c r="A81" i="37"/>
  <c r="B80" i="37"/>
  <c r="A80" i="37"/>
  <c r="B77" i="37"/>
  <c r="A77" i="37"/>
  <c r="B76" i="37"/>
  <c r="A76" i="37"/>
  <c r="B75" i="37"/>
  <c r="A75" i="37"/>
  <c r="B74" i="37"/>
  <c r="A74" i="37"/>
  <c r="B73" i="37"/>
  <c r="A73" i="37"/>
  <c r="B72" i="37"/>
  <c r="A72" i="37"/>
  <c r="B71" i="37"/>
  <c r="A71" i="37"/>
  <c r="B120" i="30"/>
  <c r="A120" i="30"/>
  <c r="B119" i="30"/>
  <c r="A119" i="30"/>
  <c r="A118" i="30"/>
  <c r="B117" i="30"/>
  <c r="A117" i="30"/>
  <c r="B116" i="30"/>
  <c r="A116" i="30"/>
  <c r="B115" i="30"/>
  <c r="A115" i="30"/>
  <c r="B114" i="30"/>
  <c r="A114" i="30"/>
  <c r="B113" i="30"/>
  <c r="A113" i="30"/>
  <c r="B112" i="30"/>
  <c r="A112" i="30"/>
  <c r="A111" i="30"/>
  <c r="B110" i="30"/>
  <c r="A110" i="30"/>
  <c r="B108" i="30"/>
  <c r="A108" i="30"/>
  <c r="B107" i="30"/>
  <c r="A107" i="30"/>
  <c r="B106" i="30"/>
  <c r="A106" i="30"/>
  <c r="B105" i="30"/>
  <c r="A105" i="30"/>
  <c r="B104" i="30"/>
  <c r="A104" i="30"/>
  <c r="B101" i="30"/>
  <c r="A101" i="30"/>
  <c r="B100" i="30"/>
  <c r="A100" i="30"/>
  <c r="B99" i="30"/>
  <c r="A99" i="30"/>
  <c r="B98" i="30"/>
  <c r="A98" i="30"/>
  <c r="B97" i="30"/>
  <c r="A97" i="30"/>
  <c r="B96" i="30"/>
  <c r="A96" i="30"/>
  <c r="B95" i="30"/>
  <c r="A95" i="30"/>
  <c r="B90" i="30"/>
  <c r="A90" i="30"/>
  <c r="B89" i="30"/>
  <c r="A89" i="30"/>
  <c r="B88" i="30"/>
  <c r="A88" i="30"/>
  <c r="A87" i="30"/>
  <c r="B86" i="30"/>
  <c r="A86" i="30"/>
  <c r="B84" i="30"/>
  <c r="A84" i="30"/>
  <c r="B83" i="30"/>
  <c r="A83" i="30"/>
  <c r="B82" i="30"/>
  <c r="A82" i="30"/>
  <c r="B81" i="30"/>
  <c r="A81" i="30"/>
  <c r="B80" i="30"/>
  <c r="A80" i="30"/>
  <c r="B77" i="30"/>
  <c r="A77" i="30"/>
  <c r="B76" i="30"/>
  <c r="A76" i="30"/>
  <c r="B75" i="30"/>
  <c r="A75" i="30"/>
  <c r="B74" i="30"/>
  <c r="A74" i="30"/>
  <c r="B73" i="30"/>
  <c r="A73" i="30"/>
  <c r="B72" i="30"/>
  <c r="A72" i="30"/>
  <c r="B71" i="30"/>
  <c r="A71" i="30"/>
  <c r="B120" i="31"/>
  <c r="A120" i="31"/>
  <c r="B119" i="31"/>
  <c r="A119" i="31"/>
  <c r="A118" i="31"/>
  <c r="B117" i="31"/>
  <c r="A117" i="31"/>
  <c r="B116" i="31"/>
  <c r="A116" i="31"/>
  <c r="B115" i="31"/>
  <c r="A115" i="31"/>
  <c r="B114" i="31"/>
  <c r="A114" i="31"/>
  <c r="B113" i="31"/>
  <c r="A113" i="31"/>
  <c r="B112" i="31"/>
  <c r="A112" i="31"/>
  <c r="A111" i="31"/>
  <c r="B110" i="31"/>
  <c r="A110" i="31"/>
  <c r="B108" i="31"/>
  <c r="A108" i="31"/>
  <c r="B107" i="31"/>
  <c r="A107" i="31"/>
  <c r="B106" i="31"/>
  <c r="A106" i="31"/>
  <c r="B105" i="31"/>
  <c r="A105" i="31"/>
  <c r="B104" i="31"/>
  <c r="A104" i="31"/>
  <c r="B101" i="31"/>
  <c r="A101" i="31"/>
  <c r="B100" i="31"/>
  <c r="A100" i="31"/>
  <c r="B99" i="31"/>
  <c r="A99" i="31"/>
  <c r="B98" i="31"/>
  <c r="A98" i="31"/>
  <c r="B97" i="31"/>
  <c r="A97" i="31"/>
  <c r="B96" i="31"/>
  <c r="A96" i="31"/>
  <c r="B95" i="31"/>
  <c r="A95" i="31"/>
  <c r="B90" i="31"/>
  <c r="A90" i="31"/>
  <c r="B89" i="31"/>
  <c r="A89" i="31"/>
  <c r="B88" i="31"/>
  <c r="A88" i="31"/>
  <c r="A87" i="31"/>
  <c r="B86" i="31"/>
  <c r="A86" i="31"/>
  <c r="B84" i="31"/>
  <c r="A84" i="31"/>
  <c r="B83" i="31"/>
  <c r="A83" i="31"/>
  <c r="B82" i="31"/>
  <c r="A82" i="31"/>
  <c r="B81" i="31"/>
  <c r="A81" i="31"/>
  <c r="B80" i="31"/>
  <c r="A80" i="31"/>
  <c r="B77" i="31"/>
  <c r="A77" i="31"/>
  <c r="B76" i="31"/>
  <c r="A76" i="31"/>
  <c r="B75" i="31"/>
  <c r="A75" i="31"/>
  <c r="B74" i="31"/>
  <c r="A74" i="31"/>
  <c r="B73" i="31"/>
  <c r="A73" i="31"/>
  <c r="B72" i="31"/>
  <c r="A72" i="31"/>
  <c r="B71" i="31"/>
  <c r="A71" i="31"/>
  <c r="B120" i="32"/>
  <c r="A120" i="32"/>
  <c r="B119" i="32"/>
  <c r="A119" i="32"/>
  <c r="A118" i="32"/>
  <c r="B117" i="32"/>
  <c r="A117" i="32"/>
  <c r="B116" i="32"/>
  <c r="A116" i="32"/>
  <c r="B115" i="32"/>
  <c r="A115" i="32"/>
  <c r="B114" i="32"/>
  <c r="A114" i="32"/>
  <c r="B113" i="32"/>
  <c r="A113" i="32"/>
  <c r="B112" i="32"/>
  <c r="A112" i="32"/>
  <c r="A111" i="32"/>
  <c r="B110" i="32"/>
  <c r="A110" i="32"/>
  <c r="B108" i="32"/>
  <c r="A108" i="32"/>
  <c r="B107" i="32"/>
  <c r="A107" i="32"/>
  <c r="B106" i="32"/>
  <c r="A106" i="32"/>
  <c r="B105" i="32"/>
  <c r="A105" i="32"/>
  <c r="B104" i="32"/>
  <c r="A104" i="32"/>
  <c r="B101" i="32"/>
  <c r="A101" i="32"/>
  <c r="B100" i="32"/>
  <c r="A100" i="32"/>
  <c r="B99" i="32"/>
  <c r="A99" i="32"/>
  <c r="B98" i="32"/>
  <c r="A98" i="32"/>
  <c r="B97" i="32"/>
  <c r="A97" i="32"/>
  <c r="B96" i="32"/>
  <c r="A96" i="32"/>
  <c r="B95" i="32"/>
  <c r="A95" i="32"/>
  <c r="B90" i="32"/>
  <c r="A90" i="32"/>
  <c r="B89" i="32"/>
  <c r="A89" i="32"/>
  <c r="B88" i="32"/>
  <c r="A88" i="32"/>
  <c r="A87" i="32"/>
  <c r="B86" i="32"/>
  <c r="A86" i="32"/>
  <c r="B84" i="32"/>
  <c r="A84" i="32"/>
  <c r="B83" i="32"/>
  <c r="A83" i="32"/>
  <c r="B82" i="32"/>
  <c r="A82" i="32"/>
  <c r="B81" i="32"/>
  <c r="A81" i="32"/>
  <c r="B80" i="32"/>
  <c r="A80" i="32"/>
  <c r="B77" i="32"/>
  <c r="A77" i="32"/>
  <c r="B76" i="32"/>
  <c r="A76" i="32"/>
  <c r="B75" i="32"/>
  <c r="A75" i="32"/>
  <c r="B74" i="32"/>
  <c r="A74" i="32"/>
  <c r="B73" i="32"/>
  <c r="A73" i="32"/>
  <c r="B72" i="32"/>
  <c r="A72" i="32"/>
  <c r="B71" i="32"/>
  <c r="A71" i="32"/>
  <c r="B120" i="28"/>
  <c r="A120" i="28"/>
  <c r="B119" i="28"/>
  <c r="A119" i="28"/>
  <c r="A118" i="28"/>
  <c r="B117" i="28"/>
  <c r="A117" i="28"/>
  <c r="B116" i="28"/>
  <c r="A116" i="28"/>
  <c r="B115" i="28"/>
  <c r="A115" i="28"/>
  <c r="B114" i="28"/>
  <c r="A114" i="28"/>
  <c r="B113" i="28"/>
  <c r="A113" i="28"/>
  <c r="B112" i="28"/>
  <c r="A112" i="28"/>
  <c r="A111" i="28"/>
  <c r="B110" i="28"/>
  <c r="A110" i="28"/>
  <c r="B108" i="28"/>
  <c r="A108" i="28"/>
  <c r="B107" i="28"/>
  <c r="A107" i="28"/>
  <c r="B106" i="28"/>
  <c r="A106" i="28"/>
  <c r="B105" i="28"/>
  <c r="A105" i="28"/>
  <c r="B104" i="28"/>
  <c r="A104" i="28"/>
  <c r="B101" i="28"/>
  <c r="A101" i="28"/>
  <c r="B100" i="28"/>
  <c r="A100" i="28"/>
  <c r="B99" i="28"/>
  <c r="A99" i="28"/>
  <c r="B98" i="28"/>
  <c r="A98" i="28"/>
  <c r="B97" i="28"/>
  <c r="A97" i="28"/>
  <c r="B96" i="28"/>
  <c r="A96" i="28"/>
  <c r="B95" i="28"/>
  <c r="A95" i="28"/>
  <c r="B90" i="28"/>
  <c r="A90" i="28"/>
  <c r="B89" i="28"/>
  <c r="A89" i="28"/>
  <c r="B88" i="28"/>
  <c r="A88" i="28"/>
  <c r="A87" i="28"/>
  <c r="B86" i="28"/>
  <c r="A86" i="28"/>
  <c r="B84" i="28"/>
  <c r="A84" i="28"/>
  <c r="B83" i="28"/>
  <c r="A83" i="28"/>
  <c r="B82" i="28"/>
  <c r="A82" i="28"/>
  <c r="B81" i="28"/>
  <c r="A81" i="28"/>
  <c r="B80" i="28"/>
  <c r="A80" i="28"/>
  <c r="B77" i="28"/>
  <c r="A77" i="28"/>
  <c r="B76" i="28"/>
  <c r="A76" i="28"/>
  <c r="B75" i="28"/>
  <c r="A75" i="28"/>
  <c r="B74" i="28"/>
  <c r="A74" i="28"/>
  <c r="B73" i="28"/>
  <c r="A73" i="28"/>
  <c r="B72" i="28"/>
  <c r="A72" i="28"/>
  <c r="B71" i="28"/>
  <c r="A71" i="28"/>
  <c r="B165" i="37"/>
  <c r="A165" i="37"/>
  <c r="B164" i="37"/>
  <c r="A164" i="37"/>
  <c r="B163" i="37"/>
  <c r="A163" i="37"/>
  <c r="B160" i="37"/>
  <c r="A160" i="37"/>
  <c r="B159" i="37"/>
  <c r="A159" i="37"/>
  <c r="B158" i="37"/>
  <c r="A158" i="37"/>
  <c r="B157" i="37"/>
  <c r="A157" i="37"/>
  <c r="B156" i="37"/>
  <c r="A156" i="37"/>
  <c r="B155" i="37"/>
  <c r="A155" i="37"/>
  <c r="B153" i="37"/>
  <c r="A153" i="37"/>
  <c r="B152" i="37"/>
  <c r="A152" i="37"/>
  <c r="B151" i="37"/>
  <c r="A151" i="37"/>
  <c r="B135" i="37"/>
  <c r="A135" i="37"/>
  <c r="B134" i="37"/>
  <c r="A134" i="37"/>
  <c r="B133" i="37"/>
  <c r="A133" i="37"/>
  <c r="B132" i="37"/>
  <c r="A132" i="37"/>
  <c r="B131" i="37"/>
  <c r="B130" i="37"/>
  <c r="A130" i="37"/>
  <c r="B128" i="37"/>
  <c r="A128" i="37"/>
  <c r="B127" i="37"/>
  <c r="A127" i="37"/>
  <c r="B126" i="37"/>
  <c r="A126" i="37"/>
  <c r="B165" i="30"/>
  <c r="A165" i="30"/>
  <c r="B164" i="30"/>
  <c r="A164" i="30"/>
  <c r="B163" i="30"/>
  <c r="A163" i="30"/>
  <c r="B160" i="30"/>
  <c r="A160" i="30"/>
  <c r="B159" i="30"/>
  <c r="A159" i="30"/>
  <c r="B158" i="30"/>
  <c r="A158" i="30"/>
  <c r="B157" i="30"/>
  <c r="A157" i="30"/>
  <c r="B156" i="30"/>
  <c r="A156" i="30"/>
  <c r="B155" i="30"/>
  <c r="A155" i="30"/>
  <c r="B153" i="30"/>
  <c r="A153" i="30"/>
  <c r="B152" i="30"/>
  <c r="A152" i="30"/>
  <c r="B151" i="30"/>
  <c r="A151" i="30"/>
  <c r="B135" i="30"/>
  <c r="A135" i="30"/>
  <c r="B134" i="30"/>
  <c r="A134" i="30"/>
  <c r="B133" i="30"/>
  <c r="A133" i="30"/>
  <c r="B132" i="30"/>
  <c r="A132" i="30"/>
  <c r="B131" i="30"/>
  <c r="B130" i="30"/>
  <c r="A130" i="30"/>
  <c r="B128" i="30"/>
  <c r="A128" i="30"/>
  <c r="B127" i="30"/>
  <c r="A127" i="30"/>
  <c r="B126" i="30"/>
  <c r="A126" i="30"/>
  <c r="B165" i="31"/>
  <c r="A165" i="31"/>
  <c r="B164" i="31"/>
  <c r="A164" i="31"/>
  <c r="B163" i="31"/>
  <c r="A163" i="31"/>
  <c r="B160" i="31"/>
  <c r="A160" i="31"/>
  <c r="B159" i="31"/>
  <c r="A159" i="31"/>
  <c r="B158" i="31"/>
  <c r="A158" i="31"/>
  <c r="B157" i="31"/>
  <c r="A157" i="31"/>
  <c r="B156" i="31"/>
  <c r="A156" i="31"/>
  <c r="B155" i="31"/>
  <c r="A155" i="31"/>
  <c r="B153" i="31"/>
  <c r="A153" i="31"/>
  <c r="B152" i="31"/>
  <c r="A152" i="31"/>
  <c r="B151" i="31"/>
  <c r="A151" i="31"/>
  <c r="B135" i="31"/>
  <c r="A135" i="31"/>
  <c r="B134" i="31"/>
  <c r="A134" i="31"/>
  <c r="B133" i="31"/>
  <c r="A133" i="31"/>
  <c r="B132" i="31"/>
  <c r="A132" i="31"/>
  <c r="B131" i="31"/>
  <c r="B130" i="31"/>
  <c r="A130" i="31"/>
  <c r="B128" i="31"/>
  <c r="A128" i="31"/>
  <c r="B127" i="31"/>
  <c r="A127" i="31"/>
  <c r="B126" i="31"/>
  <c r="A126" i="31"/>
  <c r="B165" i="32"/>
  <c r="A165" i="32"/>
  <c r="B164" i="32"/>
  <c r="A164" i="32"/>
  <c r="B163" i="32"/>
  <c r="A163" i="32"/>
  <c r="B160" i="32"/>
  <c r="A160" i="32"/>
  <c r="B159" i="32"/>
  <c r="A159" i="32"/>
  <c r="B158" i="32"/>
  <c r="A158" i="32"/>
  <c r="B157" i="32"/>
  <c r="A157" i="32"/>
  <c r="B156" i="32"/>
  <c r="A156" i="32"/>
  <c r="B155" i="32"/>
  <c r="A155" i="32"/>
  <c r="B153" i="32"/>
  <c r="A153" i="32"/>
  <c r="B152" i="32"/>
  <c r="A152" i="32"/>
  <c r="B151" i="32"/>
  <c r="A151" i="32"/>
  <c r="B135" i="32"/>
  <c r="A135" i="32"/>
  <c r="B134" i="32"/>
  <c r="A134" i="32"/>
  <c r="B133" i="32"/>
  <c r="A133" i="32"/>
  <c r="B132" i="32"/>
  <c r="A132" i="32"/>
  <c r="B131" i="32"/>
  <c r="B130" i="32"/>
  <c r="A130" i="32"/>
  <c r="B128" i="32"/>
  <c r="A128" i="32"/>
  <c r="B127" i="32"/>
  <c r="A127" i="32"/>
  <c r="B126" i="32"/>
  <c r="A126" i="32"/>
  <c r="B165" i="28"/>
  <c r="A165" i="28"/>
  <c r="B164" i="28"/>
  <c r="A164" i="28"/>
  <c r="B163" i="28"/>
  <c r="A163" i="28"/>
  <c r="B160" i="28"/>
  <c r="A160" i="28"/>
  <c r="B159" i="28"/>
  <c r="A159" i="28"/>
  <c r="B158" i="28"/>
  <c r="A158" i="28"/>
  <c r="B157" i="28"/>
  <c r="A157" i="28"/>
  <c r="B156" i="28"/>
  <c r="A156" i="28"/>
  <c r="B155" i="28"/>
  <c r="A155" i="28"/>
  <c r="B153" i="28"/>
  <c r="A153" i="28"/>
  <c r="B152" i="28"/>
  <c r="A152" i="28"/>
  <c r="B151" i="28"/>
  <c r="A151" i="28"/>
  <c r="B135" i="28"/>
  <c r="A135" i="28"/>
  <c r="B134" i="28"/>
  <c r="A134" i="28"/>
  <c r="B133" i="28"/>
  <c r="A133" i="28"/>
  <c r="B132" i="28"/>
  <c r="A132" i="28"/>
  <c r="B131" i="28"/>
  <c r="B130" i="28"/>
  <c r="A130" i="28"/>
  <c r="B128" i="28"/>
  <c r="A128" i="28"/>
  <c r="B127" i="28"/>
  <c r="A127" i="28"/>
  <c r="B126" i="28"/>
  <c r="A126" i="28"/>
  <c r="A127" i="29"/>
  <c r="A128" i="29"/>
  <c r="A130" i="29"/>
  <c r="A132" i="29"/>
  <c r="A133" i="29"/>
  <c r="A134" i="29"/>
  <c r="A135" i="29"/>
  <c r="A155" i="29"/>
  <c r="A156" i="29"/>
  <c r="A157" i="29"/>
  <c r="A159" i="29"/>
  <c r="A160" i="29"/>
  <c r="A161" i="29"/>
  <c r="A162" i="29"/>
  <c r="A163" i="29"/>
  <c r="A164" i="29"/>
  <c r="A167" i="29"/>
  <c r="A168" i="29"/>
  <c r="A169" i="29"/>
  <c r="A126" i="29"/>
  <c r="A72" i="29"/>
  <c r="B72" i="29"/>
  <c r="A73" i="29"/>
  <c r="B73" i="29"/>
  <c r="A74" i="29"/>
  <c r="B74" i="29"/>
  <c r="A75" i="29"/>
  <c r="B75" i="29"/>
  <c r="A76" i="29"/>
  <c r="B76" i="29"/>
  <c r="A77" i="29"/>
  <c r="B77" i="29"/>
  <c r="A80" i="29"/>
  <c r="B80" i="29"/>
  <c r="A81" i="29"/>
  <c r="B81" i="29"/>
  <c r="A82" i="29"/>
  <c r="B82" i="29"/>
  <c r="A83" i="29"/>
  <c r="B83" i="29"/>
  <c r="A84" i="29"/>
  <c r="B84" i="29"/>
  <c r="A86" i="29"/>
  <c r="B86" i="29"/>
  <c r="A87" i="29"/>
  <c r="A88" i="29"/>
  <c r="B88" i="29"/>
  <c r="A89" i="29"/>
  <c r="B89" i="29"/>
  <c r="A90" i="29"/>
  <c r="B90" i="29"/>
  <c r="A95" i="29"/>
  <c r="B95" i="29"/>
  <c r="A96" i="29"/>
  <c r="B96" i="29"/>
  <c r="A97" i="29"/>
  <c r="B97" i="29"/>
  <c r="A98" i="29"/>
  <c r="B98" i="29"/>
  <c r="A99" i="29"/>
  <c r="B99" i="29"/>
  <c r="A100" i="29"/>
  <c r="B100" i="29"/>
  <c r="A101" i="29"/>
  <c r="B101" i="29"/>
  <c r="A104" i="29"/>
  <c r="B104" i="29"/>
  <c r="A105" i="29"/>
  <c r="B105" i="29"/>
  <c r="A106" i="29"/>
  <c r="B106" i="29"/>
  <c r="A107" i="29"/>
  <c r="B107" i="29"/>
  <c r="A108" i="29"/>
  <c r="B108" i="29"/>
  <c r="A110" i="29"/>
  <c r="B110" i="29"/>
  <c r="A111" i="29"/>
  <c r="A112" i="29"/>
  <c r="B112" i="29"/>
  <c r="A113" i="29"/>
  <c r="B113" i="29"/>
  <c r="A114" i="29"/>
  <c r="B114" i="29"/>
  <c r="A115" i="29"/>
  <c r="B115" i="29"/>
  <c r="A116" i="29"/>
  <c r="B116" i="29"/>
  <c r="A117" i="29"/>
  <c r="B117" i="29"/>
  <c r="A118" i="29"/>
  <c r="A119" i="29"/>
  <c r="B119" i="29"/>
  <c r="A120" i="29"/>
  <c r="B120" i="29"/>
  <c r="B71" i="29"/>
  <c r="A71" i="29"/>
  <c r="B9" i="29"/>
  <c r="B10" i="29"/>
  <c r="B11" i="29"/>
  <c r="B12" i="29"/>
  <c r="B13" i="29"/>
  <c r="B14" i="29"/>
  <c r="B15" i="29"/>
  <c r="B16" i="29"/>
  <c r="B17" i="29"/>
  <c r="B18" i="29"/>
  <c r="B19" i="29"/>
  <c r="B37" i="29"/>
  <c r="B38" i="29"/>
  <c r="B39" i="29"/>
  <c r="B40" i="29"/>
  <c r="B41" i="29"/>
  <c r="B42" i="29"/>
  <c r="B43" i="29"/>
  <c r="B44" i="29"/>
  <c r="B45" i="29"/>
  <c r="B46" i="29"/>
  <c r="B47" i="29"/>
  <c r="B54" i="29"/>
  <c r="B55" i="29"/>
  <c r="B56" i="29"/>
  <c r="B57" i="29"/>
  <c r="B8" i="29"/>
  <c r="B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38" i="29"/>
  <c r="A39" i="29"/>
  <c r="A40" i="29"/>
  <c r="A41" i="29"/>
  <c r="A42" i="29"/>
  <c r="A43" i="29"/>
  <c r="A44" i="29"/>
  <c r="A45" i="29"/>
  <c r="A46" i="29"/>
  <c r="A47" i="29"/>
  <c r="A54" i="29"/>
  <c r="A55" i="29"/>
  <c r="A56" i="29"/>
  <c r="A57" i="29"/>
  <c r="A7" i="29"/>
  <c r="H57" i="30"/>
  <c r="H56" i="30"/>
  <c r="H55" i="30"/>
  <c r="H54" i="30"/>
  <c r="H47" i="30"/>
  <c r="H46" i="30"/>
  <c r="H45" i="30"/>
  <c r="H44" i="30"/>
  <c r="H43" i="30"/>
  <c r="H42" i="30"/>
  <c r="H41" i="30"/>
  <c r="H40" i="30"/>
  <c r="H39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57" i="31"/>
  <c r="H56" i="31"/>
  <c r="H55" i="31"/>
  <c r="H54" i="31"/>
  <c r="H47" i="31"/>
  <c r="H46" i="31"/>
  <c r="H45" i="31"/>
  <c r="H44" i="31"/>
  <c r="H43" i="31"/>
  <c r="H42" i="31"/>
  <c r="H41" i="31"/>
  <c r="H40" i="31"/>
  <c r="H39" i="31"/>
  <c r="H38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57" i="37"/>
  <c r="H56" i="37"/>
  <c r="H55" i="37"/>
  <c r="H54" i="37"/>
  <c r="H47" i="37"/>
  <c r="H46" i="37"/>
  <c r="H45" i="37"/>
  <c r="H44" i="37"/>
  <c r="H43" i="37"/>
  <c r="H42" i="37"/>
  <c r="H41" i="37"/>
  <c r="H40" i="37"/>
  <c r="H39" i="37"/>
  <c r="H38" i="37"/>
  <c r="H19" i="37"/>
  <c r="H18" i="37"/>
  <c r="H17" i="37"/>
  <c r="H16" i="37"/>
  <c r="H15" i="37"/>
  <c r="H14" i="37"/>
  <c r="H13" i="37"/>
  <c r="H12" i="37"/>
  <c r="H11" i="37"/>
  <c r="H10" i="37"/>
  <c r="H9" i="37"/>
  <c r="H8" i="37"/>
  <c r="H135" i="27"/>
  <c r="I17" i="31" l="1"/>
  <c r="K17" i="31" s="1"/>
  <c r="I16" i="31"/>
  <c r="K16" i="31" s="1"/>
  <c r="I14" i="31"/>
  <c r="K14" i="31" s="1"/>
  <c r="I13" i="31"/>
  <c r="K13" i="31" s="1"/>
  <c r="I12" i="31"/>
  <c r="K12" i="31" s="1"/>
  <c r="I10" i="31"/>
  <c r="K10" i="31" s="1"/>
  <c r="I9" i="31"/>
  <c r="K9" i="31" s="1"/>
  <c r="I13" i="32"/>
  <c r="K13" i="32" s="1"/>
  <c r="I9" i="32"/>
  <c r="K9" i="32" s="1"/>
  <c r="I8" i="32"/>
  <c r="K8" i="32" s="1"/>
  <c r="I17" i="28"/>
  <c r="K17" i="28" s="1"/>
  <c r="I16" i="28"/>
  <c r="K16" i="28" s="1"/>
  <c r="I14" i="28"/>
  <c r="K14" i="28" s="1"/>
  <c r="I8" i="28"/>
  <c r="K8" i="28" s="1"/>
  <c r="I18" i="28"/>
  <c r="K18" i="28" s="1"/>
  <c r="I12" i="28"/>
  <c r="K12" i="28" s="1"/>
  <c r="I45" i="31" l="1"/>
  <c r="K45" i="31" s="1"/>
  <c r="I45" i="37"/>
  <c r="K45" i="37" s="1"/>
  <c r="I13" i="29"/>
  <c r="K13" i="29" s="1"/>
  <c r="I46" i="29"/>
  <c r="K46" i="29" s="1"/>
  <c r="I56" i="29"/>
  <c r="K56" i="29" s="1"/>
  <c r="I45" i="30"/>
  <c r="K45" i="30" s="1"/>
  <c r="I9" i="29"/>
  <c r="K9" i="29" s="1"/>
  <c r="I17" i="29"/>
  <c r="K17" i="29" s="1"/>
  <c r="I38" i="29"/>
  <c r="K38" i="29" s="1"/>
  <c r="I42" i="29"/>
  <c r="K42" i="29" s="1"/>
  <c r="I9" i="28"/>
  <c r="K9" i="28" s="1"/>
  <c r="J14" i="28"/>
  <c r="L14" i="28" s="1"/>
  <c r="N14" i="28" s="1"/>
  <c r="I45" i="27"/>
  <c r="K45" i="27" s="1"/>
  <c r="I13" i="28"/>
  <c r="K13" i="28" s="1"/>
  <c r="I55" i="30"/>
  <c r="K55" i="30" s="1"/>
  <c r="J10" i="31"/>
  <c r="L10" i="31" s="1"/>
  <c r="N10" i="31" s="1"/>
  <c r="J13" i="31"/>
  <c r="L13" i="31" s="1"/>
  <c r="N13" i="31" s="1"/>
  <c r="I8" i="31"/>
  <c r="K8" i="31" s="1"/>
  <c r="I10" i="32"/>
  <c r="K10" i="32" s="1"/>
  <c r="I14" i="32"/>
  <c r="K14" i="32" s="1"/>
  <c r="I43" i="32"/>
  <c r="K43" i="32" s="1"/>
  <c r="I47" i="32"/>
  <c r="K47" i="32" s="1"/>
  <c r="I57" i="32"/>
  <c r="K57" i="32" s="1"/>
  <c r="I11" i="32"/>
  <c r="K11" i="32" s="1"/>
  <c r="J18" i="28"/>
  <c r="L18" i="28" s="1"/>
  <c r="N18" i="28" s="1"/>
  <c r="I8" i="29"/>
  <c r="K8" i="29" s="1"/>
  <c r="I12" i="29"/>
  <c r="K12" i="29" s="1"/>
  <c r="I16" i="29"/>
  <c r="K16" i="29" s="1"/>
  <c r="I37" i="29"/>
  <c r="K37" i="29" s="1"/>
  <c r="I41" i="29"/>
  <c r="K41" i="29" s="1"/>
  <c r="I45" i="29"/>
  <c r="K45" i="29" s="1"/>
  <c r="I55" i="29"/>
  <c r="K55" i="29" s="1"/>
  <c r="I10" i="29"/>
  <c r="K10" i="29" s="1"/>
  <c r="I14" i="29"/>
  <c r="K14" i="29" s="1"/>
  <c r="I18" i="29"/>
  <c r="I39" i="29"/>
  <c r="K39" i="29" s="1"/>
  <c r="I43" i="29"/>
  <c r="K43" i="29" s="1"/>
  <c r="I47" i="29"/>
  <c r="K47" i="29" s="1"/>
  <c r="I57" i="29"/>
  <c r="I11" i="29"/>
  <c r="K11" i="29" s="1"/>
  <c r="I19" i="29"/>
  <c r="K19" i="29" s="1"/>
  <c r="I40" i="29"/>
  <c r="I44" i="29"/>
  <c r="K44" i="29" s="1"/>
  <c r="I54" i="29"/>
  <c r="K54" i="29" s="1"/>
  <c r="I40" i="31"/>
  <c r="K40" i="31" s="1"/>
  <c r="I11" i="31"/>
  <c r="K11" i="31" s="1"/>
  <c r="J9" i="31"/>
  <c r="L9" i="31" s="1"/>
  <c r="N9" i="31" s="1"/>
  <c r="J14" i="31"/>
  <c r="L14" i="31" s="1"/>
  <c r="N14" i="31" s="1"/>
  <c r="J17" i="31"/>
  <c r="L17" i="31" s="1"/>
  <c r="N17" i="31" s="1"/>
  <c r="I7" i="31"/>
  <c r="K7" i="31" s="1"/>
  <c r="I15" i="31"/>
  <c r="K15" i="31" s="1"/>
  <c r="J8" i="32"/>
  <c r="L8" i="32" s="1"/>
  <c r="N8" i="32" s="1"/>
  <c r="I19" i="32"/>
  <c r="K19" i="32" s="1"/>
  <c r="I40" i="32"/>
  <c r="I44" i="32"/>
  <c r="K44" i="32" s="1"/>
  <c r="I54" i="32"/>
  <c r="K54" i="32" s="1"/>
  <c r="I40" i="28"/>
  <c r="K40" i="28" s="1"/>
  <c r="I44" i="28"/>
  <c r="I54" i="28"/>
  <c r="I9" i="37"/>
  <c r="K9" i="37" s="1"/>
  <c r="I11" i="37"/>
  <c r="K11" i="37" s="1"/>
  <c r="I13" i="37"/>
  <c r="K13" i="37" s="1"/>
  <c r="I15" i="37"/>
  <c r="K15" i="37" s="1"/>
  <c r="I17" i="37"/>
  <c r="K17" i="37" s="1"/>
  <c r="I19" i="37"/>
  <c r="K19" i="37" s="1"/>
  <c r="I38" i="37"/>
  <c r="K38" i="37" s="1"/>
  <c r="I40" i="37"/>
  <c r="K40" i="37" s="1"/>
  <c r="I42" i="37"/>
  <c r="K42" i="37" s="1"/>
  <c r="I44" i="37"/>
  <c r="K44" i="37" s="1"/>
  <c r="I46" i="37"/>
  <c r="K46" i="37" s="1"/>
  <c r="I54" i="37"/>
  <c r="K54" i="37" s="1"/>
  <c r="I56" i="37"/>
  <c r="K56" i="37" s="1"/>
  <c r="I8" i="37"/>
  <c r="K8" i="37" s="1"/>
  <c r="I10" i="37"/>
  <c r="K10" i="37" s="1"/>
  <c r="I12" i="37"/>
  <c r="K12" i="37" s="1"/>
  <c r="I14" i="37"/>
  <c r="K14" i="37" s="1"/>
  <c r="I16" i="37"/>
  <c r="K16" i="37" s="1"/>
  <c r="I18" i="37"/>
  <c r="K18" i="37" s="1"/>
  <c r="I37" i="37"/>
  <c r="K37" i="37" s="1"/>
  <c r="I39" i="37"/>
  <c r="K39" i="37" s="1"/>
  <c r="I41" i="37"/>
  <c r="K41" i="37" s="1"/>
  <c r="I43" i="37"/>
  <c r="K43" i="37" s="1"/>
  <c r="I47" i="37"/>
  <c r="K47" i="37" s="1"/>
  <c r="I55" i="37"/>
  <c r="K55" i="37" s="1"/>
  <c r="I57" i="37"/>
  <c r="K57" i="37" s="1"/>
  <c r="I7" i="30"/>
  <c r="K7" i="30" s="1"/>
  <c r="I9" i="30"/>
  <c r="K9" i="30" s="1"/>
  <c r="I11" i="30"/>
  <c r="K11" i="30" s="1"/>
  <c r="I13" i="30"/>
  <c r="K13" i="30" s="1"/>
  <c r="I15" i="30"/>
  <c r="K15" i="30" s="1"/>
  <c r="I17" i="30"/>
  <c r="K17" i="30" s="1"/>
  <c r="I19" i="30"/>
  <c r="K19" i="30" s="1"/>
  <c r="I38" i="30"/>
  <c r="K38" i="30" s="1"/>
  <c r="I40" i="30"/>
  <c r="K40" i="30" s="1"/>
  <c r="I42" i="30"/>
  <c r="K42" i="30" s="1"/>
  <c r="I44" i="30"/>
  <c r="K44" i="30" s="1"/>
  <c r="I46" i="30"/>
  <c r="K46" i="30" s="1"/>
  <c r="I54" i="30"/>
  <c r="K54" i="30" s="1"/>
  <c r="I56" i="30"/>
  <c r="K56" i="30" s="1"/>
  <c r="I8" i="30"/>
  <c r="K8" i="30" s="1"/>
  <c r="I10" i="30"/>
  <c r="K10" i="30" s="1"/>
  <c r="I12" i="30"/>
  <c r="K12" i="30" s="1"/>
  <c r="I14" i="30"/>
  <c r="K14" i="30" s="1"/>
  <c r="I16" i="30"/>
  <c r="K16" i="30" s="1"/>
  <c r="I18" i="30"/>
  <c r="K18" i="30" s="1"/>
  <c r="I37" i="30"/>
  <c r="K37" i="30" s="1"/>
  <c r="I39" i="30"/>
  <c r="K39" i="30" s="1"/>
  <c r="I41" i="30"/>
  <c r="K41" i="30" s="1"/>
  <c r="I43" i="30"/>
  <c r="K43" i="30" s="1"/>
  <c r="I47" i="30"/>
  <c r="K47" i="30" s="1"/>
  <c r="I57" i="30"/>
  <c r="K57" i="30" s="1"/>
  <c r="I19" i="31"/>
  <c r="K19" i="31" s="1"/>
  <c r="I38" i="31"/>
  <c r="K38" i="31" s="1"/>
  <c r="I42" i="31"/>
  <c r="K42" i="31" s="1"/>
  <c r="I44" i="31"/>
  <c r="K44" i="31" s="1"/>
  <c r="I46" i="31"/>
  <c r="K46" i="31" s="1"/>
  <c r="I54" i="31"/>
  <c r="K54" i="31" s="1"/>
  <c r="I56" i="31"/>
  <c r="K56" i="31" s="1"/>
  <c r="J12" i="31"/>
  <c r="L12" i="31" s="1"/>
  <c r="N12" i="31" s="1"/>
  <c r="J16" i="31"/>
  <c r="L16" i="31" s="1"/>
  <c r="N16" i="31" s="1"/>
  <c r="I18" i="31"/>
  <c r="K18" i="31" s="1"/>
  <c r="I37" i="31"/>
  <c r="K37" i="31" s="1"/>
  <c r="I39" i="31"/>
  <c r="K39" i="31" s="1"/>
  <c r="I41" i="31"/>
  <c r="K41" i="31" s="1"/>
  <c r="I43" i="31"/>
  <c r="K43" i="31" s="1"/>
  <c r="I47" i="31"/>
  <c r="K47" i="31" s="1"/>
  <c r="I55" i="31"/>
  <c r="K55" i="31" s="1"/>
  <c r="I57" i="31"/>
  <c r="K57" i="31" s="1"/>
  <c r="I17" i="32"/>
  <c r="K17" i="32" s="1"/>
  <c r="I38" i="32"/>
  <c r="K38" i="32" s="1"/>
  <c r="I42" i="32"/>
  <c r="K42" i="32" s="1"/>
  <c r="I46" i="32"/>
  <c r="K46" i="32" s="1"/>
  <c r="I56" i="32"/>
  <c r="K56" i="32" s="1"/>
  <c r="I16" i="32"/>
  <c r="K16" i="32" s="1"/>
  <c r="I37" i="32"/>
  <c r="K37" i="32" s="1"/>
  <c r="I41" i="32"/>
  <c r="K41" i="32" s="1"/>
  <c r="I45" i="32"/>
  <c r="K45" i="32" s="1"/>
  <c r="I55" i="32"/>
  <c r="K55" i="32" s="1"/>
  <c r="J9" i="32"/>
  <c r="L9" i="32" s="1"/>
  <c r="N9" i="32" s="1"/>
  <c r="J13" i="32"/>
  <c r="L13" i="32" s="1"/>
  <c r="N13" i="32" s="1"/>
  <c r="I38" i="28"/>
  <c r="K38" i="28" s="1"/>
  <c r="I42" i="28"/>
  <c r="K42" i="28" s="1"/>
  <c r="I46" i="28"/>
  <c r="K46" i="28" s="1"/>
  <c r="I56" i="28"/>
  <c r="K56" i="28" s="1"/>
  <c r="J17" i="28"/>
  <c r="L17" i="28" s="1"/>
  <c r="N17" i="28" s="1"/>
  <c r="I39" i="28"/>
  <c r="K39" i="28" s="1"/>
  <c r="I41" i="28"/>
  <c r="K41" i="28" s="1"/>
  <c r="I43" i="28"/>
  <c r="K43" i="28" s="1"/>
  <c r="I45" i="28"/>
  <c r="K45" i="28" s="1"/>
  <c r="I47" i="28"/>
  <c r="K47" i="28" s="1"/>
  <c r="I55" i="28"/>
  <c r="K55" i="28" s="1"/>
  <c r="I57" i="28"/>
  <c r="K57" i="28" s="1"/>
  <c r="J8" i="28"/>
  <c r="L8" i="28" s="1"/>
  <c r="N8" i="28" s="1"/>
  <c r="J12" i="28"/>
  <c r="L12" i="28" s="1"/>
  <c r="N12" i="28" s="1"/>
  <c r="J16" i="28"/>
  <c r="L16" i="28" s="1"/>
  <c r="N16" i="28" s="1"/>
  <c r="I47" i="27"/>
  <c r="K47" i="27" s="1"/>
  <c r="I46" i="27"/>
  <c r="K46" i="27" s="1"/>
  <c r="I19" i="27"/>
  <c r="K19" i="27" s="1"/>
  <c r="I18" i="27"/>
  <c r="K18" i="27" s="1"/>
  <c r="I17" i="27"/>
  <c r="K17" i="27" s="1"/>
  <c r="J10" i="32" l="1"/>
  <c r="L10" i="32" s="1"/>
  <c r="N10" i="32" s="1"/>
  <c r="J11" i="31"/>
  <c r="L11" i="31" s="1"/>
  <c r="N11" i="31" s="1"/>
  <c r="J8" i="31"/>
  <c r="L8" i="31" s="1"/>
  <c r="N8" i="31" s="1"/>
  <c r="J9" i="28"/>
  <c r="L9" i="28" s="1"/>
  <c r="N9" i="28" s="1"/>
  <c r="J13" i="28"/>
  <c r="L13" i="28" s="1"/>
  <c r="N13" i="28" s="1"/>
  <c r="J46" i="37"/>
  <c r="L46" i="37" s="1"/>
  <c r="N46" i="37" s="1"/>
  <c r="J39" i="30"/>
  <c r="L39" i="30" s="1"/>
  <c r="N39" i="30" s="1"/>
  <c r="J42" i="28"/>
  <c r="L42" i="28" s="1"/>
  <c r="N42" i="28" s="1"/>
  <c r="J14" i="37"/>
  <c r="L14" i="37" s="1"/>
  <c r="N14" i="37" s="1"/>
  <c r="J10" i="30"/>
  <c r="L10" i="30" s="1"/>
  <c r="N10" i="30" s="1"/>
  <c r="J13" i="30"/>
  <c r="L13" i="30" s="1"/>
  <c r="N13" i="30" s="1"/>
  <c r="J57" i="28"/>
  <c r="L57" i="28" s="1"/>
  <c r="N57" i="28" s="1"/>
  <c r="J10" i="37"/>
  <c r="L10" i="37" s="1"/>
  <c r="N10" i="37" s="1"/>
  <c r="J42" i="37"/>
  <c r="L42" i="37" s="1"/>
  <c r="N42" i="37" s="1"/>
  <c r="J46" i="31"/>
  <c r="L46" i="31" s="1"/>
  <c r="N46" i="31" s="1"/>
  <c r="J57" i="30"/>
  <c r="L57" i="30" s="1"/>
  <c r="N57" i="30" s="1"/>
  <c r="K54" i="28"/>
  <c r="J54" i="28"/>
  <c r="J57" i="32"/>
  <c r="L57" i="32" s="1"/>
  <c r="N57" i="32" s="1"/>
  <c r="J19" i="27"/>
  <c r="L19" i="27" s="1"/>
  <c r="N19" i="27" s="1"/>
  <c r="J39" i="28"/>
  <c r="L39" i="28" s="1"/>
  <c r="N39" i="28" s="1"/>
  <c r="I18" i="32"/>
  <c r="K18" i="32" s="1"/>
  <c r="J43" i="30"/>
  <c r="L43" i="30" s="1"/>
  <c r="N43" i="30" s="1"/>
  <c r="I10" i="28"/>
  <c r="K10" i="28" s="1"/>
  <c r="J19" i="32"/>
  <c r="L19" i="32" s="1"/>
  <c r="N19" i="32" s="1"/>
  <c r="J17" i="27"/>
  <c r="L17" i="27" s="1"/>
  <c r="N17" i="27" s="1"/>
  <c r="J43" i="28"/>
  <c r="L43" i="28" s="1"/>
  <c r="N43" i="28" s="1"/>
  <c r="J56" i="28"/>
  <c r="L56" i="28" s="1"/>
  <c r="N56" i="28" s="1"/>
  <c r="J46" i="28"/>
  <c r="L46" i="28" s="1"/>
  <c r="N46" i="28" s="1"/>
  <c r="J14" i="32"/>
  <c r="L14" i="32" s="1"/>
  <c r="N14" i="32" s="1"/>
  <c r="J41" i="31"/>
  <c r="L41" i="31" s="1"/>
  <c r="N41" i="31" s="1"/>
  <c r="J56" i="31"/>
  <c r="L56" i="31" s="1"/>
  <c r="N56" i="31" s="1"/>
  <c r="J46" i="30"/>
  <c r="L46" i="30" s="1"/>
  <c r="N46" i="30" s="1"/>
  <c r="J17" i="30"/>
  <c r="L17" i="30" s="1"/>
  <c r="N17" i="30" s="1"/>
  <c r="J43" i="37"/>
  <c r="L43" i="37" s="1"/>
  <c r="N43" i="37" s="1"/>
  <c r="J56" i="29"/>
  <c r="L56" i="29" s="1"/>
  <c r="N56" i="29" s="1"/>
  <c r="J38" i="28"/>
  <c r="L38" i="28" s="1"/>
  <c r="N38" i="28" s="1"/>
  <c r="J45" i="31"/>
  <c r="L45" i="31" s="1"/>
  <c r="N45" i="31" s="1"/>
  <c r="J18" i="30"/>
  <c r="L18" i="30" s="1"/>
  <c r="N18" i="30" s="1"/>
  <c r="J56" i="30"/>
  <c r="L56" i="30" s="1"/>
  <c r="N56" i="30" s="1"/>
  <c r="J38" i="30"/>
  <c r="L38" i="30" s="1"/>
  <c r="N38" i="30" s="1"/>
  <c r="J47" i="37"/>
  <c r="L47" i="37" s="1"/>
  <c r="N47" i="37" s="1"/>
  <c r="J18" i="37"/>
  <c r="L18" i="37" s="1"/>
  <c r="N18" i="37" s="1"/>
  <c r="J57" i="37"/>
  <c r="L57" i="37" s="1"/>
  <c r="N57" i="37" s="1"/>
  <c r="J38" i="37"/>
  <c r="L38" i="37" s="1"/>
  <c r="N38" i="37" s="1"/>
  <c r="J9" i="37"/>
  <c r="L9" i="37" s="1"/>
  <c r="N9" i="37" s="1"/>
  <c r="J13" i="37"/>
  <c r="L13" i="37" s="1"/>
  <c r="N13" i="37" s="1"/>
  <c r="J39" i="37"/>
  <c r="L39" i="37" s="1"/>
  <c r="N39" i="37" s="1"/>
  <c r="J56" i="37"/>
  <c r="L56" i="37" s="1"/>
  <c r="N56" i="37" s="1"/>
  <c r="J17" i="37"/>
  <c r="L17" i="37" s="1"/>
  <c r="N17" i="37" s="1"/>
  <c r="J47" i="30"/>
  <c r="L47" i="30" s="1"/>
  <c r="N47" i="30" s="1"/>
  <c r="J14" i="30"/>
  <c r="L14" i="30" s="1"/>
  <c r="N14" i="30" s="1"/>
  <c r="J42" i="30"/>
  <c r="L42" i="30" s="1"/>
  <c r="N42" i="30" s="1"/>
  <c r="J9" i="30"/>
  <c r="L9" i="30" s="1"/>
  <c r="N9" i="30" s="1"/>
  <c r="J38" i="31"/>
  <c r="L38" i="31" s="1"/>
  <c r="N38" i="31" s="1"/>
  <c r="J7" i="31"/>
  <c r="L7" i="31" s="1"/>
  <c r="N7" i="31" s="1"/>
  <c r="J55" i="31"/>
  <c r="L55" i="31" s="1"/>
  <c r="N55" i="31" s="1"/>
  <c r="J42" i="31"/>
  <c r="L42" i="31" s="1"/>
  <c r="N42" i="31" s="1"/>
  <c r="J43" i="32"/>
  <c r="L43" i="32" s="1"/>
  <c r="N43" i="32" s="1"/>
  <c r="I39" i="32"/>
  <c r="K39" i="32" s="1"/>
  <c r="J54" i="32"/>
  <c r="L54" i="32" s="1"/>
  <c r="N54" i="32" s="1"/>
  <c r="J11" i="32"/>
  <c r="L11" i="32" s="1"/>
  <c r="N11" i="32" s="1"/>
  <c r="J47" i="32"/>
  <c r="L47" i="32" s="1"/>
  <c r="N47" i="32" s="1"/>
  <c r="J40" i="28"/>
  <c r="L40" i="28" s="1"/>
  <c r="N40" i="28" s="1"/>
  <c r="J43" i="29"/>
  <c r="L43" i="29" s="1"/>
  <c r="N43" i="29" s="1"/>
  <c r="I15" i="29"/>
  <c r="K15" i="29" s="1"/>
  <c r="J10" i="29"/>
  <c r="L10" i="29" s="1"/>
  <c r="N10" i="29" s="1"/>
  <c r="J19" i="29"/>
  <c r="L19" i="29" s="1"/>
  <c r="N19" i="29" s="1"/>
  <c r="J47" i="29"/>
  <c r="L47" i="29" s="1"/>
  <c r="N47" i="29" s="1"/>
  <c r="J14" i="29"/>
  <c r="L14" i="29" s="1"/>
  <c r="N14" i="29" s="1"/>
  <c r="J42" i="29"/>
  <c r="L42" i="29" s="1"/>
  <c r="N42" i="29" s="1"/>
  <c r="J44" i="29"/>
  <c r="L44" i="29" s="1"/>
  <c r="N44" i="29" s="1"/>
  <c r="J46" i="29"/>
  <c r="L46" i="29" s="1"/>
  <c r="N46" i="29" s="1"/>
  <c r="K57" i="29"/>
  <c r="J57" i="29"/>
  <c r="K18" i="29"/>
  <c r="J18" i="29"/>
  <c r="J39" i="29"/>
  <c r="L39" i="29" s="1"/>
  <c r="N39" i="29" s="1"/>
  <c r="J11" i="29"/>
  <c r="L11" i="29" s="1"/>
  <c r="N11" i="29" s="1"/>
  <c r="J55" i="29"/>
  <c r="L55" i="29" s="1"/>
  <c r="N55" i="29" s="1"/>
  <c r="J45" i="29"/>
  <c r="L45" i="29" s="1"/>
  <c r="N45" i="29" s="1"/>
  <c r="J41" i="29"/>
  <c r="L41" i="29" s="1"/>
  <c r="N41" i="29" s="1"/>
  <c r="J37" i="29"/>
  <c r="L37" i="29" s="1"/>
  <c r="N37" i="29" s="1"/>
  <c r="J16" i="29"/>
  <c r="L16" i="29" s="1"/>
  <c r="N16" i="29" s="1"/>
  <c r="J12" i="29"/>
  <c r="L12" i="29" s="1"/>
  <c r="N12" i="29" s="1"/>
  <c r="J8" i="29"/>
  <c r="L8" i="29" s="1"/>
  <c r="N8" i="29" s="1"/>
  <c r="J54" i="29"/>
  <c r="L54" i="29" s="1"/>
  <c r="N54" i="29" s="1"/>
  <c r="J38" i="29"/>
  <c r="L38" i="29" s="1"/>
  <c r="N38" i="29" s="1"/>
  <c r="J17" i="29"/>
  <c r="L17" i="29" s="1"/>
  <c r="N17" i="29" s="1"/>
  <c r="J13" i="29"/>
  <c r="L13" i="29" s="1"/>
  <c r="N13" i="29" s="1"/>
  <c r="K40" i="29"/>
  <c r="J40" i="29"/>
  <c r="J9" i="29"/>
  <c r="L9" i="29" s="1"/>
  <c r="N9" i="29" s="1"/>
  <c r="J55" i="37"/>
  <c r="L55" i="37" s="1"/>
  <c r="N55" i="37" s="1"/>
  <c r="J45" i="37"/>
  <c r="L45" i="37" s="1"/>
  <c r="N45" i="37" s="1"/>
  <c r="J41" i="37"/>
  <c r="L41" i="37" s="1"/>
  <c r="N41" i="37" s="1"/>
  <c r="J37" i="37"/>
  <c r="L37" i="37" s="1"/>
  <c r="N37" i="37" s="1"/>
  <c r="J16" i="37"/>
  <c r="L16" i="37" s="1"/>
  <c r="N16" i="37" s="1"/>
  <c r="J12" i="37"/>
  <c r="L12" i="37" s="1"/>
  <c r="N12" i="37" s="1"/>
  <c r="J8" i="37"/>
  <c r="L8" i="37" s="1"/>
  <c r="N8" i="37" s="1"/>
  <c r="J54" i="37"/>
  <c r="L54" i="37" s="1"/>
  <c r="N54" i="37" s="1"/>
  <c r="J44" i="37"/>
  <c r="L44" i="37" s="1"/>
  <c r="N44" i="37" s="1"/>
  <c r="J40" i="37"/>
  <c r="L40" i="37" s="1"/>
  <c r="N40" i="37" s="1"/>
  <c r="J19" i="37"/>
  <c r="L19" i="37" s="1"/>
  <c r="N19" i="37" s="1"/>
  <c r="J15" i="37"/>
  <c r="L15" i="37" s="1"/>
  <c r="N15" i="37" s="1"/>
  <c r="J11" i="37"/>
  <c r="L11" i="37" s="1"/>
  <c r="N11" i="37" s="1"/>
  <c r="J55" i="30"/>
  <c r="L55" i="30" s="1"/>
  <c r="N55" i="30" s="1"/>
  <c r="J45" i="30"/>
  <c r="L45" i="30" s="1"/>
  <c r="N45" i="30" s="1"/>
  <c r="J41" i="30"/>
  <c r="L41" i="30" s="1"/>
  <c r="N41" i="30" s="1"/>
  <c r="J37" i="30"/>
  <c r="L37" i="30" s="1"/>
  <c r="N37" i="30" s="1"/>
  <c r="J16" i="30"/>
  <c r="L16" i="30" s="1"/>
  <c r="N16" i="30" s="1"/>
  <c r="J12" i="30"/>
  <c r="L12" i="30" s="1"/>
  <c r="N12" i="30" s="1"/>
  <c r="J8" i="30"/>
  <c r="L8" i="30" s="1"/>
  <c r="N8" i="30" s="1"/>
  <c r="J54" i="30"/>
  <c r="L54" i="30" s="1"/>
  <c r="N54" i="30" s="1"/>
  <c r="J44" i="30"/>
  <c r="L44" i="30" s="1"/>
  <c r="N44" i="30" s="1"/>
  <c r="J40" i="30"/>
  <c r="L40" i="30" s="1"/>
  <c r="N40" i="30" s="1"/>
  <c r="J19" i="30"/>
  <c r="L19" i="30" s="1"/>
  <c r="N19" i="30" s="1"/>
  <c r="J15" i="30"/>
  <c r="L15" i="30" s="1"/>
  <c r="N15" i="30" s="1"/>
  <c r="J11" i="30"/>
  <c r="L11" i="30" s="1"/>
  <c r="N11" i="30" s="1"/>
  <c r="J7" i="30"/>
  <c r="L7" i="30" s="1"/>
  <c r="N7" i="30" s="1"/>
  <c r="J15" i="31"/>
  <c r="L15" i="31" s="1"/>
  <c r="N15" i="31" s="1"/>
  <c r="J37" i="31"/>
  <c r="L37" i="31" s="1"/>
  <c r="N37" i="31" s="1"/>
  <c r="J54" i="31"/>
  <c r="L54" i="31" s="1"/>
  <c r="N54" i="31" s="1"/>
  <c r="J44" i="31"/>
  <c r="L44" i="31" s="1"/>
  <c r="N44" i="31" s="1"/>
  <c r="J40" i="31"/>
  <c r="L40" i="31" s="1"/>
  <c r="N40" i="31" s="1"/>
  <c r="J19" i="31"/>
  <c r="L19" i="31" s="1"/>
  <c r="N19" i="31" s="1"/>
  <c r="K40" i="32"/>
  <c r="J40" i="32"/>
  <c r="J44" i="32"/>
  <c r="L44" i="32" s="1"/>
  <c r="N44" i="32" s="1"/>
  <c r="I7" i="32"/>
  <c r="K7" i="32" s="1"/>
  <c r="I12" i="32"/>
  <c r="K12" i="32" s="1"/>
  <c r="J55" i="32"/>
  <c r="L55" i="32" s="1"/>
  <c r="N55" i="32" s="1"/>
  <c r="J45" i="32"/>
  <c r="L45" i="32" s="1"/>
  <c r="N45" i="32" s="1"/>
  <c r="J41" i="32"/>
  <c r="L41" i="32" s="1"/>
  <c r="N41" i="32" s="1"/>
  <c r="J37" i="32"/>
  <c r="L37" i="32" s="1"/>
  <c r="N37" i="32" s="1"/>
  <c r="J16" i="32"/>
  <c r="L16" i="32" s="1"/>
  <c r="N16" i="32" s="1"/>
  <c r="J56" i="32"/>
  <c r="L56" i="32" s="1"/>
  <c r="N56" i="32" s="1"/>
  <c r="J46" i="32"/>
  <c r="L46" i="32" s="1"/>
  <c r="N46" i="32" s="1"/>
  <c r="J42" i="32"/>
  <c r="L42" i="32" s="1"/>
  <c r="N42" i="32" s="1"/>
  <c r="J38" i="32"/>
  <c r="L38" i="32" s="1"/>
  <c r="N38" i="32" s="1"/>
  <c r="J17" i="32"/>
  <c r="L17" i="32" s="1"/>
  <c r="N17" i="32" s="1"/>
  <c r="I15" i="32"/>
  <c r="K15" i="32" s="1"/>
  <c r="K44" i="28"/>
  <c r="J44" i="28"/>
  <c r="I7" i="28"/>
  <c r="K7" i="28" s="1"/>
  <c r="I19" i="28"/>
  <c r="K19" i="28" s="1"/>
  <c r="I15" i="28"/>
  <c r="K15" i="28" s="1"/>
  <c r="J47" i="28"/>
  <c r="L47" i="28" s="1"/>
  <c r="N47" i="28" s="1"/>
  <c r="I11" i="28"/>
  <c r="K11" i="28" s="1"/>
  <c r="J57" i="31"/>
  <c r="L57" i="31" s="1"/>
  <c r="N57" i="31" s="1"/>
  <c r="J47" i="31"/>
  <c r="L47" i="31" s="1"/>
  <c r="N47" i="31" s="1"/>
  <c r="J43" i="31"/>
  <c r="L43" i="31" s="1"/>
  <c r="N43" i="31" s="1"/>
  <c r="J39" i="31"/>
  <c r="L39" i="31" s="1"/>
  <c r="N39" i="31" s="1"/>
  <c r="J18" i="31"/>
  <c r="L18" i="31" s="1"/>
  <c r="N18" i="31" s="1"/>
  <c r="J55" i="28"/>
  <c r="L55" i="28" s="1"/>
  <c r="N55" i="28" s="1"/>
  <c r="J45" i="28"/>
  <c r="L45" i="28" s="1"/>
  <c r="N45" i="28" s="1"/>
  <c r="J41" i="28"/>
  <c r="L41" i="28" s="1"/>
  <c r="N41" i="28" s="1"/>
  <c r="J18" i="27"/>
  <c r="L18" i="27" s="1"/>
  <c r="N18" i="27" s="1"/>
  <c r="J47" i="27"/>
  <c r="L47" i="27" s="1"/>
  <c r="N47" i="27" s="1"/>
  <c r="J46" i="27"/>
  <c r="L46" i="27" s="1"/>
  <c r="N46" i="27" s="1"/>
  <c r="J45" i="27"/>
  <c r="L45" i="27" s="1"/>
  <c r="N45" i="27" s="1"/>
  <c r="L40" i="32" l="1"/>
  <c r="N40" i="32" s="1"/>
  <c r="J18" i="32"/>
  <c r="L18" i="32" s="1"/>
  <c r="N18" i="32" s="1"/>
  <c r="J10" i="28"/>
  <c r="L10" i="28" s="1"/>
  <c r="N10" i="28" s="1"/>
  <c r="L54" i="28"/>
  <c r="N54" i="28" s="1"/>
  <c r="J11" i="28"/>
  <c r="L11" i="28" s="1"/>
  <c r="N11" i="28" s="1"/>
  <c r="J7" i="28"/>
  <c r="L7" i="28" s="1"/>
  <c r="N7" i="28" s="1"/>
  <c r="J39" i="32"/>
  <c r="L39" i="32" s="1"/>
  <c r="N39" i="32" s="1"/>
  <c r="J15" i="28"/>
  <c r="L15" i="28" s="1"/>
  <c r="N15" i="28" s="1"/>
  <c r="J15" i="29"/>
  <c r="L15" i="29" s="1"/>
  <c r="N15" i="29" s="1"/>
  <c r="L57" i="29"/>
  <c r="N57" i="29" s="1"/>
  <c r="L18" i="29"/>
  <c r="N18" i="29" s="1"/>
  <c r="L40" i="29"/>
  <c r="N40" i="29" s="1"/>
  <c r="J15" i="32"/>
  <c r="L15" i="32" s="1"/>
  <c r="N15" i="32" s="1"/>
  <c r="J12" i="32"/>
  <c r="L12" i="32" s="1"/>
  <c r="N12" i="32" s="1"/>
  <c r="J7" i="32"/>
  <c r="L7" i="32" s="1"/>
  <c r="N7" i="32" s="1"/>
  <c r="J19" i="28"/>
  <c r="L19" i="28" s="1"/>
  <c r="N19" i="28" s="1"/>
  <c r="L44" i="28"/>
  <c r="N44" i="28" s="1"/>
  <c r="I12" i="27" l="1"/>
  <c r="K12" i="27" s="1"/>
  <c r="I8" i="27"/>
  <c r="K8" i="27" s="1"/>
  <c r="I11" i="27"/>
  <c r="K11" i="27" s="1"/>
  <c r="I15" i="27"/>
  <c r="K15" i="27" s="1"/>
  <c r="I16" i="27"/>
  <c r="J15" i="27" l="1"/>
  <c r="L15" i="27" s="1"/>
  <c r="N15" i="27" s="1"/>
  <c r="J12" i="27"/>
  <c r="L12" i="27" s="1"/>
  <c r="N12" i="27" s="1"/>
  <c r="J8" i="27"/>
  <c r="L8" i="27" s="1"/>
  <c r="N8" i="27" s="1"/>
  <c r="I9" i="27"/>
  <c r="K9" i="27" s="1"/>
  <c r="J16" i="27"/>
  <c r="K16" i="27"/>
  <c r="I14" i="27"/>
  <c r="K14" i="27" s="1"/>
  <c r="I13" i="27"/>
  <c r="K13" i="27" s="1"/>
  <c r="I10" i="27"/>
  <c r="K10" i="27" s="1"/>
  <c r="J11" i="27"/>
  <c r="L11" i="27" s="1"/>
  <c r="N11" i="27" s="1"/>
  <c r="J9" i="27" l="1"/>
  <c r="L9" i="27" s="1"/>
  <c r="N9" i="27" s="1"/>
  <c r="L16" i="27"/>
  <c r="N16" i="27" s="1"/>
  <c r="J14" i="27"/>
  <c r="L14" i="27" s="1"/>
  <c r="N14" i="27" s="1"/>
  <c r="J10" i="27"/>
  <c r="L10" i="27" s="1"/>
  <c r="N10" i="27" s="1"/>
  <c r="J13" i="27"/>
  <c r="L13" i="27" s="1"/>
  <c r="N13" i="27" s="1"/>
  <c r="I41" i="27" l="1"/>
  <c r="K41" i="27" s="1"/>
  <c r="I55" i="27"/>
  <c r="K55" i="27" s="1"/>
  <c r="I57" i="27" l="1"/>
  <c r="K57" i="27" s="1"/>
  <c r="I43" i="27"/>
  <c r="K43" i="27" s="1"/>
  <c r="I44" i="27"/>
  <c r="K44" i="27" s="1"/>
  <c r="I40" i="27"/>
  <c r="K40" i="27" s="1"/>
  <c r="I56" i="27"/>
  <c r="K56" i="27" s="1"/>
  <c r="I39" i="27"/>
  <c r="K39" i="27" s="1"/>
  <c r="I54" i="27"/>
  <c r="K54" i="27" s="1"/>
  <c r="J41" i="27"/>
  <c r="L41" i="27" s="1"/>
  <c r="I42" i="27"/>
  <c r="K42" i="27" s="1"/>
  <c r="J55" i="27"/>
  <c r="L55" i="27" s="1"/>
  <c r="J40" i="27" l="1"/>
  <c r="L40" i="27" s="1"/>
  <c r="J57" i="27"/>
  <c r="L57" i="27" s="1"/>
  <c r="N57" i="27" s="1"/>
  <c r="J44" i="27"/>
  <c r="L44" i="27" s="1"/>
  <c r="N44" i="27" s="1"/>
  <c r="J43" i="27"/>
  <c r="L43" i="27" s="1"/>
  <c r="N43" i="27" s="1"/>
  <c r="J39" i="27"/>
  <c r="L39" i="27" s="1"/>
  <c r="J42" i="27"/>
  <c r="L42" i="27" s="1"/>
  <c r="J56" i="27"/>
  <c r="L56" i="27" s="1"/>
  <c r="J54" i="27"/>
  <c r="L54" i="27" s="1"/>
  <c r="I37" i="27" l="1"/>
  <c r="I38" i="27"/>
  <c r="K38" i="27" s="1"/>
  <c r="G13" i="11"/>
  <c r="G8" i="11"/>
  <c r="G7" i="11"/>
  <c r="N54" i="27" l="1"/>
  <c r="J38" i="27"/>
  <c r="L38" i="27" s="1"/>
  <c r="N38" i="27" s="1"/>
  <c r="N42" i="27"/>
  <c r="N40" i="27"/>
  <c r="N41" i="27"/>
  <c r="J37" i="27"/>
  <c r="K37" i="27"/>
  <c r="N55" i="27" l="1"/>
  <c r="N56" i="27"/>
  <c r="L37" i="27"/>
  <c r="N37" i="27" s="1"/>
  <c r="N39" i="27"/>
  <c r="H159" i="37" l="1"/>
  <c r="I159" i="37" s="1"/>
  <c r="K159" i="37" s="1"/>
  <c r="I155" i="30"/>
  <c r="K155" i="30" s="1"/>
  <c r="H159" i="27"/>
  <c r="I159" i="27" s="1"/>
  <c r="K159" i="27" s="1"/>
  <c r="I165" i="30"/>
  <c r="K165" i="30" s="1"/>
  <c r="H169" i="29"/>
  <c r="I133" i="28"/>
  <c r="K133" i="28" s="1"/>
  <c r="I165" i="28"/>
  <c r="K165" i="28" s="1"/>
  <c r="H155" i="37"/>
  <c r="I159" i="31"/>
  <c r="K159" i="31" s="1"/>
  <c r="H165" i="27"/>
  <c r="I165" i="27" s="1"/>
  <c r="K165" i="27" s="1"/>
  <c r="I165" i="32"/>
  <c r="K165" i="32" s="1"/>
  <c r="H165" i="37"/>
  <c r="I157" i="31"/>
  <c r="K157" i="31" s="1"/>
  <c r="H152" i="27"/>
  <c r="H133" i="29"/>
  <c r="I133" i="29" s="1"/>
  <c r="H156" i="29"/>
  <c r="I155" i="28"/>
  <c r="K155" i="28" s="1"/>
  <c r="H159" i="29"/>
  <c r="H133" i="37"/>
  <c r="I133" i="37" s="1"/>
  <c r="K133" i="37" s="1"/>
  <c r="H163" i="37"/>
  <c r="I128" i="30"/>
  <c r="K128" i="30" s="1"/>
  <c r="H155" i="27"/>
  <c r="I155" i="27" s="1"/>
  <c r="K155" i="27" s="1"/>
  <c r="H134" i="27"/>
  <c r="I134" i="27" s="1"/>
  <c r="K134" i="27" s="1"/>
  <c r="I132" i="27"/>
  <c r="K132" i="27" s="1"/>
  <c r="H164" i="29"/>
  <c r="I135" i="27"/>
  <c r="K135" i="27" s="1"/>
  <c r="H157" i="27"/>
  <c r="I157" i="27" s="1"/>
  <c r="K157" i="27" s="1"/>
  <c r="I131" i="30"/>
  <c r="H163" i="29"/>
  <c r="I163" i="29" s="1"/>
  <c r="K163" i="29" s="1"/>
  <c r="I133" i="32"/>
  <c r="K133" i="32" s="1"/>
  <c r="I128" i="37"/>
  <c r="K128" i="37" s="1"/>
  <c r="H153" i="27"/>
  <c r="I153" i="27" s="1"/>
  <c r="K153" i="27" s="1"/>
  <c r="H135" i="29"/>
  <c r="H163" i="27"/>
  <c r="I130" i="28"/>
  <c r="K130" i="28" s="1"/>
  <c r="H152" i="37"/>
  <c r="H153" i="37"/>
  <c r="H160" i="29"/>
  <c r="I130" i="27"/>
  <c r="K130" i="27" s="1"/>
  <c r="I132" i="28"/>
  <c r="K132" i="28" s="1"/>
  <c r="I131" i="29"/>
  <c r="K131" i="29" s="1"/>
  <c r="I156" i="28"/>
  <c r="K156" i="28" s="1"/>
  <c r="I131" i="27"/>
  <c r="K131" i="27" s="1"/>
  <c r="H167" i="29"/>
  <c r="I167" i="29" s="1"/>
  <c r="K167" i="29" s="1"/>
  <c r="I160" i="30"/>
  <c r="K160" i="30" s="1"/>
  <c r="H157" i="37"/>
  <c r="H156" i="37"/>
  <c r="I156" i="37" s="1"/>
  <c r="K156" i="37" s="1"/>
  <c r="I128" i="29"/>
  <c r="K128" i="29" s="1"/>
  <c r="H164" i="37"/>
  <c r="H134" i="29"/>
  <c r="H164" i="27"/>
  <c r="I164" i="27" s="1"/>
  <c r="K164" i="27" s="1"/>
  <c r="I134" i="30"/>
  <c r="K134" i="30" s="1"/>
  <c r="H134" i="37"/>
  <c r="H158" i="37"/>
  <c r="I158" i="37" s="1"/>
  <c r="K158" i="37" s="1"/>
  <c r="I133" i="30"/>
  <c r="K133" i="30" s="1"/>
  <c r="I128" i="27"/>
  <c r="K128" i="27" s="1"/>
  <c r="I160" i="28"/>
  <c r="K160" i="28" s="1"/>
  <c r="H160" i="27"/>
  <c r="I160" i="27" s="1"/>
  <c r="K160" i="27" s="1"/>
  <c r="H133" i="27"/>
  <c r="I133" i="27" s="1"/>
  <c r="K133" i="27" s="1"/>
  <c r="H168" i="29"/>
  <c r="I168" i="29" s="1"/>
  <c r="K168" i="29" s="1"/>
  <c r="H156" i="27"/>
  <c r="I156" i="27" s="1"/>
  <c r="K156" i="27" s="1"/>
  <c r="H157" i="29"/>
  <c r="H161" i="29"/>
  <c r="H160" i="37"/>
  <c r="I131" i="32"/>
  <c r="K131" i="32" s="1"/>
  <c r="I127" i="29"/>
  <c r="K127" i="29" s="1"/>
  <c r="I158" i="30"/>
  <c r="K158" i="30" s="1"/>
  <c r="H162" i="29"/>
  <c r="I162" i="29" s="1"/>
  <c r="K162" i="29" s="1"/>
  <c r="I157" i="32"/>
  <c r="K157" i="32" s="1"/>
  <c r="H158" i="27"/>
  <c r="I158" i="27" s="1"/>
  <c r="K158" i="27" s="1"/>
  <c r="I126" i="30"/>
  <c r="K126" i="30" s="1"/>
  <c r="H135" i="37" l="1"/>
  <c r="I135" i="37" s="1"/>
  <c r="J158" i="37"/>
  <c r="L158" i="37" s="1"/>
  <c r="N158" i="37" s="1"/>
  <c r="J157" i="27"/>
  <c r="L157" i="27" s="1"/>
  <c r="N157" i="27" s="1"/>
  <c r="I152" i="27"/>
  <c r="K152" i="27" s="1"/>
  <c r="I160" i="31"/>
  <c r="K160" i="31" s="1"/>
  <c r="I163" i="30"/>
  <c r="K163" i="30" s="1"/>
  <c r="J133" i="29"/>
  <c r="K133" i="29"/>
  <c r="I164" i="30"/>
  <c r="K164" i="30" s="1"/>
  <c r="I152" i="37"/>
  <c r="K152" i="37" s="1"/>
  <c r="I158" i="31"/>
  <c r="K158" i="31" s="1"/>
  <c r="I159" i="30"/>
  <c r="K159" i="30" s="1"/>
  <c r="I159" i="28"/>
  <c r="K159" i="28" s="1"/>
  <c r="I131" i="37"/>
  <c r="K131" i="37" s="1"/>
  <c r="I132" i="30"/>
  <c r="K132" i="30" s="1"/>
  <c r="I127" i="28"/>
  <c r="K127" i="28" s="1"/>
  <c r="I135" i="30"/>
  <c r="K135" i="30" s="1"/>
  <c r="I164" i="32"/>
  <c r="K164" i="32" s="1"/>
  <c r="I160" i="37"/>
  <c r="K160" i="37" s="1"/>
  <c r="I163" i="37"/>
  <c r="K163" i="37" s="1"/>
  <c r="J159" i="27"/>
  <c r="L159" i="27" s="1"/>
  <c r="N159" i="27" s="1"/>
  <c r="J160" i="27"/>
  <c r="L160" i="27" s="1"/>
  <c r="N160" i="27" s="1"/>
  <c r="J132" i="27"/>
  <c r="L132" i="27" s="1"/>
  <c r="N132" i="27" s="1"/>
  <c r="J168" i="29"/>
  <c r="L168" i="29" s="1"/>
  <c r="N168" i="29" s="1"/>
  <c r="I163" i="27"/>
  <c r="K163" i="27" s="1"/>
  <c r="J153" i="27"/>
  <c r="L153" i="27" s="1"/>
  <c r="N153" i="27" s="1"/>
  <c r="J128" i="37"/>
  <c r="L128" i="37" s="1"/>
  <c r="N128" i="37" s="1"/>
  <c r="J165" i="32"/>
  <c r="L165" i="32" s="1"/>
  <c r="N165" i="32" s="1"/>
  <c r="J159" i="31"/>
  <c r="L159" i="31" s="1"/>
  <c r="N159" i="31" s="1"/>
  <c r="I126" i="37"/>
  <c r="K126" i="37" s="1"/>
  <c r="J126" i="30"/>
  <c r="L126" i="30" s="1"/>
  <c r="N126" i="30" s="1"/>
  <c r="I156" i="30"/>
  <c r="K156" i="30" s="1"/>
  <c r="I127" i="32"/>
  <c r="K127" i="32" s="1"/>
  <c r="I156" i="31"/>
  <c r="K156" i="31" s="1"/>
  <c r="I132" i="32"/>
  <c r="K132" i="32" s="1"/>
  <c r="I131" i="28"/>
  <c r="K131" i="28" s="1"/>
  <c r="I164" i="28"/>
  <c r="K164" i="28" s="1"/>
  <c r="I132" i="37"/>
  <c r="K132" i="37" s="1"/>
  <c r="I153" i="28"/>
  <c r="K153" i="28" s="1"/>
  <c r="I164" i="31"/>
  <c r="K164" i="31" s="1"/>
  <c r="I156" i="32"/>
  <c r="K156" i="32" s="1"/>
  <c r="I130" i="37"/>
  <c r="K130" i="37" s="1"/>
  <c r="I157" i="30"/>
  <c r="K157" i="30" s="1"/>
  <c r="I130" i="29"/>
  <c r="K130" i="29" s="1"/>
  <c r="I152" i="30"/>
  <c r="K152" i="30" s="1"/>
  <c r="J162" i="29"/>
  <c r="L162" i="29" s="1"/>
  <c r="N162" i="29" s="1"/>
  <c r="J158" i="30"/>
  <c r="L158" i="30" s="1"/>
  <c r="N158" i="30" s="1"/>
  <c r="J131" i="32"/>
  <c r="L131" i="32" s="1"/>
  <c r="N131" i="32" s="1"/>
  <c r="I153" i="31"/>
  <c r="K153" i="31" s="1"/>
  <c r="I157" i="29"/>
  <c r="K157" i="29" s="1"/>
  <c r="I127" i="30"/>
  <c r="K127" i="30" s="1"/>
  <c r="I158" i="28"/>
  <c r="K158" i="28" s="1"/>
  <c r="I155" i="32"/>
  <c r="K155" i="32" s="1"/>
  <c r="J134" i="30"/>
  <c r="L134" i="30" s="1"/>
  <c r="N134" i="30" s="1"/>
  <c r="I130" i="30"/>
  <c r="K130" i="30" s="1"/>
  <c r="I135" i="32"/>
  <c r="K135" i="32" s="1"/>
  <c r="I157" i="37"/>
  <c r="K157" i="37" s="1"/>
  <c r="I153" i="32"/>
  <c r="K153" i="32" s="1"/>
  <c r="I128" i="28"/>
  <c r="K128" i="28" s="1"/>
  <c r="I126" i="27"/>
  <c r="K126" i="27" s="1"/>
  <c r="J158" i="27"/>
  <c r="L158" i="27" s="1"/>
  <c r="N158" i="27" s="1"/>
  <c r="I160" i="32"/>
  <c r="K160" i="32" s="1"/>
  <c r="I134" i="29"/>
  <c r="K134" i="29" s="1"/>
  <c r="I157" i="28"/>
  <c r="K157" i="28" s="1"/>
  <c r="J156" i="37"/>
  <c r="L156" i="37" s="1"/>
  <c r="N156" i="37" s="1"/>
  <c r="J157" i="32"/>
  <c r="L157" i="32" s="1"/>
  <c r="N157" i="32" s="1"/>
  <c r="J127" i="29"/>
  <c r="L127" i="29" s="1"/>
  <c r="N127" i="29" s="1"/>
  <c r="I161" i="29"/>
  <c r="K161" i="29" s="1"/>
  <c r="I134" i="28"/>
  <c r="K134" i="28" s="1"/>
  <c r="I134" i="37"/>
  <c r="K134" i="37" s="1"/>
  <c r="I158" i="32"/>
  <c r="K158" i="32" s="1"/>
  <c r="I132" i="29"/>
  <c r="K132" i="29" s="1"/>
  <c r="I164" i="37"/>
  <c r="K164" i="37" s="1"/>
  <c r="J160" i="30"/>
  <c r="L160" i="30" s="1"/>
  <c r="N160" i="30" s="1"/>
  <c r="I160" i="29"/>
  <c r="K160" i="29" s="1"/>
  <c r="J156" i="27"/>
  <c r="L156" i="27" s="1"/>
  <c r="N156" i="27" s="1"/>
  <c r="J133" i="27"/>
  <c r="L133" i="27" s="1"/>
  <c r="N133" i="27" s="1"/>
  <c r="J160" i="28"/>
  <c r="L160" i="28" s="1"/>
  <c r="N160" i="28" s="1"/>
  <c r="J133" i="30"/>
  <c r="L133" i="30" s="1"/>
  <c r="N133" i="30" s="1"/>
  <c r="J128" i="29"/>
  <c r="L128" i="29" s="1"/>
  <c r="N128" i="29" s="1"/>
  <c r="J156" i="28"/>
  <c r="L156" i="28" s="1"/>
  <c r="N156" i="28" s="1"/>
  <c r="J130" i="27"/>
  <c r="L130" i="27" s="1"/>
  <c r="I130" i="32"/>
  <c r="K130" i="32" s="1"/>
  <c r="I135" i="29"/>
  <c r="K135" i="29" s="1"/>
  <c r="J128" i="27"/>
  <c r="L128" i="27" s="1"/>
  <c r="N128" i="27" s="1"/>
  <c r="J164" i="27"/>
  <c r="L164" i="27" s="1"/>
  <c r="N164" i="27" s="1"/>
  <c r="J132" i="28"/>
  <c r="L132" i="28" s="1"/>
  <c r="N132" i="28" s="1"/>
  <c r="I153" i="37"/>
  <c r="K153" i="37" s="1"/>
  <c r="I165" i="31"/>
  <c r="K165" i="31" s="1"/>
  <c r="I153" i="30"/>
  <c r="K153" i="30" s="1"/>
  <c r="I127" i="37"/>
  <c r="K127" i="37" s="1"/>
  <c r="I152" i="32"/>
  <c r="K152" i="32" s="1"/>
  <c r="I127" i="27"/>
  <c r="K127" i="27" s="1"/>
  <c r="J131" i="27"/>
  <c r="L131" i="27" s="1"/>
  <c r="N131" i="27" s="1"/>
  <c r="J131" i="29"/>
  <c r="L131" i="29" s="1"/>
  <c r="N131" i="29" s="1"/>
  <c r="J130" i="28"/>
  <c r="L130" i="28" s="1"/>
  <c r="K131" i="30"/>
  <c r="J131" i="30"/>
  <c r="J167" i="29"/>
  <c r="L167" i="29" s="1"/>
  <c r="N167" i="29" s="1"/>
  <c r="I135" i="28"/>
  <c r="K135" i="28" s="1"/>
  <c r="I128" i="32"/>
  <c r="K128" i="32" s="1"/>
  <c r="I163" i="32"/>
  <c r="K163" i="32" s="1"/>
  <c r="I164" i="29"/>
  <c r="K164" i="29" s="1"/>
  <c r="I155" i="31"/>
  <c r="K155" i="31" s="1"/>
  <c r="I169" i="29"/>
  <c r="K169" i="29" s="1"/>
  <c r="I163" i="31"/>
  <c r="K163" i="31" s="1"/>
  <c r="J133" i="32"/>
  <c r="L133" i="32" s="1"/>
  <c r="N133" i="32" s="1"/>
  <c r="J163" i="29"/>
  <c r="L163" i="29" s="1"/>
  <c r="N163" i="29" s="1"/>
  <c r="J128" i="30"/>
  <c r="L128" i="30" s="1"/>
  <c r="N128" i="30" s="1"/>
  <c r="I159" i="29"/>
  <c r="K159" i="29" s="1"/>
  <c r="I156" i="29"/>
  <c r="K156" i="29" s="1"/>
  <c r="J157" i="31"/>
  <c r="L157" i="31" s="1"/>
  <c r="N157" i="31" s="1"/>
  <c r="I134" i="32"/>
  <c r="K134" i="32" s="1"/>
  <c r="J134" i="27"/>
  <c r="L134" i="27" s="1"/>
  <c r="N134" i="27" s="1"/>
  <c r="J135" i="27"/>
  <c r="L135" i="27" s="1"/>
  <c r="N135" i="27" s="1"/>
  <c r="J155" i="27"/>
  <c r="L155" i="27" s="1"/>
  <c r="I163" i="28"/>
  <c r="K163" i="28" s="1"/>
  <c r="J133" i="37"/>
  <c r="L133" i="37" s="1"/>
  <c r="N133" i="37" s="1"/>
  <c r="J155" i="28"/>
  <c r="L155" i="28" s="1"/>
  <c r="I165" i="37"/>
  <c r="K165" i="37" s="1"/>
  <c r="I152" i="31"/>
  <c r="K152" i="31" s="1"/>
  <c r="I155" i="37"/>
  <c r="K155" i="37" s="1"/>
  <c r="J165" i="28"/>
  <c r="L165" i="28" s="1"/>
  <c r="N165" i="28" s="1"/>
  <c r="J133" i="28"/>
  <c r="L133" i="28" s="1"/>
  <c r="N133" i="28" s="1"/>
  <c r="I159" i="32"/>
  <c r="K159" i="32" s="1"/>
  <c r="I152" i="28"/>
  <c r="K152" i="28" s="1"/>
  <c r="J159" i="37"/>
  <c r="L159" i="37" s="1"/>
  <c r="N159" i="37" s="1"/>
  <c r="J155" i="30"/>
  <c r="L155" i="30" s="1"/>
  <c r="J165" i="27"/>
  <c r="L165" i="27" s="1"/>
  <c r="N165" i="27" s="1"/>
  <c r="J165" i="30"/>
  <c r="L165" i="30" s="1"/>
  <c r="N165" i="30" s="1"/>
  <c r="K135" i="37" l="1"/>
  <c r="J135" i="37"/>
  <c r="J159" i="32"/>
  <c r="L159" i="32" s="1"/>
  <c r="N159" i="32" s="1"/>
  <c r="J159" i="30"/>
  <c r="L159" i="30" s="1"/>
  <c r="N159" i="30" s="1"/>
  <c r="J163" i="30"/>
  <c r="L163" i="30" s="1"/>
  <c r="N163" i="30" s="1"/>
  <c r="J135" i="29"/>
  <c r="L135" i="29" s="1"/>
  <c r="N135" i="29" s="1"/>
  <c r="J157" i="28"/>
  <c r="L157" i="28" s="1"/>
  <c r="N157" i="28" s="1"/>
  <c r="L133" i="29"/>
  <c r="N133" i="29" s="1"/>
  <c r="J130" i="30"/>
  <c r="L130" i="30" s="1"/>
  <c r="J157" i="37"/>
  <c r="L157" i="37" s="1"/>
  <c r="N157" i="37" s="1"/>
  <c r="J153" i="37"/>
  <c r="L153" i="37" s="1"/>
  <c r="N153" i="37" s="1"/>
  <c r="J153" i="32"/>
  <c r="L153" i="32" s="1"/>
  <c r="N153" i="32" s="1"/>
  <c r="J130" i="29"/>
  <c r="L130" i="29" s="1"/>
  <c r="J163" i="37"/>
  <c r="L163" i="37" s="1"/>
  <c r="N163" i="37" s="1"/>
  <c r="J131" i="37"/>
  <c r="L131" i="37" s="1"/>
  <c r="N131" i="37" s="1"/>
  <c r="J127" i="28"/>
  <c r="L127" i="28" s="1"/>
  <c r="N127" i="28" s="1"/>
  <c r="J152" i="27"/>
  <c r="L152" i="27" s="1"/>
  <c r="N152" i="27" s="1"/>
  <c r="J155" i="37"/>
  <c r="L155" i="37" s="1"/>
  <c r="J132" i="37"/>
  <c r="L132" i="37" s="1"/>
  <c r="N132" i="37" s="1"/>
  <c r="J152" i="37"/>
  <c r="L152" i="37" s="1"/>
  <c r="N152" i="37" s="1"/>
  <c r="J152" i="30"/>
  <c r="L152" i="30" s="1"/>
  <c r="N152" i="30" s="1"/>
  <c r="J164" i="31"/>
  <c r="L164" i="31" s="1"/>
  <c r="N164" i="31" s="1"/>
  <c r="J155" i="31"/>
  <c r="L155" i="31" s="1"/>
  <c r="J134" i="28"/>
  <c r="L134" i="28" s="1"/>
  <c r="N134" i="28" s="1"/>
  <c r="J164" i="28"/>
  <c r="L164" i="28" s="1"/>
  <c r="N164" i="28" s="1"/>
  <c r="J131" i="28"/>
  <c r="L131" i="28" s="1"/>
  <c r="N131" i="28" s="1"/>
  <c r="J153" i="30"/>
  <c r="L153" i="30" s="1"/>
  <c r="N153" i="30" s="1"/>
  <c r="J164" i="32"/>
  <c r="L164" i="32" s="1"/>
  <c r="N164" i="32" s="1"/>
  <c r="J156" i="29"/>
  <c r="L156" i="29" s="1"/>
  <c r="N156" i="29" s="1"/>
  <c r="J134" i="32"/>
  <c r="L134" i="32" s="1"/>
  <c r="N134" i="32" s="1"/>
  <c r="J152" i="32"/>
  <c r="L152" i="32" s="1"/>
  <c r="N152" i="32" s="1"/>
  <c r="J134" i="37"/>
  <c r="L134" i="37" s="1"/>
  <c r="N134" i="37" s="1"/>
  <c r="J135" i="32"/>
  <c r="L135" i="32" s="1"/>
  <c r="N135" i="32" s="1"/>
  <c r="J153" i="31"/>
  <c r="L153" i="31" s="1"/>
  <c r="N153" i="31" s="1"/>
  <c r="J163" i="27"/>
  <c r="L163" i="27" s="1"/>
  <c r="N163" i="27" s="1"/>
  <c r="J160" i="37"/>
  <c r="L160" i="37" s="1"/>
  <c r="N160" i="37" s="1"/>
  <c r="J135" i="30"/>
  <c r="L135" i="30" s="1"/>
  <c r="N135" i="30" s="1"/>
  <c r="J132" i="30"/>
  <c r="L132" i="30" s="1"/>
  <c r="N132" i="30" s="1"/>
  <c r="J159" i="28"/>
  <c r="L159" i="28" s="1"/>
  <c r="N159" i="28" s="1"/>
  <c r="J158" i="31"/>
  <c r="L158" i="31" s="1"/>
  <c r="N158" i="31" s="1"/>
  <c r="J164" i="30"/>
  <c r="L164" i="30" s="1"/>
  <c r="N164" i="30" s="1"/>
  <c r="J160" i="31"/>
  <c r="L160" i="31" s="1"/>
  <c r="N160" i="31" s="1"/>
  <c r="J132" i="29"/>
  <c r="L132" i="29" s="1"/>
  <c r="N132" i="29" s="1"/>
  <c r="J160" i="29"/>
  <c r="L160" i="29" s="1"/>
  <c r="N160" i="29" s="1"/>
  <c r="J126" i="37"/>
  <c r="L126" i="37" s="1"/>
  <c r="N126" i="37" s="1"/>
  <c r="J127" i="32"/>
  <c r="L127" i="32" s="1"/>
  <c r="N127" i="32" s="1"/>
  <c r="J152" i="31"/>
  <c r="L152" i="31" s="1"/>
  <c r="N152" i="31" s="1"/>
  <c r="J159" i="29"/>
  <c r="L159" i="29" s="1"/>
  <c r="J163" i="28"/>
  <c r="L163" i="28" s="1"/>
  <c r="N163" i="28" s="1"/>
  <c r="J164" i="29"/>
  <c r="L164" i="29" s="1"/>
  <c r="N164" i="29" s="1"/>
  <c r="J163" i="32"/>
  <c r="L163" i="32" s="1"/>
  <c r="N163" i="32" s="1"/>
  <c r="J135" i="28"/>
  <c r="L135" i="28" s="1"/>
  <c r="N135" i="28" s="1"/>
  <c r="J160" i="32"/>
  <c r="L160" i="32" s="1"/>
  <c r="N160" i="32" s="1"/>
  <c r="J155" i="32"/>
  <c r="L155" i="32" s="1"/>
  <c r="J127" i="30"/>
  <c r="L127" i="30" s="1"/>
  <c r="N127" i="30" s="1"/>
  <c r="J157" i="30"/>
  <c r="L157" i="30" s="1"/>
  <c r="N157" i="30" s="1"/>
  <c r="J161" i="29"/>
  <c r="L161" i="29" s="1"/>
  <c r="N161" i="29" s="1"/>
  <c r="J156" i="32"/>
  <c r="L156" i="32" s="1"/>
  <c r="N156" i="32" s="1"/>
  <c r="J165" i="37"/>
  <c r="L165" i="37" s="1"/>
  <c r="N165" i="37" s="1"/>
  <c r="J163" i="31"/>
  <c r="L163" i="31" s="1"/>
  <c r="N163" i="31" s="1"/>
  <c r="J128" i="32"/>
  <c r="L128" i="32" s="1"/>
  <c r="N128" i="32" s="1"/>
  <c r="J127" i="27"/>
  <c r="L127" i="27" s="1"/>
  <c r="N127" i="27" s="1"/>
  <c r="J127" i="37"/>
  <c r="L127" i="37" s="1"/>
  <c r="N127" i="37" s="1"/>
  <c r="J165" i="31"/>
  <c r="L165" i="31" s="1"/>
  <c r="N165" i="31" s="1"/>
  <c r="J134" i="29"/>
  <c r="L134" i="29" s="1"/>
  <c r="N134" i="29" s="1"/>
  <c r="J128" i="28"/>
  <c r="L128" i="28" s="1"/>
  <c r="N128" i="28" s="1"/>
  <c r="J158" i="28"/>
  <c r="L158" i="28" s="1"/>
  <c r="N158" i="28" s="1"/>
  <c r="J157" i="29"/>
  <c r="L157" i="29" s="1"/>
  <c r="N157" i="29" s="1"/>
  <c r="J126" i="27"/>
  <c r="L126" i="27" s="1"/>
  <c r="N126" i="27" s="1"/>
  <c r="J156" i="31"/>
  <c r="L156" i="31" s="1"/>
  <c r="N156" i="31" s="1"/>
  <c r="J156" i="30"/>
  <c r="L156" i="30" s="1"/>
  <c r="N156" i="30" s="1"/>
  <c r="J152" i="28"/>
  <c r="L152" i="28" s="1"/>
  <c r="N152" i="28" s="1"/>
  <c r="J169" i="29"/>
  <c r="L169" i="29" s="1"/>
  <c r="N169" i="29" s="1"/>
  <c r="L131" i="30"/>
  <c r="N131" i="30" s="1"/>
  <c r="J130" i="32"/>
  <c r="L130" i="32" s="1"/>
  <c r="J158" i="32"/>
  <c r="L158" i="32" s="1"/>
  <c r="N158" i="32" s="1"/>
  <c r="J164" i="37"/>
  <c r="L164" i="37" s="1"/>
  <c r="N164" i="37" s="1"/>
  <c r="J130" i="37"/>
  <c r="L130" i="37" s="1"/>
  <c r="J153" i="28"/>
  <c r="L153" i="28" s="1"/>
  <c r="N153" i="28" s="1"/>
  <c r="J132" i="32"/>
  <c r="L132" i="32" s="1"/>
  <c r="N132" i="32" s="1"/>
  <c r="H86" i="31"/>
  <c r="H82" i="29"/>
  <c r="H87" i="28"/>
  <c r="H118" i="30"/>
  <c r="H72" i="28"/>
  <c r="H116" i="31"/>
  <c r="H97" i="32"/>
  <c r="I97" i="32" s="1"/>
  <c r="H96" i="28"/>
  <c r="H76" i="27"/>
  <c r="H98" i="29"/>
  <c r="H105" i="37"/>
  <c r="H90" i="27"/>
  <c r="H90" i="37"/>
  <c r="H107" i="29"/>
  <c r="I107" i="29" s="1"/>
  <c r="K107" i="29" s="1"/>
  <c r="H107" i="28"/>
  <c r="H75" i="30"/>
  <c r="H107" i="32"/>
  <c r="H82" i="31"/>
  <c r="H106" i="27"/>
  <c r="I106" i="27" s="1"/>
  <c r="K106" i="27" s="1"/>
  <c r="H110" i="28"/>
  <c r="H77" i="30"/>
  <c r="H71" i="27"/>
  <c r="H98" i="31"/>
  <c r="H99" i="28"/>
  <c r="H120" i="28"/>
  <c r="H84" i="28"/>
  <c r="H108" i="37"/>
  <c r="H116" i="32"/>
  <c r="I116" i="32" s="1"/>
  <c r="K116" i="32" s="1"/>
  <c r="H118" i="27"/>
  <c r="H108" i="31"/>
  <c r="H84" i="27"/>
  <c r="I84" i="27" s="1"/>
  <c r="K84" i="27" s="1"/>
  <c r="H115" i="28"/>
  <c r="H110" i="27"/>
  <c r="I110" i="27" s="1"/>
  <c r="K110" i="27" s="1"/>
  <c r="H75" i="32"/>
  <c r="I75" i="32" s="1"/>
  <c r="K75" i="32" s="1"/>
  <c r="H77" i="32"/>
  <c r="H119" i="32"/>
  <c r="H81" i="29"/>
  <c r="I81" i="29" s="1"/>
  <c r="K81" i="29" s="1"/>
  <c r="H73" i="37"/>
  <c r="H99" i="37"/>
  <c r="H114" i="37"/>
  <c r="H111" i="37"/>
  <c r="H108" i="30"/>
  <c r="H74" i="29"/>
  <c r="I74" i="29" s="1"/>
  <c r="K74" i="29" s="1"/>
  <c r="H89" i="31"/>
  <c r="I89" i="31" s="1"/>
  <c r="K89" i="31" s="1"/>
  <c r="H110" i="29"/>
  <c r="H115" i="29"/>
  <c r="H98" i="37"/>
  <c r="H100" i="32"/>
  <c r="I100" i="32" s="1"/>
  <c r="K100" i="32" s="1"/>
  <c r="H97" i="37"/>
  <c r="H96" i="29"/>
  <c r="H105" i="28"/>
  <c r="H82" i="28"/>
  <c r="H73" i="27"/>
  <c r="I73" i="27" s="1"/>
  <c r="K73" i="27" s="1"/>
  <c r="H81" i="31"/>
  <c r="H114" i="29"/>
  <c r="I114" i="29" s="1"/>
  <c r="K114" i="29" s="1"/>
  <c r="H119" i="30"/>
  <c r="H120" i="37"/>
  <c r="H116" i="30"/>
  <c r="H83" i="30"/>
  <c r="H111" i="30"/>
  <c r="H98" i="32"/>
  <c r="I98" i="32" s="1"/>
  <c r="K98" i="32" s="1"/>
  <c r="H118" i="29"/>
  <c r="I118" i="29" s="1"/>
  <c r="K118" i="29" s="1"/>
  <c r="H80" i="28"/>
  <c r="H104" i="37"/>
  <c r="H114" i="32"/>
  <c r="H98" i="27"/>
  <c r="I98" i="27" s="1"/>
  <c r="K98" i="27" s="1"/>
  <c r="H106" i="32"/>
  <c r="H84" i="29"/>
  <c r="H73" i="30"/>
  <c r="H83" i="29"/>
  <c r="I83" i="29" s="1"/>
  <c r="K83" i="29" s="1"/>
  <c r="H80" i="32"/>
  <c r="I80" i="32" s="1"/>
  <c r="K80" i="32" s="1"/>
  <c r="H120" i="32"/>
  <c r="H86" i="28"/>
  <c r="I86" i="28" s="1"/>
  <c r="K86" i="28" s="1"/>
  <c r="H83" i="28"/>
  <c r="I83" i="28" s="1"/>
  <c r="K83" i="28" s="1"/>
  <c r="H84" i="32"/>
  <c r="H101" i="37"/>
  <c r="H87" i="27"/>
  <c r="I87" i="27" s="1"/>
  <c r="K87" i="27" s="1"/>
  <c r="H89" i="29"/>
  <c r="H119" i="29"/>
  <c r="I119" i="29" s="1"/>
  <c r="K119" i="29" s="1"/>
  <c r="H101" i="31"/>
  <c r="H101" i="32"/>
  <c r="I101" i="32" s="1"/>
  <c r="K101" i="32" s="1"/>
  <c r="H105" i="32"/>
  <c r="I105" i="32" s="1"/>
  <c r="K105" i="32" s="1"/>
  <c r="H112" i="31"/>
  <c r="H73" i="31"/>
  <c r="I73" i="31" s="1"/>
  <c r="K73" i="31" s="1"/>
  <c r="H105" i="29"/>
  <c r="I105" i="29" s="1"/>
  <c r="K105" i="29" s="1"/>
  <c r="H81" i="32"/>
  <c r="H80" i="29"/>
  <c r="H89" i="32"/>
  <c r="H113" i="27"/>
  <c r="I113" i="27" s="1"/>
  <c r="K113" i="27" s="1"/>
  <c r="H114" i="30"/>
  <c r="H118" i="37"/>
  <c r="H101" i="27"/>
  <c r="I101" i="27" s="1"/>
  <c r="K101" i="27" s="1"/>
  <c r="H105" i="27"/>
  <c r="I105" i="27" s="1"/>
  <c r="K105" i="27" s="1"/>
  <c r="H74" i="27"/>
  <c r="I74" i="27" s="1"/>
  <c r="K74" i="27" s="1"/>
  <c r="H100" i="27"/>
  <c r="I100" i="27" s="1"/>
  <c r="K100" i="27" s="1"/>
  <c r="H118" i="28"/>
  <c r="I118" i="28" s="1"/>
  <c r="K118" i="28" s="1"/>
  <c r="H100" i="37"/>
  <c r="H104" i="29"/>
  <c r="I104" i="29" s="1"/>
  <c r="K104" i="29" s="1"/>
  <c r="H117" i="29"/>
  <c r="H77" i="29"/>
  <c r="I77" i="29" s="1"/>
  <c r="K77" i="29" s="1"/>
  <c r="H100" i="28"/>
  <c r="H107" i="31"/>
  <c r="H115" i="27"/>
  <c r="I115" i="27" s="1"/>
  <c r="K115" i="27" s="1"/>
  <c r="H114" i="28"/>
  <c r="H88" i="30"/>
  <c r="H80" i="30"/>
  <c r="H97" i="28"/>
  <c r="H73" i="32"/>
  <c r="H115" i="37"/>
  <c r="H74" i="31"/>
  <c r="H72" i="27"/>
  <c r="I72" i="27" s="1"/>
  <c r="K72" i="27" s="1"/>
  <c r="H119" i="28"/>
  <c r="H86" i="29"/>
  <c r="I86" i="29" s="1"/>
  <c r="K86" i="29" s="1"/>
  <c r="H99" i="32"/>
  <c r="H83" i="32"/>
  <c r="I83" i="32" s="1"/>
  <c r="K83" i="32" s="1"/>
  <c r="H96" i="31"/>
  <c r="H118" i="31"/>
  <c r="I118" i="31" s="1"/>
  <c r="K118" i="31" s="1"/>
  <c r="H97" i="29"/>
  <c r="H97" i="31"/>
  <c r="I97" i="31" s="1"/>
  <c r="K97" i="31" s="1"/>
  <c r="H80" i="27"/>
  <c r="I80" i="27" s="1"/>
  <c r="K80" i="27" s="1"/>
  <c r="H87" i="30"/>
  <c r="H76" i="32"/>
  <c r="H120" i="29"/>
  <c r="H117" i="28"/>
  <c r="H77" i="28"/>
  <c r="H75" i="27"/>
  <c r="I75" i="27" s="1"/>
  <c r="K75" i="27" s="1"/>
  <c r="H119" i="27"/>
  <c r="H87" i="32"/>
  <c r="H72" i="29"/>
  <c r="H111" i="27"/>
  <c r="I111" i="27" s="1"/>
  <c r="K111" i="27" s="1"/>
  <c r="H108" i="28"/>
  <c r="H112" i="32"/>
  <c r="I112" i="32" s="1"/>
  <c r="K112" i="32" s="1"/>
  <c r="H108" i="29"/>
  <c r="I108" i="29" s="1"/>
  <c r="K108" i="29" s="1"/>
  <c r="H80" i="37"/>
  <c r="H114" i="27"/>
  <c r="H108" i="27"/>
  <c r="H72" i="31"/>
  <c r="H115" i="30"/>
  <c r="H72" i="37"/>
  <c r="H96" i="27"/>
  <c r="I96" i="27" s="1"/>
  <c r="K96" i="27" s="1"/>
  <c r="H99" i="29"/>
  <c r="I99" i="29" s="1"/>
  <c r="K99" i="29" s="1"/>
  <c r="H73" i="29"/>
  <c r="H90" i="30"/>
  <c r="H76" i="29"/>
  <c r="H112" i="28"/>
  <c r="H111" i="31"/>
  <c r="H75" i="28"/>
  <c r="H88" i="28"/>
  <c r="H105" i="31"/>
  <c r="I105" i="31" s="1"/>
  <c r="K105" i="31" s="1"/>
  <c r="H86" i="27"/>
  <c r="I86" i="27" s="1"/>
  <c r="K86" i="27" s="1"/>
  <c r="H88" i="31"/>
  <c r="H100" i="30"/>
  <c r="H77" i="27"/>
  <c r="I77" i="27" s="1"/>
  <c r="K77" i="27" s="1"/>
  <c r="H116" i="28"/>
  <c r="I116" i="28" s="1"/>
  <c r="K116" i="28" s="1"/>
  <c r="H82" i="30"/>
  <c r="H106" i="30"/>
  <c r="H115" i="32"/>
  <c r="I115" i="32" s="1"/>
  <c r="K115" i="32" s="1"/>
  <c r="H83" i="31"/>
  <c r="H76" i="31"/>
  <c r="I76" i="31" s="1"/>
  <c r="K76" i="31" s="1"/>
  <c r="H111" i="32"/>
  <c r="H99" i="31"/>
  <c r="H83" i="27"/>
  <c r="H119" i="31"/>
  <c r="H90" i="32"/>
  <c r="I90" i="32" s="1"/>
  <c r="K90" i="32" s="1"/>
  <c r="H71" i="31"/>
  <c r="I71" i="31" s="1"/>
  <c r="K71" i="31" s="1"/>
  <c r="H111" i="29"/>
  <c r="H117" i="31"/>
  <c r="I117" i="31" s="1"/>
  <c r="K117" i="31" s="1"/>
  <c r="H86" i="37"/>
  <c r="H112" i="27"/>
  <c r="H117" i="32"/>
  <c r="H86" i="32"/>
  <c r="H76" i="28"/>
  <c r="I76" i="28" s="1"/>
  <c r="K76" i="28" s="1"/>
  <c r="H77" i="37"/>
  <c r="H104" i="30"/>
  <c r="H110" i="31"/>
  <c r="H74" i="30"/>
  <c r="H114" i="31"/>
  <c r="I114" i="31" s="1"/>
  <c r="K114" i="31" s="1"/>
  <c r="H88" i="29"/>
  <c r="I88" i="29" s="1"/>
  <c r="K88" i="29" s="1"/>
  <c r="H84" i="31"/>
  <c r="I84" i="31" s="1"/>
  <c r="K84" i="31" s="1"/>
  <c r="H99" i="27"/>
  <c r="H111" i="28"/>
  <c r="H87" i="29"/>
  <c r="I87" i="29" s="1"/>
  <c r="K87" i="29" s="1"/>
  <c r="H87" i="31"/>
  <c r="I87" i="31" s="1"/>
  <c r="K87" i="31" s="1"/>
  <c r="H116" i="27"/>
  <c r="I116" i="27" s="1"/>
  <c r="K116" i="27" s="1"/>
  <c r="H84" i="30"/>
  <c r="H120" i="27"/>
  <c r="I120" i="27" s="1"/>
  <c r="K120" i="27" s="1"/>
  <c r="H90" i="28"/>
  <c r="I90" i="28" s="1"/>
  <c r="K90" i="28" s="1"/>
  <c r="H71" i="28"/>
  <c r="I71" i="28" s="1"/>
  <c r="K71" i="28" s="1"/>
  <c r="H75" i="37"/>
  <c r="H72" i="30"/>
  <c r="H89" i="27"/>
  <c r="I89" i="27" s="1"/>
  <c r="K89" i="27" s="1"/>
  <c r="H75" i="29"/>
  <c r="H104" i="32"/>
  <c r="H90" i="29"/>
  <c r="H110" i="30"/>
  <c r="H108" i="32"/>
  <c r="I108" i="32" s="1"/>
  <c r="K108" i="32" s="1"/>
  <c r="H104" i="28"/>
  <c r="I104" i="28" s="1"/>
  <c r="K104" i="28" s="1"/>
  <c r="H82" i="27"/>
  <c r="I82" i="27" s="1"/>
  <c r="K82" i="27" s="1"/>
  <c r="H115" i="31"/>
  <c r="I115" i="31" s="1"/>
  <c r="K115" i="31" s="1"/>
  <c r="H112" i="37"/>
  <c r="H96" i="32"/>
  <c r="H90" i="31"/>
  <c r="H106" i="31"/>
  <c r="H88" i="32"/>
  <c r="H118" i="32"/>
  <c r="H101" i="29"/>
  <c r="H116" i="29"/>
  <c r="I116" i="29" s="1"/>
  <c r="K116" i="29" s="1"/>
  <c r="H117" i="27"/>
  <c r="I117" i="27" s="1"/>
  <c r="K117" i="27" s="1"/>
  <c r="H89" i="28"/>
  <c r="I89" i="28" s="1"/>
  <c r="K89" i="28" s="1"/>
  <c r="H100" i="31"/>
  <c r="I100" i="31" s="1"/>
  <c r="K100" i="31" s="1"/>
  <c r="H113" i="32"/>
  <c r="H100" i="29"/>
  <c r="H96" i="37"/>
  <c r="H106" i="37"/>
  <c r="H74" i="32"/>
  <c r="H97" i="27"/>
  <c r="H110" i="32"/>
  <c r="I110" i="32" s="1"/>
  <c r="K110" i="32" s="1"/>
  <c r="H81" i="37"/>
  <c r="H81" i="28"/>
  <c r="I81" i="28" s="1"/>
  <c r="K81" i="28" s="1"/>
  <c r="H113" i="28"/>
  <c r="I113" i="28" s="1"/>
  <c r="K113" i="28" s="1"/>
  <c r="H88" i="27"/>
  <c r="I88" i="27" s="1"/>
  <c r="K88" i="27" s="1"/>
  <c r="H75" i="31"/>
  <c r="I75" i="31" s="1"/>
  <c r="K75" i="31" s="1"/>
  <c r="H113" i="31"/>
  <c r="I113" i="31" s="1"/>
  <c r="K113" i="31" s="1"/>
  <c r="H74" i="28"/>
  <c r="H99" i="30"/>
  <c r="H106" i="28"/>
  <c r="H104" i="27"/>
  <c r="H113" i="29"/>
  <c r="H105" i="30"/>
  <c r="H98" i="30"/>
  <c r="H98" i="28"/>
  <c r="I98" i="28" s="1"/>
  <c r="K98" i="28" s="1"/>
  <c r="H81" i="27"/>
  <c r="I81" i="27" s="1"/>
  <c r="K81" i="27" s="1"/>
  <c r="H104" i="31"/>
  <c r="H72" i="32"/>
  <c r="H101" i="30"/>
  <c r="H77" i="31"/>
  <c r="H106" i="29"/>
  <c r="H73" i="28"/>
  <c r="H76" i="37"/>
  <c r="H82" i="32"/>
  <c r="H80" i="31"/>
  <c r="H84" i="37"/>
  <c r="H76" i="30"/>
  <c r="H112" i="29"/>
  <c r="H101" i="28"/>
  <c r="I101" i="28" s="1"/>
  <c r="K101" i="28" s="1"/>
  <c r="H96" i="30" l="1"/>
  <c r="I96" i="30" s="1"/>
  <c r="H110" i="37"/>
  <c r="I110" i="37" s="1"/>
  <c r="K110" i="37" s="1"/>
  <c r="H87" i="37"/>
  <c r="I87" i="37" s="1"/>
  <c r="H81" i="30"/>
  <c r="H89" i="37"/>
  <c r="H86" i="30"/>
  <c r="I86" i="30" s="1"/>
  <c r="H82" i="37"/>
  <c r="I82" i="37" s="1"/>
  <c r="H71" i="30"/>
  <c r="I71" i="30" s="1"/>
  <c r="H83" i="37"/>
  <c r="I83" i="37" s="1"/>
  <c r="K83" i="37" s="1"/>
  <c r="H119" i="37"/>
  <c r="I119" i="37" s="1"/>
  <c r="K119" i="37" s="1"/>
  <c r="H88" i="37"/>
  <c r="H74" i="37"/>
  <c r="I74" i="37" s="1"/>
  <c r="H97" i="30"/>
  <c r="I97" i="30" s="1"/>
  <c r="H71" i="32"/>
  <c r="H107" i="37"/>
  <c r="I107" i="37" s="1"/>
  <c r="K107" i="37" s="1"/>
  <c r="H116" i="37"/>
  <c r="I116" i="37" s="1"/>
  <c r="K116" i="37" s="1"/>
  <c r="H120" i="30"/>
  <c r="I120" i="30" s="1"/>
  <c r="K120" i="30" s="1"/>
  <c r="H89" i="30"/>
  <c r="I89" i="30" s="1"/>
  <c r="H117" i="30"/>
  <c r="I117" i="30" s="1"/>
  <c r="K117" i="30" s="1"/>
  <c r="H117" i="37"/>
  <c r="H112" i="30"/>
  <c r="I112" i="30" s="1"/>
  <c r="H107" i="30"/>
  <c r="H113" i="30"/>
  <c r="I113" i="30" s="1"/>
  <c r="H113" i="37"/>
  <c r="L135" i="37"/>
  <c r="N135" i="37" s="1"/>
  <c r="J117" i="27"/>
  <c r="L117" i="27" s="1"/>
  <c r="N117" i="27" s="1"/>
  <c r="I74" i="28"/>
  <c r="K74" i="28" s="1"/>
  <c r="J71" i="31"/>
  <c r="L71" i="31" s="1"/>
  <c r="N71" i="31" s="1"/>
  <c r="I80" i="31"/>
  <c r="K80" i="31" s="1"/>
  <c r="J89" i="27"/>
  <c r="L89" i="27" s="1"/>
  <c r="N89" i="27" s="1"/>
  <c r="J87" i="29"/>
  <c r="L87" i="29" s="1"/>
  <c r="N87" i="29" s="1"/>
  <c r="J105" i="27"/>
  <c r="L105" i="27" s="1"/>
  <c r="J110" i="27"/>
  <c r="L110" i="27" s="1"/>
  <c r="N110" i="27" s="1"/>
  <c r="J117" i="31"/>
  <c r="L117" i="31" s="1"/>
  <c r="N117" i="31" s="1"/>
  <c r="J97" i="31"/>
  <c r="L97" i="31" s="1"/>
  <c r="N97" i="31" s="1"/>
  <c r="J76" i="28"/>
  <c r="L76" i="28" s="1"/>
  <c r="N76" i="28" s="1"/>
  <c r="I101" i="31"/>
  <c r="K101" i="31" s="1"/>
  <c r="I120" i="32"/>
  <c r="K120" i="32" s="1"/>
  <c r="I101" i="30"/>
  <c r="K101" i="30" s="1"/>
  <c r="I81" i="37"/>
  <c r="K81" i="37" s="1"/>
  <c r="I106" i="37"/>
  <c r="K106" i="37" s="1"/>
  <c r="I81" i="31"/>
  <c r="K81" i="31" s="1"/>
  <c r="I120" i="31"/>
  <c r="K120" i="31" s="1"/>
  <c r="I96" i="37"/>
  <c r="K96" i="37" s="1"/>
  <c r="I81" i="32"/>
  <c r="K81" i="32" s="1"/>
  <c r="I112" i="29"/>
  <c r="K112" i="29" s="1"/>
  <c r="I74" i="32"/>
  <c r="K74" i="32" s="1"/>
  <c r="I77" i="31"/>
  <c r="K77" i="31" s="1"/>
  <c r="J80" i="27"/>
  <c r="L80" i="27" s="1"/>
  <c r="N80" i="27" s="1"/>
  <c r="J74" i="27"/>
  <c r="L74" i="27" s="1"/>
  <c r="N74" i="27" s="1"/>
  <c r="J73" i="27"/>
  <c r="L73" i="27" s="1"/>
  <c r="N73" i="27" s="1"/>
  <c r="J100" i="27"/>
  <c r="L100" i="27" s="1"/>
  <c r="N100" i="27" s="1"/>
  <c r="J81" i="27"/>
  <c r="L81" i="27" s="1"/>
  <c r="J113" i="31"/>
  <c r="L113" i="31" s="1"/>
  <c r="J75" i="31"/>
  <c r="L75" i="31" s="1"/>
  <c r="N75" i="31" s="1"/>
  <c r="J88" i="27"/>
  <c r="L88" i="27" s="1"/>
  <c r="J108" i="32"/>
  <c r="L108" i="32" s="1"/>
  <c r="N108" i="32" s="1"/>
  <c r="J120" i="27"/>
  <c r="L120" i="27" s="1"/>
  <c r="J116" i="27"/>
  <c r="L116" i="27" s="1"/>
  <c r="N116" i="27" s="1"/>
  <c r="J90" i="32"/>
  <c r="L90" i="32" s="1"/>
  <c r="I96" i="29"/>
  <c r="K96" i="29" s="1"/>
  <c r="J74" i="29"/>
  <c r="L74" i="29" s="1"/>
  <c r="N74" i="29" s="1"/>
  <c r="I100" i="29"/>
  <c r="K100" i="29" s="1"/>
  <c r="I101" i="29"/>
  <c r="K101" i="29" s="1"/>
  <c r="I76" i="37"/>
  <c r="K76" i="37" s="1"/>
  <c r="I118" i="32"/>
  <c r="K118" i="32" s="1"/>
  <c r="I107" i="27"/>
  <c r="K107" i="27" s="1"/>
  <c r="I96" i="32"/>
  <c r="K96" i="32" s="1"/>
  <c r="I110" i="30"/>
  <c r="K110" i="30" s="1"/>
  <c r="I104" i="32"/>
  <c r="K104" i="32" s="1"/>
  <c r="I84" i="37"/>
  <c r="K84" i="37" s="1"/>
  <c r="I72" i="32"/>
  <c r="K72" i="32" s="1"/>
  <c r="I99" i="30"/>
  <c r="K99" i="30" s="1"/>
  <c r="I106" i="31"/>
  <c r="K106" i="31" s="1"/>
  <c r="I112" i="37"/>
  <c r="K112" i="37" s="1"/>
  <c r="I98" i="30"/>
  <c r="K98" i="30" s="1"/>
  <c r="I75" i="29"/>
  <c r="K75" i="29" s="1"/>
  <c r="I82" i="32"/>
  <c r="K82" i="32" s="1"/>
  <c r="I106" i="28"/>
  <c r="K106" i="28" s="1"/>
  <c r="I90" i="31"/>
  <c r="K90" i="31" s="1"/>
  <c r="I76" i="30"/>
  <c r="K76" i="30" s="1"/>
  <c r="I106" i="29"/>
  <c r="K106" i="29" s="1"/>
  <c r="I113" i="29"/>
  <c r="K113" i="29" s="1"/>
  <c r="I113" i="32"/>
  <c r="K113" i="32" s="1"/>
  <c r="I73" i="28"/>
  <c r="K73" i="28" s="1"/>
  <c r="I104" i="31"/>
  <c r="K104" i="31" s="1"/>
  <c r="I105" i="30"/>
  <c r="K105" i="30" s="1"/>
  <c r="I104" i="27"/>
  <c r="K104" i="27" s="1"/>
  <c r="I97" i="27"/>
  <c r="K97" i="27" s="1"/>
  <c r="I88" i="32"/>
  <c r="K88" i="32" s="1"/>
  <c r="I90" i="29"/>
  <c r="K90" i="29" s="1"/>
  <c r="I99" i="27"/>
  <c r="K99" i="27" s="1"/>
  <c r="I100" i="30"/>
  <c r="K100" i="30" s="1"/>
  <c r="I114" i="27"/>
  <c r="K114" i="27" s="1"/>
  <c r="I87" i="32"/>
  <c r="K87" i="32" s="1"/>
  <c r="I119" i="28"/>
  <c r="K119" i="28" s="1"/>
  <c r="I97" i="28"/>
  <c r="K97" i="28" s="1"/>
  <c r="I100" i="37"/>
  <c r="K100" i="37" s="1"/>
  <c r="I86" i="32"/>
  <c r="K86" i="32" s="1"/>
  <c r="I83" i="27"/>
  <c r="K83" i="27" s="1"/>
  <c r="J115" i="32"/>
  <c r="L115" i="32" s="1"/>
  <c r="N115" i="32" s="1"/>
  <c r="I76" i="29"/>
  <c r="K76" i="29" s="1"/>
  <c r="I72" i="31"/>
  <c r="K72" i="31" s="1"/>
  <c r="I87" i="30"/>
  <c r="K87" i="30" s="1"/>
  <c r="I115" i="37"/>
  <c r="K115" i="37" s="1"/>
  <c r="I89" i="32"/>
  <c r="K89" i="32" s="1"/>
  <c r="I73" i="30"/>
  <c r="K73" i="30" s="1"/>
  <c r="I114" i="32"/>
  <c r="K114" i="32" s="1"/>
  <c r="J98" i="28"/>
  <c r="L98" i="28" s="1"/>
  <c r="N98" i="28" s="1"/>
  <c r="J116" i="29"/>
  <c r="L116" i="29" s="1"/>
  <c r="N116" i="29" s="1"/>
  <c r="I83" i="31"/>
  <c r="K83" i="31" s="1"/>
  <c r="I82" i="30"/>
  <c r="K82" i="30" s="1"/>
  <c r="J105" i="31"/>
  <c r="L105" i="31" s="1"/>
  <c r="J96" i="27"/>
  <c r="L96" i="27" s="1"/>
  <c r="N96" i="27" s="1"/>
  <c r="I72" i="37"/>
  <c r="K72" i="37" s="1"/>
  <c r="I72" i="29"/>
  <c r="K72" i="29" s="1"/>
  <c r="I117" i="28"/>
  <c r="K117" i="28" s="1"/>
  <c r="I80" i="30"/>
  <c r="K80" i="30" s="1"/>
  <c r="I89" i="29"/>
  <c r="K89" i="29" s="1"/>
  <c r="I84" i="29"/>
  <c r="K84" i="29" s="1"/>
  <c r="I104" i="37"/>
  <c r="K104" i="37" s="1"/>
  <c r="I83" i="30"/>
  <c r="K83" i="30" s="1"/>
  <c r="I119" i="30"/>
  <c r="K119" i="30" s="1"/>
  <c r="I104" i="30"/>
  <c r="K104" i="30" s="1"/>
  <c r="I117" i="32"/>
  <c r="K117" i="32" s="1"/>
  <c r="I111" i="29"/>
  <c r="K111" i="29" s="1"/>
  <c r="I88" i="28"/>
  <c r="K88" i="28" s="1"/>
  <c r="I76" i="32"/>
  <c r="K76" i="32" s="1"/>
  <c r="I107" i="31"/>
  <c r="K107" i="31" s="1"/>
  <c r="I80" i="29"/>
  <c r="K80" i="29" s="1"/>
  <c r="I101" i="37"/>
  <c r="K101" i="37" s="1"/>
  <c r="J113" i="28"/>
  <c r="L113" i="28" s="1"/>
  <c r="J81" i="28"/>
  <c r="L81" i="28" s="1"/>
  <c r="J110" i="32"/>
  <c r="L110" i="32" s="1"/>
  <c r="N110" i="32" s="1"/>
  <c r="J100" i="31"/>
  <c r="L100" i="31" s="1"/>
  <c r="N100" i="31" s="1"/>
  <c r="J89" i="28"/>
  <c r="L89" i="28" s="1"/>
  <c r="N89" i="28" s="1"/>
  <c r="J115" i="31"/>
  <c r="L115" i="31" s="1"/>
  <c r="N115" i="31" s="1"/>
  <c r="I84" i="30"/>
  <c r="K84" i="30" s="1"/>
  <c r="J87" i="31"/>
  <c r="L87" i="31" s="1"/>
  <c r="N87" i="31" s="1"/>
  <c r="I111" i="28"/>
  <c r="K111" i="28" s="1"/>
  <c r="J114" i="31"/>
  <c r="L114" i="31" s="1"/>
  <c r="N114" i="31" s="1"/>
  <c r="J116" i="28"/>
  <c r="L116" i="28" s="1"/>
  <c r="N116" i="28" s="1"/>
  <c r="I111" i="31"/>
  <c r="K111" i="31" s="1"/>
  <c r="I73" i="29"/>
  <c r="K73" i="29" s="1"/>
  <c r="I80" i="37"/>
  <c r="K80" i="37" s="1"/>
  <c r="J86" i="29"/>
  <c r="L86" i="29" s="1"/>
  <c r="N86" i="29" s="1"/>
  <c r="I100" i="28"/>
  <c r="K100" i="28" s="1"/>
  <c r="I84" i="32"/>
  <c r="K84" i="32" s="1"/>
  <c r="J101" i="28"/>
  <c r="L101" i="28" s="1"/>
  <c r="N101" i="28" s="1"/>
  <c r="J104" i="28"/>
  <c r="L104" i="28" s="1"/>
  <c r="N104" i="28" s="1"/>
  <c r="J82" i="27"/>
  <c r="L82" i="27" s="1"/>
  <c r="N82" i="27" s="1"/>
  <c r="I72" i="30"/>
  <c r="K72" i="30" s="1"/>
  <c r="I75" i="37"/>
  <c r="K75" i="37" s="1"/>
  <c r="J71" i="28"/>
  <c r="L71" i="28" s="1"/>
  <c r="N71" i="28" s="1"/>
  <c r="J90" i="28"/>
  <c r="L90" i="28" s="1"/>
  <c r="J84" i="31"/>
  <c r="L84" i="31" s="1"/>
  <c r="N84" i="31" s="1"/>
  <c r="J88" i="29"/>
  <c r="L88" i="29" s="1"/>
  <c r="I74" i="30"/>
  <c r="K74" i="30" s="1"/>
  <c r="I110" i="31"/>
  <c r="K110" i="31" s="1"/>
  <c r="I77" i="37"/>
  <c r="K77" i="37" s="1"/>
  <c r="I112" i="27"/>
  <c r="K112" i="27" s="1"/>
  <c r="I86" i="37"/>
  <c r="K86" i="37" s="1"/>
  <c r="I119" i="31"/>
  <c r="K119" i="31" s="1"/>
  <c r="I99" i="31"/>
  <c r="K99" i="31" s="1"/>
  <c r="I111" i="32"/>
  <c r="K111" i="32" s="1"/>
  <c r="J76" i="31"/>
  <c r="L76" i="31" s="1"/>
  <c r="N76" i="31" s="1"/>
  <c r="I106" i="30"/>
  <c r="K106" i="30" s="1"/>
  <c r="I88" i="31"/>
  <c r="K88" i="31" s="1"/>
  <c r="I75" i="28"/>
  <c r="K75" i="28" s="1"/>
  <c r="I112" i="28"/>
  <c r="K112" i="28" s="1"/>
  <c r="I90" i="30"/>
  <c r="K90" i="30" s="1"/>
  <c r="J99" i="29"/>
  <c r="L99" i="29" s="1"/>
  <c r="N99" i="29" s="1"/>
  <c r="I108" i="27"/>
  <c r="K108" i="27" s="1"/>
  <c r="I119" i="27"/>
  <c r="K119" i="27" s="1"/>
  <c r="I77" i="28"/>
  <c r="K77" i="28" s="1"/>
  <c r="I120" i="29"/>
  <c r="K120" i="29" s="1"/>
  <c r="I97" i="29"/>
  <c r="K97" i="29" s="1"/>
  <c r="I99" i="32"/>
  <c r="K99" i="32" s="1"/>
  <c r="I74" i="31"/>
  <c r="K74" i="31" s="1"/>
  <c r="I115" i="30"/>
  <c r="K115" i="30" s="1"/>
  <c r="I73" i="32"/>
  <c r="K73" i="32" s="1"/>
  <c r="I88" i="30"/>
  <c r="K88" i="30" s="1"/>
  <c r="I114" i="30"/>
  <c r="K114" i="30" s="1"/>
  <c r="I106" i="32"/>
  <c r="K106" i="32" s="1"/>
  <c r="I80" i="28"/>
  <c r="K80" i="28" s="1"/>
  <c r="I116" i="30"/>
  <c r="K116" i="30" s="1"/>
  <c r="J75" i="27"/>
  <c r="L75" i="27" s="1"/>
  <c r="N75" i="27" s="1"/>
  <c r="I114" i="28"/>
  <c r="K114" i="28" s="1"/>
  <c r="J115" i="27"/>
  <c r="L115" i="27" s="1"/>
  <c r="N115" i="27" s="1"/>
  <c r="J104" i="29"/>
  <c r="L104" i="29" s="1"/>
  <c r="N104" i="29" s="1"/>
  <c r="J119" i="29"/>
  <c r="L119" i="29" s="1"/>
  <c r="N119" i="29" s="1"/>
  <c r="J77" i="27"/>
  <c r="L77" i="27" s="1"/>
  <c r="N77" i="27" s="1"/>
  <c r="I77" i="32"/>
  <c r="K77" i="32" s="1"/>
  <c r="I118" i="37"/>
  <c r="K118" i="37" s="1"/>
  <c r="J113" i="27"/>
  <c r="L113" i="27" s="1"/>
  <c r="J73" i="31"/>
  <c r="L73" i="31" s="1"/>
  <c r="N73" i="31" s="1"/>
  <c r="I112" i="31"/>
  <c r="K112" i="31" s="1"/>
  <c r="J86" i="28"/>
  <c r="L86" i="28" s="1"/>
  <c r="N86" i="28" s="1"/>
  <c r="J118" i="29"/>
  <c r="L118" i="29" s="1"/>
  <c r="N118" i="29" s="1"/>
  <c r="I117" i="29"/>
  <c r="K117" i="29" s="1"/>
  <c r="I97" i="37"/>
  <c r="K97" i="37" s="1"/>
  <c r="I108" i="30"/>
  <c r="K108" i="30" s="1"/>
  <c r="I115" i="28"/>
  <c r="K115" i="28" s="1"/>
  <c r="J112" i="32"/>
  <c r="L112" i="32" s="1"/>
  <c r="I108" i="28"/>
  <c r="K108" i="28" s="1"/>
  <c r="J118" i="31"/>
  <c r="L118" i="31" s="1"/>
  <c r="N118" i="31" s="1"/>
  <c r="I96" i="31"/>
  <c r="K96" i="31" s="1"/>
  <c r="J83" i="32"/>
  <c r="L83" i="32" s="1"/>
  <c r="J72" i="27"/>
  <c r="L72" i="27" s="1"/>
  <c r="N72" i="27" s="1"/>
  <c r="J77" i="29"/>
  <c r="L77" i="29" s="1"/>
  <c r="N77" i="29" s="1"/>
  <c r="J105" i="32"/>
  <c r="L105" i="32" s="1"/>
  <c r="J101" i="32"/>
  <c r="L101" i="32" s="1"/>
  <c r="N101" i="32" s="1"/>
  <c r="J87" i="27"/>
  <c r="L87" i="27" s="1"/>
  <c r="N87" i="27" s="1"/>
  <c r="J83" i="28"/>
  <c r="L83" i="28" s="1"/>
  <c r="J80" i="32"/>
  <c r="L80" i="32" s="1"/>
  <c r="N80" i="32" s="1"/>
  <c r="J98" i="27"/>
  <c r="L98" i="27" s="1"/>
  <c r="N98" i="27" s="1"/>
  <c r="J98" i="32"/>
  <c r="L98" i="32" s="1"/>
  <c r="N98" i="32" s="1"/>
  <c r="J114" i="29"/>
  <c r="L114" i="29" s="1"/>
  <c r="N114" i="29" s="1"/>
  <c r="I115" i="29"/>
  <c r="K115" i="29" s="1"/>
  <c r="I111" i="37"/>
  <c r="K111" i="37" s="1"/>
  <c r="I108" i="37"/>
  <c r="K108" i="37" s="1"/>
  <c r="I99" i="28"/>
  <c r="K99" i="28" s="1"/>
  <c r="J86" i="27"/>
  <c r="L86" i="27" s="1"/>
  <c r="N86" i="27" s="1"/>
  <c r="J108" i="29"/>
  <c r="L108" i="29" s="1"/>
  <c r="N108" i="29" s="1"/>
  <c r="J111" i="27"/>
  <c r="L111" i="27" s="1"/>
  <c r="N111" i="27" s="1"/>
  <c r="J118" i="28"/>
  <c r="L118" i="28" s="1"/>
  <c r="N118" i="28" s="1"/>
  <c r="J101" i="27"/>
  <c r="L101" i="27" s="1"/>
  <c r="N101" i="27" s="1"/>
  <c r="J105" i="29"/>
  <c r="L105" i="29" s="1"/>
  <c r="J83" i="29"/>
  <c r="L83" i="29" s="1"/>
  <c r="I111" i="30"/>
  <c r="K111" i="30" s="1"/>
  <c r="I120" i="37"/>
  <c r="K120" i="37" s="1"/>
  <c r="I98" i="37"/>
  <c r="K98" i="37" s="1"/>
  <c r="I110" i="29"/>
  <c r="K110" i="29" s="1"/>
  <c r="I114" i="37"/>
  <c r="K114" i="37" s="1"/>
  <c r="I73" i="37"/>
  <c r="K73" i="37" s="1"/>
  <c r="I108" i="31"/>
  <c r="K108" i="31" s="1"/>
  <c r="I84" i="28"/>
  <c r="K84" i="28" s="1"/>
  <c r="J100" i="32"/>
  <c r="L100" i="32" s="1"/>
  <c r="N100" i="32" s="1"/>
  <c r="J89" i="31"/>
  <c r="L89" i="31" s="1"/>
  <c r="N89" i="31" s="1"/>
  <c r="I99" i="37"/>
  <c r="K99" i="37" s="1"/>
  <c r="I107" i="28"/>
  <c r="K107" i="28" s="1"/>
  <c r="I118" i="30"/>
  <c r="K118" i="30" s="1"/>
  <c r="I105" i="28"/>
  <c r="K105" i="28" s="1"/>
  <c r="I119" i="32"/>
  <c r="K119" i="32" s="1"/>
  <c r="J84" i="27"/>
  <c r="L84" i="27" s="1"/>
  <c r="N84" i="27" s="1"/>
  <c r="J75" i="32"/>
  <c r="L75" i="32" s="1"/>
  <c r="N75" i="32" s="1"/>
  <c r="I77" i="30"/>
  <c r="K77" i="30" s="1"/>
  <c r="I82" i="31"/>
  <c r="K82" i="31" s="1"/>
  <c r="I116" i="31"/>
  <c r="K116" i="31" s="1"/>
  <c r="I87" i="28"/>
  <c r="K87" i="28" s="1"/>
  <c r="I82" i="28"/>
  <c r="K82" i="28" s="1"/>
  <c r="J81" i="29"/>
  <c r="L81" i="29" s="1"/>
  <c r="J116" i="32"/>
  <c r="L116" i="32" s="1"/>
  <c r="N116" i="32" s="1"/>
  <c r="I118" i="27"/>
  <c r="K118" i="27" s="1"/>
  <c r="I107" i="32"/>
  <c r="K107" i="32" s="1"/>
  <c r="I105" i="37"/>
  <c r="K105" i="37" s="1"/>
  <c r="I82" i="29"/>
  <c r="K82" i="29" s="1"/>
  <c r="I120" i="28"/>
  <c r="K120" i="28" s="1"/>
  <c r="I110" i="28"/>
  <c r="K110" i="28" s="1"/>
  <c r="I75" i="30"/>
  <c r="K75" i="30" s="1"/>
  <c r="I98" i="29"/>
  <c r="K98" i="29" s="1"/>
  <c r="K97" i="32"/>
  <c r="J97" i="32"/>
  <c r="J107" i="29"/>
  <c r="L107" i="29" s="1"/>
  <c r="I90" i="37"/>
  <c r="K90" i="37" s="1"/>
  <c r="I96" i="28"/>
  <c r="K96" i="28" s="1"/>
  <c r="I76" i="27"/>
  <c r="K76" i="27" s="1"/>
  <c r="I86" i="31"/>
  <c r="K86" i="31" s="1"/>
  <c r="I98" i="31"/>
  <c r="K98" i="31" s="1"/>
  <c r="I71" i="27"/>
  <c r="K71" i="27" s="1"/>
  <c r="J106" i="27"/>
  <c r="L106" i="27" s="1"/>
  <c r="N106" i="27" s="1"/>
  <c r="I90" i="27"/>
  <c r="K90" i="27" s="1"/>
  <c r="I72" i="28"/>
  <c r="K72" i="28" s="1"/>
  <c r="K82" i="37" l="1"/>
  <c r="J82" i="37"/>
  <c r="K87" i="37"/>
  <c r="J87" i="37"/>
  <c r="I88" i="37"/>
  <c r="K88" i="37" s="1"/>
  <c r="J83" i="37"/>
  <c r="L83" i="37" s="1"/>
  <c r="I89" i="37"/>
  <c r="K89" i="37" s="1"/>
  <c r="J107" i="37"/>
  <c r="L107" i="37" s="1"/>
  <c r="K97" i="30"/>
  <c r="J97" i="30"/>
  <c r="J117" i="30"/>
  <c r="L117" i="30" s="1"/>
  <c r="N117" i="30" s="1"/>
  <c r="J120" i="30"/>
  <c r="L120" i="30" s="1"/>
  <c r="K112" i="30"/>
  <c r="J112" i="30"/>
  <c r="K89" i="30"/>
  <c r="J89" i="30"/>
  <c r="K113" i="30"/>
  <c r="J113" i="30"/>
  <c r="K86" i="30"/>
  <c r="J86" i="30"/>
  <c r="K71" i="30"/>
  <c r="J71" i="30"/>
  <c r="J74" i="37"/>
  <c r="K74" i="37"/>
  <c r="K96" i="30"/>
  <c r="J96" i="30"/>
  <c r="J116" i="37"/>
  <c r="L116" i="37" s="1"/>
  <c r="N116" i="37" s="1"/>
  <c r="J119" i="37"/>
  <c r="L119" i="37" s="1"/>
  <c r="N119" i="37" s="1"/>
  <c r="J110" i="37"/>
  <c r="L110" i="37" s="1"/>
  <c r="N110" i="37" s="1"/>
  <c r="I113" i="37"/>
  <c r="K113" i="37" s="1"/>
  <c r="I107" i="30"/>
  <c r="K107" i="30" s="1"/>
  <c r="I117" i="37"/>
  <c r="K117" i="37" s="1"/>
  <c r="I71" i="32"/>
  <c r="K71" i="32" s="1"/>
  <c r="I81" i="30"/>
  <c r="K81" i="30" s="1"/>
  <c r="J72" i="29"/>
  <c r="L72" i="29" s="1"/>
  <c r="N72" i="29" s="1"/>
  <c r="J100" i="37"/>
  <c r="L100" i="37" s="1"/>
  <c r="N100" i="37" s="1"/>
  <c r="J74" i="28"/>
  <c r="L74" i="28" s="1"/>
  <c r="N74" i="28" s="1"/>
  <c r="J112" i="28"/>
  <c r="L112" i="28" s="1"/>
  <c r="J80" i="29"/>
  <c r="L80" i="29" s="1"/>
  <c r="N80" i="29" s="1"/>
  <c r="J77" i="31"/>
  <c r="L77" i="31" s="1"/>
  <c r="N77" i="31" s="1"/>
  <c r="J73" i="32"/>
  <c r="L73" i="32" s="1"/>
  <c r="N73" i="32" s="1"/>
  <c r="J119" i="27"/>
  <c r="L119" i="27" s="1"/>
  <c r="N119" i="27" s="1"/>
  <c r="J112" i="37"/>
  <c r="L112" i="37" s="1"/>
  <c r="J81" i="37"/>
  <c r="L81" i="37" s="1"/>
  <c r="J100" i="29"/>
  <c r="L100" i="29" s="1"/>
  <c r="N100" i="29" s="1"/>
  <c r="J81" i="31"/>
  <c r="L81" i="31" s="1"/>
  <c r="J73" i="29"/>
  <c r="L73" i="29" s="1"/>
  <c r="N73" i="29" s="1"/>
  <c r="J82" i="29"/>
  <c r="L82" i="29" s="1"/>
  <c r="N82" i="29" s="1"/>
  <c r="J88" i="32"/>
  <c r="L88" i="32" s="1"/>
  <c r="J80" i="31"/>
  <c r="L80" i="31" s="1"/>
  <c r="N80" i="31" s="1"/>
  <c r="J111" i="37"/>
  <c r="L111" i="37" s="1"/>
  <c r="N111" i="37" s="1"/>
  <c r="J97" i="37"/>
  <c r="L97" i="37" s="1"/>
  <c r="N97" i="37" s="1"/>
  <c r="J120" i="31"/>
  <c r="L120" i="31" s="1"/>
  <c r="J106" i="37"/>
  <c r="L106" i="37" s="1"/>
  <c r="N106" i="37" s="1"/>
  <c r="J101" i="30"/>
  <c r="L101" i="30" s="1"/>
  <c r="N101" i="30" s="1"/>
  <c r="J104" i="37"/>
  <c r="L104" i="37" s="1"/>
  <c r="N104" i="37" s="1"/>
  <c r="J108" i="30"/>
  <c r="L108" i="30" s="1"/>
  <c r="N108" i="30" s="1"/>
  <c r="J72" i="30"/>
  <c r="L72" i="30" s="1"/>
  <c r="N72" i="30" s="1"/>
  <c r="J99" i="30"/>
  <c r="L99" i="30" s="1"/>
  <c r="N99" i="30" s="1"/>
  <c r="J72" i="31"/>
  <c r="L72" i="31" s="1"/>
  <c r="N72" i="31" s="1"/>
  <c r="J101" i="31"/>
  <c r="L101" i="31" s="1"/>
  <c r="N101" i="31" s="1"/>
  <c r="J106" i="32"/>
  <c r="L106" i="32" s="1"/>
  <c r="N106" i="32" s="1"/>
  <c r="J96" i="32"/>
  <c r="L96" i="32" s="1"/>
  <c r="N96" i="32" s="1"/>
  <c r="J81" i="32"/>
  <c r="L81" i="32" s="1"/>
  <c r="J74" i="32"/>
  <c r="L74" i="32" s="1"/>
  <c r="N74" i="32" s="1"/>
  <c r="J120" i="32"/>
  <c r="L120" i="32" s="1"/>
  <c r="J73" i="28"/>
  <c r="L73" i="28" s="1"/>
  <c r="N73" i="28" s="1"/>
  <c r="J98" i="29"/>
  <c r="L98" i="29" s="1"/>
  <c r="N98" i="29" s="1"/>
  <c r="J110" i="28"/>
  <c r="L110" i="28" s="1"/>
  <c r="N110" i="28" s="1"/>
  <c r="J114" i="37"/>
  <c r="L114" i="37" s="1"/>
  <c r="N114" i="37" s="1"/>
  <c r="J115" i="28"/>
  <c r="L115" i="28" s="1"/>
  <c r="N115" i="28" s="1"/>
  <c r="J74" i="31"/>
  <c r="L74" i="31" s="1"/>
  <c r="N74" i="31" s="1"/>
  <c r="J75" i="28"/>
  <c r="L75" i="28" s="1"/>
  <c r="N75" i="28" s="1"/>
  <c r="J111" i="31"/>
  <c r="L111" i="31" s="1"/>
  <c r="N111" i="31" s="1"/>
  <c r="J111" i="28"/>
  <c r="L111" i="28" s="1"/>
  <c r="N111" i="28" s="1"/>
  <c r="J117" i="28"/>
  <c r="L117" i="28" s="1"/>
  <c r="N117" i="28" s="1"/>
  <c r="J72" i="37"/>
  <c r="L72" i="37" s="1"/>
  <c r="N72" i="37" s="1"/>
  <c r="J83" i="31"/>
  <c r="L83" i="31" s="1"/>
  <c r="J97" i="27"/>
  <c r="L97" i="27" s="1"/>
  <c r="N97" i="27" s="1"/>
  <c r="J82" i="32"/>
  <c r="L82" i="32" s="1"/>
  <c r="N82" i="32" s="1"/>
  <c r="J112" i="29"/>
  <c r="L112" i="29" s="1"/>
  <c r="J96" i="37"/>
  <c r="L96" i="37" s="1"/>
  <c r="N96" i="37" s="1"/>
  <c r="J96" i="28"/>
  <c r="L96" i="28" s="1"/>
  <c r="N96" i="28" s="1"/>
  <c r="J71" i="27"/>
  <c r="L71" i="27" s="1"/>
  <c r="N71" i="27" s="1"/>
  <c r="J75" i="30"/>
  <c r="L75" i="30" s="1"/>
  <c r="N75" i="30" s="1"/>
  <c r="J118" i="30"/>
  <c r="L118" i="30" s="1"/>
  <c r="N118" i="30" s="1"/>
  <c r="J115" i="29"/>
  <c r="L115" i="29" s="1"/>
  <c r="N115" i="29" s="1"/>
  <c r="J77" i="32"/>
  <c r="L77" i="32" s="1"/>
  <c r="N77" i="32" s="1"/>
  <c r="J105" i="28"/>
  <c r="L105" i="28" s="1"/>
  <c r="J114" i="30"/>
  <c r="L114" i="30" s="1"/>
  <c r="N114" i="30" s="1"/>
  <c r="J77" i="28"/>
  <c r="L77" i="28" s="1"/>
  <c r="N77" i="28" s="1"/>
  <c r="J77" i="37"/>
  <c r="L77" i="37" s="1"/>
  <c r="N77" i="37" s="1"/>
  <c r="J101" i="37"/>
  <c r="L101" i="37" s="1"/>
  <c r="N101" i="37" s="1"/>
  <c r="J87" i="32"/>
  <c r="L87" i="32" s="1"/>
  <c r="N87" i="32" s="1"/>
  <c r="J106" i="31"/>
  <c r="L106" i="31" s="1"/>
  <c r="N106" i="31" s="1"/>
  <c r="J72" i="32"/>
  <c r="L72" i="32" s="1"/>
  <c r="N72" i="32" s="1"/>
  <c r="J104" i="32"/>
  <c r="L104" i="32" s="1"/>
  <c r="N104" i="32" s="1"/>
  <c r="J76" i="37"/>
  <c r="L76" i="37" s="1"/>
  <c r="N76" i="37" s="1"/>
  <c r="J96" i="29"/>
  <c r="L96" i="29" s="1"/>
  <c r="N96" i="29" s="1"/>
  <c r="J99" i="37"/>
  <c r="L99" i="37" s="1"/>
  <c r="N99" i="37" s="1"/>
  <c r="J99" i="28"/>
  <c r="L99" i="28" s="1"/>
  <c r="N99" i="28" s="1"/>
  <c r="J82" i="28"/>
  <c r="L82" i="28" s="1"/>
  <c r="N82" i="28" s="1"/>
  <c r="J120" i="37"/>
  <c r="L120" i="37" s="1"/>
  <c r="J116" i="30"/>
  <c r="L116" i="30" s="1"/>
  <c r="N116" i="30" s="1"/>
  <c r="J118" i="37"/>
  <c r="L118" i="37" s="1"/>
  <c r="N118" i="37" s="1"/>
  <c r="J99" i="32"/>
  <c r="L99" i="32" s="1"/>
  <c r="N99" i="32" s="1"/>
  <c r="J120" i="29"/>
  <c r="L120" i="29" s="1"/>
  <c r="J88" i="31"/>
  <c r="L88" i="31" s="1"/>
  <c r="J119" i="31"/>
  <c r="L119" i="31" s="1"/>
  <c r="N119" i="31" s="1"/>
  <c r="J112" i="27"/>
  <c r="L112" i="27" s="1"/>
  <c r="J110" i="31"/>
  <c r="L110" i="31" s="1"/>
  <c r="N110" i="31" s="1"/>
  <c r="J84" i="32"/>
  <c r="L84" i="32" s="1"/>
  <c r="N84" i="32" s="1"/>
  <c r="J100" i="28"/>
  <c r="L100" i="28" s="1"/>
  <c r="N100" i="28" s="1"/>
  <c r="J117" i="29"/>
  <c r="L117" i="29" s="1"/>
  <c r="N117" i="29" s="1"/>
  <c r="J76" i="32"/>
  <c r="L76" i="32" s="1"/>
  <c r="N76" i="32" s="1"/>
  <c r="J111" i="32"/>
  <c r="L111" i="32" s="1"/>
  <c r="N111" i="32" s="1"/>
  <c r="J117" i="32"/>
  <c r="L117" i="32" s="1"/>
  <c r="N117" i="32" s="1"/>
  <c r="J119" i="30"/>
  <c r="L119" i="30" s="1"/>
  <c r="N119" i="30" s="1"/>
  <c r="J89" i="29"/>
  <c r="L89" i="29" s="1"/>
  <c r="N89" i="29" s="1"/>
  <c r="J82" i="30"/>
  <c r="L82" i="30" s="1"/>
  <c r="N82" i="30" s="1"/>
  <c r="J114" i="32"/>
  <c r="L114" i="32" s="1"/>
  <c r="N114" i="32" s="1"/>
  <c r="J89" i="32"/>
  <c r="L89" i="32" s="1"/>
  <c r="N89" i="32" s="1"/>
  <c r="J96" i="31"/>
  <c r="L96" i="31" s="1"/>
  <c r="N96" i="31" s="1"/>
  <c r="J86" i="32"/>
  <c r="L86" i="32" s="1"/>
  <c r="N86" i="32" s="1"/>
  <c r="J97" i="28"/>
  <c r="L97" i="28" s="1"/>
  <c r="N97" i="28" s="1"/>
  <c r="J97" i="29"/>
  <c r="L97" i="29" s="1"/>
  <c r="N97" i="29" s="1"/>
  <c r="J114" i="27"/>
  <c r="L114" i="27" s="1"/>
  <c r="N114" i="27" s="1"/>
  <c r="J100" i="30"/>
  <c r="L100" i="30" s="1"/>
  <c r="N100" i="30" s="1"/>
  <c r="J75" i="37"/>
  <c r="L75" i="37" s="1"/>
  <c r="N75" i="37" s="1"/>
  <c r="J104" i="27"/>
  <c r="L104" i="27" s="1"/>
  <c r="N104" i="27" s="1"/>
  <c r="J104" i="31"/>
  <c r="L104" i="31" s="1"/>
  <c r="N104" i="31" s="1"/>
  <c r="J113" i="32"/>
  <c r="L113" i="32" s="1"/>
  <c r="J106" i="29"/>
  <c r="L106" i="29" s="1"/>
  <c r="N106" i="29" s="1"/>
  <c r="J90" i="31"/>
  <c r="L90" i="31" s="1"/>
  <c r="J84" i="37"/>
  <c r="L84" i="37" s="1"/>
  <c r="N84" i="37" s="1"/>
  <c r="J118" i="32"/>
  <c r="L118" i="32" s="1"/>
  <c r="N118" i="32" s="1"/>
  <c r="J112" i="31"/>
  <c r="L112" i="31" s="1"/>
  <c r="J105" i="37"/>
  <c r="L105" i="37" s="1"/>
  <c r="J87" i="28"/>
  <c r="L87" i="28" s="1"/>
  <c r="N87" i="28" s="1"/>
  <c r="J90" i="27"/>
  <c r="L90" i="27" s="1"/>
  <c r="J77" i="30"/>
  <c r="L77" i="30" s="1"/>
  <c r="N77" i="30" s="1"/>
  <c r="J119" i="32"/>
  <c r="L119" i="32" s="1"/>
  <c r="N119" i="32" s="1"/>
  <c r="J118" i="27"/>
  <c r="L118" i="27" s="1"/>
  <c r="N118" i="27" s="1"/>
  <c r="J80" i="28"/>
  <c r="L80" i="28" s="1"/>
  <c r="N80" i="28" s="1"/>
  <c r="J80" i="37"/>
  <c r="L80" i="37" s="1"/>
  <c r="N80" i="37" s="1"/>
  <c r="J88" i="28"/>
  <c r="L88" i="28" s="1"/>
  <c r="J83" i="30"/>
  <c r="L83" i="30" s="1"/>
  <c r="J84" i="29"/>
  <c r="L84" i="29" s="1"/>
  <c r="N84" i="29" s="1"/>
  <c r="J80" i="30"/>
  <c r="L80" i="30" s="1"/>
  <c r="N80" i="30" s="1"/>
  <c r="J115" i="37"/>
  <c r="L115" i="37" s="1"/>
  <c r="N115" i="37" s="1"/>
  <c r="J108" i="28"/>
  <c r="L108" i="28" s="1"/>
  <c r="N108" i="28" s="1"/>
  <c r="J76" i="29"/>
  <c r="L76" i="29" s="1"/>
  <c r="N76" i="29" s="1"/>
  <c r="J119" i="28"/>
  <c r="L119" i="28" s="1"/>
  <c r="N119" i="28" s="1"/>
  <c r="J99" i="27"/>
  <c r="L99" i="27" s="1"/>
  <c r="N99" i="27" s="1"/>
  <c r="J86" i="31"/>
  <c r="L86" i="31" s="1"/>
  <c r="N86" i="31" s="1"/>
  <c r="J76" i="27"/>
  <c r="L76" i="27" s="1"/>
  <c r="N76" i="27" s="1"/>
  <c r="J98" i="31"/>
  <c r="L98" i="31" s="1"/>
  <c r="N98" i="31" s="1"/>
  <c r="J108" i="31"/>
  <c r="L108" i="31" s="1"/>
  <c r="N108" i="31" s="1"/>
  <c r="J98" i="37"/>
  <c r="L98" i="37" s="1"/>
  <c r="N98" i="37" s="1"/>
  <c r="L97" i="32"/>
  <c r="N97" i="32" s="1"/>
  <c r="J90" i="37"/>
  <c r="L90" i="37" s="1"/>
  <c r="J72" i="28"/>
  <c r="L72" i="28" s="1"/>
  <c r="N72" i="28" s="1"/>
  <c r="J107" i="32"/>
  <c r="L107" i="32" s="1"/>
  <c r="J116" i="31"/>
  <c r="L116" i="31" s="1"/>
  <c r="N116" i="31" s="1"/>
  <c r="J82" i="31"/>
  <c r="L82" i="31" s="1"/>
  <c r="N82" i="31" s="1"/>
  <c r="J107" i="28"/>
  <c r="L107" i="28" s="1"/>
  <c r="J120" i="28"/>
  <c r="L120" i="28" s="1"/>
  <c r="J84" i="28"/>
  <c r="L84" i="28" s="1"/>
  <c r="N84" i="28" s="1"/>
  <c r="J73" i="37"/>
  <c r="L73" i="37" s="1"/>
  <c r="N73" i="37" s="1"/>
  <c r="J110" i="29"/>
  <c r="L110" i="29" s="1"/>
  <c r="N110" i="29" s="1"/>
  <c r="J108" i="37"/>
  <c r="L108" i="37" s="1"/>
  <c r="N108" i="37" s="1"/>
  <c r="J111" i="30"/>
  <c r="L111" i="30" s="1"/>
  <c r="N111" i="30" s="1"/>
  <c r="J88" i="30"/>
  <c r="L88" i="30" s="1"/>
  <c r="J108" i="27"/>
  <c r="L108" i="27" s="1"/>
  <c r="N108" i="27" s="1"/>
  <c r="J90" i="30"/>
  <c r="L90" i="30" s="1"/>
  <c r="J106" i="30"/>
  <c r="L106" i="30" s="1"/>
  <c r="N106" i="30" s="1"/>
  <c r="J99" i="31"/>
  <c r="L99" i="31" s="1"/>
  <c r="N99" i="31" s="1"/>
  <c r="J86" i="37"/>
  <c r="L86" i="37" s="1"/>
  <c r="N86" i="37" s="1"/>
  <c r="J74" i="30"/>
  <c r="L74" i="30" s="1"/>
  <c r="N74" i="30" s="1"/>
  <c r="J84" i="30"/>
  <c r="L84" i="30" s="1"/>
  <c r="N84" i="30" s="1"/>
  <c r="J107" i="31"/>
  <c r="L107" i="31" s="1"/>
  <c r="J115" i="30"/>
  <c r="L115" i="30" s="1"/>
  <c r="N115" i="30" s="1"/>
  <c r="J111" i="29"/>
  <c r="L111" i="29" s="1"/>
  <c r="N111" i="29" s="1"/>
  <c r="J104" i="30"/>
  <c r="L104" i="30" s="1"/>
  <c r="N104" i="30" s="1"/>
  <c r="J73" i="30"/>
  <c r="L73" i="30" s="1"/>
  <c r="N73" i="30" s="1"/>
  <c r="J114" i="28"/>
  <c r="L114" i="28" s="1"/>
  <c r="N114" i="28" s="1"/>
  <c r="J87" i="30"/>
  <c r="L87" i="30" s="1"/>
  <c r="N87" i="30" s="1"/>
  <c r="J83" i="27"/>
  <c r="L83" i="27" s="1"/>
  <c r="J90" i="29"/>
  <c r="L90" i="29" s="1"/>
  <c r="J105" i="30"/>
  <c r="L105" i="30" s="1"/>
  <c r="J113" i="29"/>
  <c r="L113" i="29" s="1"/>
  <c r="J76" i="30"/>
  <c r="L76" i="30" s="1"/>
  <c r="N76" i="30" s="1"/>
  <c r="J106" i="28"/>
  <c r="L106" i="28" s="1"/>
  <c r="N106" i="28" s="1"/>
  <c r="J75" i="29"/>
  <c r="L75" i="29" s="1"/>
  <c r="N75" i="29" s="1"/>
  <c r="J110" i="30"/>
  <c r="L110" i="30" s="1"/>
  <c r="N110" i="30" s="1"/>
  <c r="J107" i="27"/>
  <c r="L107" i="27" s="1"/>
  <c r="J101" i="29"/>
  <c r="L101" i="29" s="1"/>
  <c r="N101" i="29" s="1"/>
  <c r="J98" i="30"/>
  <c r="L98" i="30" s="1"/>
  <c r="N98" i="30" s="1"/>
  <c r="F146" i="38"/>
  <c r="G146" i="38" s="1"/>
  <c r="L82" i="37" l="1"/>
  <c r="N82" i="37" s="1"/>
  <c r="I146" i="38"/>
  <c r="L96" i="30"/>
  <c r="N96" i="30" s="1"/>
  <c r="L71" i="30"/>
  <c r="N71" i="30" s="1"/>
  <c r="L113" i="30"/>
  <c r="L112" i="30"/>
  <c r="L97" i="30"/>
  <c r="N97" i="30" s="1"/>
  <c r="L74" i="37"/>
  <c r="N74" i="37" s="1"/>
  <c r="J89" i="37"/>
  <c r="L89" i="37" s="1"/>
  <c r="N89" i="37" s="1"/>
  <c r="L87" i="37"/>
  <c r="N87" i="37" s="1"/>
  <c r="J88" i="37"/>
  <c r="L88" i="37" s="1"/>
  <c r="J117" i="37"/>
  <c r="L117" i="37" s="1"/>
  <c r="N117" i="37" s="1"/>
  <c r="J107" i="30"/>
  <c r="L107" i="30" s="1"/>
  <c r="J81" i="30"/>
  <c r="L81" i="30" s="1"/>
  <c r="J113" i="37"/>
  <c r="L113" i="37" s="1"/>
  <c r="L86" i="30"/>
  <c r="N86" i="30" s="1"/>
  <c r="L89" i="30"/>
  <c r="N89" i="30" s="1"/>
  <c r="J71" i="32"/>
  <c r="L71" i="32" s="1"/>
  <c r="N71" i="32" s="1"/>
  <c r="I151" i="32"/>
  <c r="K151" i="32" s="1"/>
  <c r="I151" i="37"/>
  <c r="K151" i="37" s="1"/>
  <c r="I151" i="31"/>
  <c r="K151" i="31" s="1"/>
  <c r="I151" i="30"/>
  <c r="K151" i="30" s="1"/>
  <c r="I151" i="28"/>
  <c r="K151" i="28" s="1"/>
  <c r="H146" i="38" l="1"/>
  <c r="J146" i="38" s="1"/>
  <c r="M146" i="38" s="1"/>
  <c r="I146" i="39"/>
  <c r="J146" i="39" s="1"/>
  <c r="M146" i="39" s="1"/>
  <c r="I146" i="40"/>
  <c r="H146" i="40"/>
  <c r="J151" i="32"/>
  <c r="L151" i="32" s="1"/>
  <c r="N151" i="32" s="1"/>
  <c r="J151" i="30"/>
  <c r="L151" i="30" s="1"/>
  <c r="N151" i="30" s="1"/>
  <c r="J151" i="37"/>
  <c r="L151" i="37" s="1"/>
  <c r="N151" i="37" s="1"/>
  <c r="J151" i="28"/>
  <c r="L151" i="28" s="1"/>
  <c r="N151" i="28" s="1"/>
  <c r="J151" i="31"/>
  <c r="L151" i="31" s="1"/>
  <c r="N151" i="31" s="1"/>
  <c r="I151" i="27"/>
  <c r="K151" i="27" s="1"/>
  <c r="I155" i="29"/>
  <c r="K155" i="29" s="1"/>
  <c r="J146" i="40" l="1"/>
  <c r="M146" i="40" s="1"/>
  <c r="J155" i="29"/>
  <c r="L155" i="29" s="1"/>
  <c r="N155" i="29" s="1"/>
  <c r="J151" i="27"/>
  <c r="L151" i="27" s="1"/>
  <c r="N151" i="27" s="1"/>
  <c r="I25" i="38"/>
  <c r="J25" i="38" l="1"/>
  <c r="M25" i="38" s="1"/>
  <c r="I25" i="28"/>
  <c r="K25" i="28" s="1"/>
  <c r="I25" i="40"/>
  <c r="H25" i="40"/>
  <c r="I25" i="27"/>
  <c r="K25" i="27" s="1"/>
  <c r="I25" i="32"/>
  <c r="K25" i="32" s="1"/>
  <c r="I25" i="39"/>
  <c r="J25" i="28" l="1"/>
  <c r="L25" i="28" s="1"/>
  <c r="N25" i="28" s="1"/>
  <c r="I25" i="30"/>
  <c r="K25" i="30" s="1"/>
  <c r="I25" i="37"/>
  <c r="K25" i="37" s="1"/>
  <c r="I25" i="31"/>
  <c r="K25" i="31" s="1"/>
  <c r="I25" i="29"/>
  <c r="K25" i="29" s="1"/>
  <c r="J25" i="27"/>
  <c r="L25" i="27" s="1"/>
  <c r="N25" i="27" s="1"/>
  <c r="J25" i="39"/>
  <c r="M25" i="39" s="1"/>
  <c r="J25" i="32"/>
  <c r="L25" i="32" s="1"/>
  <c r="N25" i="32" s="1"/>
  <c r="J25" i="40"/>
  <c r="M25" i="40" s="1"/>
  <c r="J25" i="31" l="1"/>
  <c r="L25" i="31" s="1"/>
  <c r="N25" i="31" s="1"/>
  <c r="J25" i="29"/>
  <c r="L25" i="29" s="1"/>
  <c r="N25" i="29" s="1"/>
  <c r="J25" i="37"/>
  <c r="L25" i="37" s="1"/>
  <c r="N25" i="37" s="1"/>
  <c r="J25" i="30"/>
  <c r="L25" i="30" s="1"/>
  <c r="N25" i="30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Page007" description="Connection to the 'Page007' query in the workbook." type="100" refreshedVersion="8" minRefreshableVersion="5">
    <extLst>
      <ext xmlns:x15="http://schemas.microsoft.com/office/spreadsheetml/2010/11/main" uri="{DE250136-89BD-433C-8126-D09CA5730AF9}">
        <x15:connection id="1b75c928-e4b0-4906-8783-dad1ceac8d77">
          <x15:oledbPr connection="Provider=Microsoft.Mashup.OleDb.1;Data Source=$Workbook$;Location=Page007;Extended Properties=&quot;&quot;">
            <x15:dbTables>
              <x15:dbTable name="Page007"/>
            </x15:dbTables>
          </x15:oledbPr>
        </x15:connection>
      </ext>
    </extLst>
  </connection>
  <connection id="2" xr16:uid="{00000000-0015-0000-FFFF-FFFF01000000}" name="Query - Page008" description="Connection to the 'Page008' query in the workbook." type="100" refreshedVersion="8" minRefreshableVersion="5">
    <extLst>
      <ext xmlns:x15="http://schemas.microsoft.com/office/spreadsheetml/2010/11/main" uri="{DE250136-89BD-433C-8126-D09CA5730AF9}">
        <x15:connection id="db7ef058-5295-4da8-a234-1b8f28632f24">
          <x15:oledbPr connection="Provider=Microsoft.Mashup.OleDb.1;Data Source=$Workbook$;Location=Page008;Extended Properties=&quot;&quot;">
            <x15:dbTables>
              <x15:dbTable name="Page008"/>
            </x15:dbTables>
          </x15:oledbPr>
        </x15:connection>
      </ext>
    </extLst>
  </connection>
  <connection id="3" xr16:uid="{00000000-0015-0000-FFFF-FFFF02000000}" name="Query - Page011" description="Connection to the 'Page011' query in the workbook." type="100" refreshedVersion="8" minRefreshableVersion="5">
    <extLst>
      <ext xmlns:x15="http://schemas.microsoft.com/office/spreadsheetml/2010/11/main" uri="{DE250136-89BD-433C-8126-D09CA5730AF9}">
        <x15:connection id="f23f3767-f032-4567-8d5d-a7c9529ffada">
          <x15:oledbPr connection="Provider=Microsoft.Mashup.OleDb.1;Data Source=$Workbook$;Location=Page011;Extended Properties=&quot;&quot;">
            <x15:dbTables>
              <x15:dbTable name="Page011"/>
            </x15:dbTables>
          </x15:oledbPr>
        </x15:connection>
      </ext>
    </extLst>
  </connection>
  <connection id="4" xr16:uid="{00000000-0015-0000-FFFF-FFFF03000000}" name="Query - Page012" description="Connection to the 'Page012' query in the workbook." type="100" refreshedVersion="8" minRefreshableVersion="5">
    <extLst>
      <ext xmlns:x15="http://schemas.microsoft.com/office/spreadsheetml/2010/11/main" uri="{DE250136-89BD-433C-8126-D09CA5730AF9}">
        <x15:connection id="e35051ef-3949-4fb8-b4b4-0132d012eca7">
          <x15:oledbPr connection="Provider=Microsoft.Mashup.OleDb.1;Data Source=$Workbook$;Location=Page012;Extended Properties=&quot;&quot;">
            <x15:dbTables>
              <x15:dbTable name="Page012"/>
            </x15:dbTables>
          </x15:oledbPr>
        </x15:connection>
      </ext>
    </extLst>
  </connection>
  <connection id="5" xr16:uid="{00000000-0015-0000-FFFF-FFFF04000000}" name="Query - Page013" description="Connection to the 'Page013' query in the workbook." type="100" refreshedVersion="8" minRefreshableVersion="5">
    <extLst>
      <ext xmlns:x15="http://schemas.microsoft.com/office/spreadsheetml/2010/11/main" uri="{DE250136-89BD-433C-8126-D09CA5730AF9}">
        <x15:connection id="b2154b58-0e2b-4f10-84c8-6e0952ad6032">
          <x15:oledbPr connection="Provider=Microsoft.Mashup.OleDb.1;Data Source=$Workbook$;Location=Page013;Extended Properties=&quot;&quot;">
            <x15:dbTables>
              <x15:dbTable name="Page013"/>
            </x15:dbTables>
          </x15:oledbPr>
        </x15:connection>
      </ext>
    </extLst>
  </connection>
  <connection id="6" xr16:uid="{00000000-0015-0000-FFFF-FFFF05000000}" name="Query - Page014" description="Connection to the 'Page014' query in the workbook." type="100" refreshedVersion="8" minRefreshableVersion="5">
    <extLst>
      <ext xmlns:x15="http://schemas.microsoft.com/office/spreadsheetml/2010/11/main" uri="{DE250136-89BD-433C-8126-D09CA5730AF9}">
        <x15:connection id="43eba6d4-4272-460d-9ec0-a38371ec07e5">
          <x15:oledbPr connection="Provider=Microsoft.Mashup.OleDb.1;Data Source=$Workbook$;Location=Page014;Extended Properties=&quot;&quot;">
            <x15:dbTables>
              <x15:dbTable name="Page014"/>
            </x15:dbTables>
          </x15:oledbPr>
        </x15:connection>
      </ext>
    </extLst>
  </connection>
  <connection id="7" xr16:uid="{00000000-0015-0000-FFFF-FFFF06000000}" name="Query - Table011 (Page 3)" description="Connection to the 'Table011 (Page 3)' query in the workbook." type="100" refreshedVersion="8" minRefreshableVersion="5">
    <extLst>
      <ext xmlns:x15="http://schemas.microsoft.com/office/spreadsheetml/2010/11/main" uri="{DE250136-89BD-433C-8126-D09CA5730AF9}">
        <x15:connection id="edd711a5-9bef-4379-b3c6-2f118c9f163e">
          <x15:oledbPr connection="Provider=Microsoft.Mashup.OleDb.1;Data Source=$Workbook$;Location=&quot;Table011 (Page 3)&quot;;Extended Properties=&quot;&quot;">
            <x15:dbTables>
              <x15:dbTable name="Table011 (Page 3)"/>
            </x15:dbTables>
          </x15:oledbPr>
        </x15:connection>
      </ext>
    </extLst>
  </connection>
  <connection id="8" xr16:uid="{00000000-0015-0000-FFFF-FFFF07000000}" name="Query - Table011 (Page 3) (2)" description="Connection to the 'Table011 (Page 3) (2)' query in the workbook." type="100" refreshedVersion="8" minRefreshableVersion="5">
    <extLst>
      <ext xmlns:x15="http://schemas.microsoft.com/office/spreadsheetml/2010/11/main" uri="{DE250136-89BD-433C-8126-D09CA5730AF9}">
        <x15:connection id="055b5b1f-0368-4af8-a1e9-2af867f78e05">
          <x15:oledbPr connection="Provider=Microsoft.Mashup.OleDb.1;Data Source=$Workbook$;Location=&quot;Table011 (Page 3) (2)&quot;;Extended Properties=&quot;&quot;">
            <x15:dbTables>
              <x15:dbTable name="Table011 (Page 3) (2)"/>
            </x15:dbTables>
          </x15:oledbPr>
        </x15:connection>
      </ext>
    </extLst>
  </connection>
  <connection id="9" xr16:uid="{00000000-0015-0000-FFFF-FFFF08000000}" name="Query - Table011 (Page 3-4) (2)" description="Connection to the 'Table011 (Page 3-4) (2)' query in the workbook." type="100" refreshedVersion="8" minRefreshableVersion="5">
    <extLst>
      <ext xmlns:x15="http://schemas.microsoft.com/office/spreadsheetml/2010/11/main" uri="{DE250136-89BD-433C-8126-D09CA5730AF9}">
        <x15:connection id="03092c8d-3643-4df7-a0e0-41dbabb4e6de"/>
      </ext>
    </extLst>
  </connection>
  <connection id="10" xr16:uid="{00000000-0015-0000-FFFF-FFFF09000000}" name="Query - Table012 (Page 4)" description="Connection to the 'Table012 (Page 4)' query in the workbook." type="100" refreshedVersion="8" minRefreshableVersion="5">
    <extLst>
      <ext xmlns:x15="http://schemas.microsoft.com/office/spreadsheetml/2010/11/main" uri="{DE250136-89BD-433C-8126-D09CA5730AF9}">
        <x15:connection id="e3d02709-1f8f-404b-9891-e660f7a99f84">
          <x15:oledbPr connection="Provider=Microsoft.Mashup.OleDb.1;Data Source=$Workbook$;Location=&quot;Table012 (Page 4)&quot;;Extended Properties=&quot;&quot;">
            <x15:dbTables>
              <x15:dbTable name="Table012 (Page 4)"/>
            </x15:dbTables>
          </x15:oledbPr>
        </x15:connection>
      </ext>
    </extLst>
  </connection>
  <connection id="11" xr16:uid="{00000000-0015-0000-FFFF-FFFF0A000000}" name="Query - Table012 (Page 4) (2)" description="Connection to the 'Table012 (Page 4) (2)' query in the workbook." type="100" refreshedVersion="8" minRefreshableVersion="5">
    <extLst>
      <ext xmlns:x15="http://schemas.microsoft.com/office/spreadsheetml/2010/11/main" uri="{DE250136-89BD-433C-8126-D09CA5730AF9}">
        <x15:connection id="1b2c6e5b-2573-4013-b026-c933906a156c">
          <x15:oledbPr connection="Provider=Microsoft.Mashup.OleDb.1;Data Source=$Workbook$;Location=&quot;Table012 (Page 4) (2)&quot;;Extended Properties=&quot;&quot;">
            <x15:dbTables>
              <x15:dbTable name="Table012 (Page 4) (2)"/>
            </x15:dbTables>
          </x15:oledbPr>
        </x15:connection>
      </ext>
    </extLst>
  </connection>
  <connection id="12" xr16:uid="{00000000-0015-0000-FFFF-FFFF0B000000}" name="Query - Table013 (Page 5)" description="Connection to the 'Table013 (Page 5)' query in the workbook." type="100" refreshedVersion="8" minRefreshableVersion="5">
    <extLst>
      <ext xmlns:x15="http://schemas.microsoft.com/office/spreadsheetml/2010/11/main" uri="{DE250136-89BD-433C-8126-D09CA5730AF9}">
        <x15:connection id="d812dac1-0a10-4006-b2a1-a3187d2f3e26">
          <x15:oledbPr connection="Provider=Microsoft.Mashup.OleDb.1;Data Source=$Workbook$;Location=&quot;Table013 (Page 5)&quot;;Extended Properties=&quot;&quot;">
            <x15:dbTables>
              <x15:dbTable name="Table013 (Page 5)"/>
            </x15:dbTables>
          </x15:oledbPr>
        </x15:connection>
      </ext>
    </extLst>
  </connection>
  <connection id="13" xr16:uid="{00000000-0015-0000-FFFF-FFFF0C000000}" name="Query - Table013 (Page 5) (2)" description="Connection to the 'Table013 (Page 5) (2)' query in the workbook." type="100" refreshedVersion="8" minRefreshableVersion="5">
    <extLst>
      <ext xmlns:x15="http://schemas.microsoft.com/office/spreadsheetml/2010/11/main" uri="{DE250136-89BD-433C-8126-D09CA5730AF9}">
        <x15:connection id="2a54957a-5c25-41a7-8062-c2ae2c310a5c">
          <x15:oledbPr connection="Provider=Microsoft.Mashup.OleDb.1;Data Source=$Workbook$;Location=&quot;Table013 (Page 5) (2)&quot;;Extended Properties=&quot;&quot;">
            <x15:dbTables>
              <x15:dbTable name="Table013 (Page 5) (2)"/>
            </x15:dbTables>
          </x15:oledbPr>
        </x15:connection>
      </ext>
    </extLst>
  </connection>
  <connection id="14" xr16:uid="{00000000-0015-0000-FFFF-FFFF0D000000}" name="Query - Table014 (Page 6)" description="Connection to the 'Table014 (Page 6)' query in the workbook." type="100" refreshedVersion="8" minRefreshableVersion="5">
    <extLst>
      <ext xmlns:x15="http://schemas.microsoft.com/office/spreadsheetml/2010/11/main" uri="{DE250136-89BD-433C-8126-D09CA5730AF9}">
        <x15:connection id="46a9ba53-17fd-4f92-90db-ab687060c314">
          <x15:oledbPr connection="Provider=Microsoft.Mashup.OleDb.1;Data Source=$Workbook$;Location=&quot;Table014 (Page 6)&quot;;Extended Properties=&quot;&quot;">
            <x15:dbTables>
              <x15:dbTable name="Table014 (Page 6)"/>
            </x15:dbTables>
          </x15:oledbPr>
        </x15:connection>
      </ext>
    </extLst>
  </connection>
  <connection id="15" xr16:uid="{00000000-0015-0000-FFFF-FFFF0E000000}" name="Query - Table014 (Page 6) (2)" description="Connection to the 'Table014 (Page 6) (2)' query in the workbook." type="100" refreshedVersion="8" minRefreshableVersion="5">
    <extLst>
      <ext xmlns:x15="http://schemas.microsoft.com/office/spreadsheetml/2010/11/main" uri="{DE250136-89BD-433C-8126-D09CA5730AF9}">
        <x15:connection id="e43555a0-8c44-4257-86a4-b499e3f4e4dd">
          <x15:oledbPr connection="Provider=Microsoft.Mashup.OleDb.1;Data Source=$Workbook$;Location=&quot;Table014 (Page 6) (2)&quot;;Extended Properties=&quot;&quot;">
            <x15:dbTables>
              <x15:dbTable name="Table014 (Page 6) (2)"/>
            </x15:dbTables>
          </x15:oledbPr>
        </x15:connection>
      </ext>
    </extLst>
  </connection>
  <connection id="16" xr16:uid="{00000000-0015-0000-FFFF-FFFF0F000000}" name="Query - Table015 (Page 7)" description="Connection to the 'Table015 (Page 7)' query in the workbook." type="100" refreshedVersion="8" minRefreshableVersion="5">
    <extLst>
      <ext xmlns:x15="http://schemas.microsoft.com/office/spreadsheetml/2010/11/main" uri="{DE250136-89BD-433C-8126-D09CA5730AF9}">
        <x15:connection id="d033892d-7e5a-4438-8dce-e9c4cc82c5f9">
          <x15:oledbPr connection="Provider=Microsoft.Mashup.OleDb.1;Data Source=$Workbook$;Location=&quot;Table015 (Page 7)&quot;;Extended Properties=&quot;&quot;">
            <x15:dbTables>
              <x15:dbTable name="Table015 (Page 7)"/>
            </x15:dbTables>
          </x15:oledbPr>
        </x15:connection>
      </ext>
    </extLst>
  </connection>
  <connection id="17" xr16:uid="{00000000-0015-0000-FFFF-FFFF10000000}" name="Query - Table015 (Page 7) (2)" description="Connection to the 'Table015 (Page 7) (2)' query in the workbook." type="100" refreshedVersion="8" minRefreshableVersion="5">
    <extLst>
      <ext xmlns:x15="http://schemas.microsoft.com/office/spreadsheetml/2010/11/main" uri="{DE250136-89BD-433C-8126-D09CA5730AF9}">
        <x15:connection id="40c4ad68-3118-4a7c-829b-9ca4cd8b29e3">
          <x15:oledbPr connection="Provider=Microsoft.Mashup.OleDb.1;Data Source=$Workbook$;Location=&quot;Table015 (Page 7) (2)&quot;;Extended Properties=&quot;&quot;">
            <x15:dbTables>
              <x15:dbTable name="Table015 (Page 7) (2)"/>
            </x15:dbTables>
          </x15:oledbPr>
        </x15:connection>
      </ext>
    </extLst>
  </connection>
  <connection id="18" xr16:uid="{00000000-0015-0000-FFFF-FFFF11000000}" name="Query - Table015 (Page 7-8)" description="Connection to the 'Table015 (Page 7-8)' query in the workbook." type="100" refreshedVersion="8" minRefreshableVersion="5">
    <extLst>
      <ext xmlns:x15="http://schemas.microsoft.com/office/spreadsheetml/2010/11/main" uri="{DE250136-89BD-433C-8126-D09CA5730AF9}">
        <x15:connection id="2d05b20c-99de-4227-9c98-60c4476e42b8">
          <x15:oledbPr connection="Provider=Microsoft.Mashup.OleDb.1;Data Source=$Workbook$;Location=&quot;Table015 (Page 7-8)&quot;;Extended Properties=&quot;&quot;">
            <x15:dbTables>
              <x15:dbTable name="Table015 (Page 7-8)"/>
            </x15:dbTables>
          </x15:oledbPr>
        </x15:connection>
      </ext>
    </extLst>
  </connection>
  <connection id="19" xr16:uid="{00000000-0015-0000-FFFF-FFFF12000000}" name="Query - Table015 (Page 7-8) (2)" description="Connection to the 'Table015 (Page 7-8) (2)' query in the workbook." type="100" refreshedVersion="8" minRefreshableVersion="5">
    <extLst>
      <ext xmlns:x15="http://schemas.microsoft.com/office/spreadsheetml/2010/11/main" uri="{DE250136-89BD-433C-8126-D09CA5730AF9}">
        <x15:connection id="7af05447-029f-4f50-8fe7-46fc589ca7d5">
          <x15:oledbPr connection="Provider=Microsoft.Mashup.OleDb.1;Data Source=$Workbook$;Location=&quot;Table015 (Page 7-8) (2)&quot;;Extended Properties=&quot;&quot;">
            <x15:dbTables>
              <x15:dbTable name="Table015 (Page 7-8) (2)"/>
            </x15:dbTables>
          </x15:oledbPr>
        </x15:connection>
      </ext>
    </extLst>
  </connection>
  <connection id="20" xr16:uid="{00000000-0015-0000-FFFF-FFFF13000000}" name="Query - Table016 (Page 9)" description="Connection to the 'Table016 (Page 9)' query in the workbook." type="100" refreshedVersion="8" minRefreshableVersion="5">
    <extLst>
      <ext xmlns:x15="http://schemas.microsoft.com/office/spreadsheetml/2010/11/main" uri="{DE250136-89BD-433C-8126-D09CA5730AF9}">
        <x15:connection id="c5b8b9fa-a0db-4b04-b64e-b20bb031d145">
          <x15:oledbPr connection="Provider=Microsoft.Mashup.OleDb.1;Data Source=$Workbook$;Location=&quot;Table016 (Page 9)&quot;;Extended Properties=&quot;&quot;">
            <x15:dbTables>
              <x15:dbTable name="Table016 (Page 9)"/>
            </x15:dbTables>
          </x15:oledbPr>
        </x15:connection>
      </ext>
    </extLst>
  </connection>
  <connection id="21" xr16:uid="{00000000-0015-0000-FFFF-FFFF14000000}" name="Query - Table017 (Page 10)" description="Connection to the 'Table017 (Page 10)' query in the workbook." type="100" refreshedVersion="8" minRefreshableVersion="5">
    <extLst>
      <ext xmlns:x15="http://schemas.microsoft.com/office/spreadsheetml/2010/11/main" uri="{DE250136-89BD-433C-8126-D09CA5730AF9}">
        <x15:connection id="9ab50e51-4d17-4697-a831-a3c7d4b9fadf">
          <x15:oledbPr connection="Provider=Microsoft.Mashup.OleDb.1;Data Source=$Workbook$;Location=&quot;Table017 (Page 10)&quot;;Extended Properties=&quot;&quot;">
            <x15:dbTables>
              <x15:dbTable name="Table017 (Page 10)"/>
            </x15:dbTables>
          </x15:oledbPr>
        </x15:connection>
      </ext>
    </extLst>
  </connection>
  <connection id="22" xr16:uid="{00000000-0015-0000-FFFF-FFFF15000000}" name="Query - Table017 (Page 9)" description="Connection to the 'Table017 (Page 9)' query in the workbook." type="100" refreshedVersion="8" minRefreshableVersion="5">
    <extLst>
      <ext xmlns:x15="http://schemas.microsoft.com/office/spreadsheetml/2010/11/main" uri="{DE250136-89BD-433C-8126-D09CA5730AF9}">
        <x15:connection id="4ae7b31a-02ea-4faf-b3ae-8eb4932b39fa">
          <x15:oledbPr connection="Provider=Microsoft.Mashup.OleDb.1;Data Source=$Workbook$;Location=&quot;Table017 (Page 9)&quot;;Extended Properties=&quot;&quot;">
            <x15:dbTables>
              <x15:dbTable name="Table017 (Page 9)"/>
            </x15:dbTables>
          </x15:oledbPr>
        </x15:connection>
      </ext>
    </extLst>
  </connection>
  <connection id="23" xr16:uid="{00000000-0015-0000-FFFF-FFFF16000000}" name="Query - Table020 (Page 13-14)" description="Connection to the 'Table020 (Page 13-14)' query in the workbook." type="100" refreshedVersion="8" minRefreshableVersion="5">
    <extLst>
      <ext xmlns:x15="http://schemas.microsoft.com/office/spreadsheetml/2010/11/main" uri="{DE250136-89BD-433C-8126-D09CA5730AF9}">
        <x15:connection id="e0f2fb4b-33b1-421c-9cac-4c43faa95387">
          <x15:oledbPr connection="Provider=Microsoft.Mashup.OleDb.1;Data Source=$Workbook$;Location=&quot;Table020 (Page 13-14)&quot;;Extended Properties=&quot;&quot;">
            <x15:dbTables>
              <x15:dbTable name="Table020 (Page 13-14)"/>
            </x15:dbTables>
          </x15:oledbPr>
        </x15:connection>
      </ext>
    </extLst>
  </connection>
  <connection id="24" xr16:uid="{00000000-0015-0000-FFFF-FFFF17000000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<sst xmlns="http://schemas.openxmlformats.org/spreadsheetml/2006/main" count="2754" uniqueCount="430">
  <si>
    <t>GRADE</t>
  </si>
  <si>
    <t>1030RG</t>
  </si>
  <si>
    <t>1350YG</t>
  </si>
  <si>
    <t>1200YG</t>
  </si>
  <si>
    <t>1100FS</t>
  </si>
  <si>
    <t>1030FG</t>
  </si>
  <si>
    <t>2120MC</t>
  </si>
  <si>
    <t xml:space="preserve">3030MG </t>
  </si>
  <si>
    <t>5080MG</t>
  </si>
  <si>
    <t>2020EC</t>
  </si>
  <si>
    <t>3120MG</t>
  </si>
  <si>
    <t>3120MA</t>
  </si>
  <si>
    <t>4080MH/4100MH</t>
  </si>
  <si>
    <t>4100MG</t>
  </si>
  <si>
    <t>3400MN</t>
  </si>
  <si>
    <t>3250MG</t>
  </si>
  <si>
    <t>4080MA</t>
  </si>
  <si>
    <t>3650MN</t>
  </si>
  <si>
    <t>3550MN</t>
  </si>
  <si>
    <t>1XHF/3XHF</t>
  </si>
  <si>
    <t>1XLF/3XLF</t>
  </si>
  <si>
    <t>010E52</t>
  </si>
  <si>
    <t>012E50</t>
  </si>
  <si>
    <t>180M50</t>
  </si>
  <si>
    <t>080M60</t>
  </si>
  <si>
    <t>080M60U</t>
  </si>
  <si>
    <t>080M55</t>
  </si>
  <si>
    <t>012DB54</t>
  </si>
  <si>
    <t>003DF49</t>
  </si>
  <si>
    <t>002DF50</t>
  </si>
  <si>
    <t>010DP45</t>
  </si>
  <si>
    <t>010DP45U</t>
  </si>
  <si>
    <t>004DP44</t>
  </si>
  <si>
    <t>002DP48</t>
  </si>
  <si>
    <t>003DB52</t>
  </si>
  <si>
    <t>XEHD-raffia</t>
  </si>
  <si>
    <t>XMHD-inj</t>
  </si>
  <si>
    <t>DXB-blow</t>
  </si>
  <si>
    <t>DXM-inj</t>
  </si>
  <si>
    <t>DXF-film</t>
  </si>
  <si>
    <t xml:space="preserve">XFHD </t>
  </si>
  <si>
    <t>010F18S/A</t>
  </si>
  <si>
    <t>020F18S</t>
  </si>
  <si>
    <t>020F18A</t>
  </si>
  <si>
    <t>030F18A</t>
  </si>
  <si>
    <t>065E24A</t>
  </si>
  <si>
    <t>042R35A</t>
  </si>
  <si>
    <t>042R35U</t>
  </si>
  <si>
    <t>300M24A</t>
  </si>
  <si>
    <t>500M24A</t>
  </si>
  <si>
    <t>XRLL-roto</t>
  </si>
  <si>
    <t>XMLL-inj</t>
  </si>
  <si>
    <t>XFLL-film</t>
  </si>
  <si>
    <t>Ahmedabad</t>
  </si>
  <si>
    <t>BASIC</t>
  </si>
  <si>
    <t>(-) C D</t>
  </si>
  <si>
    <t xml:space="preserve"> + Freight</t>
  </si>
  <si>
    <t>Net Basis</t>
  </si>
  <si>
    <t>1110MG/MGS</t>
  </si>
  <si>
    <t>1200MG</t>
  </si>
  <si>
    <t>1060MG</t>
  </si>
  <si>
    <t>1030MG</t>
  </si>
  <si>
    <t>1110MA/MAS</t>
  </si>
  <si>
    <t>1030TC</t>
  </si>
  <si>
    <t>Grades</t>
  </si>
  <si>
    <t xml:space="preserve"> </t>
  </si>
  <si>
    <t>GRADES</t>
  </si>
  <si>
    <t>010L22S</t>
  </si>
  <si>
    <t>1350EG</t>
  </si>
  <si>
    <t>020M52</t>
  </si>
  <si>
    <t xml:space="preserve">Grade </t>
  </si>
  <si>
    <r>
      <t>I</t>
    </r>
    <r>
      <rPr>
        <b/>
        <sz val="12"/>
        <color indexed="8"/>
        <rFont val="Verdana"/>
        <family val="2"/>
      </rPr>
      <t>OC POLYMER PRICE WEF 01.01.2019</t>
    </r>
  </si>
  <si>
    <r>
      <t>PP: </t>
    </r>
    <r>
      <rPr>
        <b/>
        <sz val="12"/>
        <color indexed="30"/>
        <rFont val="Arial Black"/>
        <family val="2"/>
      </rPr>
      <t>Rollover</t>
    </r>
  </si>
  <si>
    <r>
      <t>HM Film: </t>
    </r>
    <r>
      <rPr>
        <b/>
        <sz val="12"/>
        <color indexed="60"/>
        <rFont val="Arial Black"/>
        <family val="2"/>
      </rPr>
      <t>Decrease of Rs 1500/MT</t>
    </r>
  </si>
  <si>
    <r>
      <t>HD-BM &amp; Pipe grades: </t>
    </r>
    <r>
      <rPr>
        <b/>
        <sz val="12"/>
        <color indexed="60"/>
        <rFont val="Arial Black"/>
        <family val="2"/>
      </rPr>
      <t>Decrease of Rs 3000/MT</t>
    </r>
  </si>
  <si>
    <r>
      <t>Other HD Grades: </t>
    </r>
    <r>
      <rPr>
        <b/>
        <sz val="12"/>
        <color indexed="30"/>
        <rFont val="Arial Black"/>
        <family val="2"/>
      </rPr>
      <t>Rollover</t>
    </r>
    <r>
      <rPr>
        <b/>
        <sz val="12"/>
        <color indexed="8"/>
        <rFont val="Arial Black"/>
        <family val="2"/>
      </rPr>
      <t>.</t>
    </r>
  </si>
  <si>
    <r>
      <t>LLDPE: </t>
    </r>
    <r>
      <rPr>
        <b/>
        <sz val="12"/>
        <color indexed="30"/>
        <rFont val="Arial Black"/>
        <family val="2"/>
      </rPr>
      <t>Rollover</t>
    </r>
  </si>
  <si>
    <t>IOC Polymer Price Revision w.e.f 10.01.2019:</t>
  </si>
  <si>
    <t>PP: Roll over.</t>
  </si>
  <si>
    <t>HD Yarn/IM/Pipe Grades: Decrease of Rs 2000/MT.</t>
  </si>
  <si>
    <t>HD-BM: Decrease of Rs 3000/MT.</t>
  </si>
  <si>
    <t>HM-Film: Decrease of Rs 1500/MT.</t>
  </si>
  <si>
    <t>LLDPE all Grades: Roll over.</t>
  </si>
  <si>
    <t>Basic Price</t>
  </si>
  <si>
    <t>Less Cash Discount</t>
  </si>
  <si>
    <t>IGST 18%</t>
  </si>
  <si>
    <t>Invoice Total</t>
  </si>
  <si>
    <t>Less IGST</t>
  </si>
  <si>
    <t xml:space="preserve">Net off GST Basic Price </t>
  </si>
  <si>
    <t>Injection Moulding</t>
  </si>
  <si>
    <t>Application</t>
  </si>
  <si>
    <t>DAMAN</t>
  </si>
  <si>
    <t xml:space="preserve">AVN PETROCHEMICALS INDIA </t>
  </si>
  <si>
    <t xml:space="preserve">Mitesh Turakhia </t>
  </si>
  <si>
    <t>Landline - 022 26715636</t>
  </si>
  <si>
    <t>BHIWANDI</t>
  </si>
  <si>
    <t>SILVASSA</t>
  </si>
  <si>
    <t>Fibers &amp; Filaments</t>
  </si>
  <si>
    <t>TCS shall applicable as per government rules &amp; regulation w.e.f. 1-10-2020</t>
  </si>
  <si>
    <t>DCA cum CS of HPCL- Mittal Energy Ltd. For PP / HDPE / LLDPE.</t>
  </si>
  <si>
    <t>EX WORKS HMEL</t>
  </si>
  <si>
    <t>N25GR</t>
  </si>
  <si>
    <t>N35GR</t>
  </si>
  <si>
    <t>Raffia</t>
  </si>
  <si>
    <t>BOPP Film</t>
  </si>
  <si>
    <t>TQPP Film</t>
  </si>
  <si>
    <t xml:space="preserve">Non-Woven </t>
  </si>
  <si>
    <t>OGL Raffia</t>
  </si>
  <si>
    <t>OGH- IM</t>
  </si>
  <si>
    <t>OGF/OGY- F &amp; F</t>
  </si>
  <si>
    <t>PRICE LIST - HMEL (EX WORKS) - BHIWANDI</t>
  </si>
  <si>
    <t>Locational Adjustment</t>
  </si>
  <si>
    <t>Mobile - 9870311111/ 9082886884</t>
  </si>
  <si>
    <t>Injection Moulding (NP)</t>
  </si>
  <si>
    <t>TQPP Film (NP)</t>
  </si>
  <si>
    <t>Raffia (NP)</t>
  </si>
  <si>
    <t>Fibers &amp; Filaments (NP)</t>
  </si>
  <si>
    <t>Non-Woven (NP)</t>
  </si>
  <si>
    <t>NASHIK</t>
  </si>
  <si>
    <t>F10SR / F10SR1</t>
  </si>
  <si>
    <t>M12RR / M12RR1</t>
  </si>
  <si>
    <t>R03RR / R03RR1</t>
  </si>
  <si>
    <t>N12RR / N12RR1</t>
  </si>
  <si>
    <t>N10SR / N10SR1</t>
  </si>
  <si>
    <t>N03RR / N03RR1</t>
  </si>
  <si>
    <t>OGH / OGH1</t>
  </si>
  <si>
    <t>OGL / OGL1</t>
  </si>
  <si>
    <t>F03RR / F03RR1</t>
  </si>
  <si>
    <t>DHULE</t>
  </si>
  <si>
    <t>JALGAON</t>
  </si>
  <si>
    <t>N0662D</t>
  </si>
  <si>
    <t>OGHDMD</t>
  </si>
  <si>
    <t>Less Intro Discount</t>
  </si>
  <si>
    <t>Y12GR</t>
  </si>
  <si>
    <t>N12GR</t>
  </si>
  <si>
    <t>M0662D</t>
  </si>
  <si>
    <t>M2024L</t>
  </si>
  <si>
    <t>F0120L</t>
  </si>
  <si>
    <t>F0118L</t>
  </si>
  <si>
    <t>F0218L</t>
  </si>
  <si>
    <t>N2024L</t>
  </si>
  <si>
    <t>N0120L</t>
  </si>
  <si>
    <t>N0118L</t>
  </si>
  <si>
    <t>N0218L</t>
  </si>
  <si>
    <t>OGLLES</t>
  </si>
  <si>
    <t>OGLLMS</t>
  </si>
  <si>
    <t>HDPE</t>
  </si>
  <si>
    <t>Please refer to the HMEL price circular for terms &amp; condition</t>
  </si>
  <si>
    <t xml:space="preserve">Net Cash Basic Price </t>
  </si>
  <si>
    <t>Net Cash Basic Price</t>
  </si>
  <si>
    <t>Freight &amp; Insuarance</t>
  </si>
  <si>
    <t xml:space="preserve">Freight &amp; Insuarance  </t>
  </si>
  <si>
    <t xml:space="preserve">Freight &amp; Insuarance </t>
  </si>
  <si>
    <t>F08RR/ F08RR1</t>
  </si>
  <si>
    <t>Cast Film</t>
  </si>
  <si>
    <t>M0252S</t>
  </si>
  <si>
    <t>M2050S</t>
  </si>
  <si>
    <t>B0155D</t>
  </si>
  <si>
    <t>GP Blow Moulding</t>
  </si>
  <si>
    <t>B0148D</t>
  </si>
  <si>
    <t>P0049D</t>
  </si>
  <si>
    <t>P0142S</t>
  </si>
  <si>
    <t>Y0154S</t>
  </si>
  <si>
    <t>HD Raffia</t>
  </si>
  <si>
    <t>F0153S</t>
  </si>
  <si>
    <t>HD Film</t>
  </si>
  <si>
    <t>N0252S</t>
  </si>
  <si>
    <t>N2050S</t>
  </si>
  <si>
    <t>N0155D</t>
  </si>
  <si>
    <t>GP Blow Moulding (NP)</t>
  </si>
  <si>
    <t>N0148D</t>
  </si>
  <si>
    <t>N0049D</t>
  </si>
  <si>
    <t>N0142S</t>
  </si>
  <si>
    <t>N0154S</t>
  </si>
  <si>
    <t>N0153S</t>
  </si>
  <si>
    <t>HD Raffia (NP)</t>
  </si>
  <si>
    <t>HD Film (NP)</t>
  </si>
  <si>
    <t>OGHDBD</t>
  </si>
  <si>
    <t>OGHDED</t>
  </si>
  <si>
    <t>OGHDES</t>
  </si>
  <si>
    <t>OGHDMS</t>
  </si>
  <si>
    <t>R0536L</t>
  </si>
  <si>
    <t>E0725L</t>
  </si>
  <si>
    <t>M5026L</t>
  </si>
  <si>
    <t>N0536L</t>
  </si>
  <si>
    <t>N0725L</t>
  </si>
  <si>
    <t>N5026L</t>
  </si>
  <si>
    <t>OGLLRS</t>
  </si>
  <si>
    <t>Medium Blow Moulding</t>
  </si>
  <si>
    <t>Pipe Grade (NP)</t>
  </si>
  <si>
    <t>HD Mono Filaments</t>
  </si>
  <si>
    <t>Film - 1 MFI Slip (NP)</t>
  </si>
  <si>
    <t>Film - 1 MFI Non Slip (NP)</t>
  </si>
  <si>
    <t>Film - 2 MFI Non Slip (NP)</t>
  </si>
  <si>
    <t>Film - 1 MFI Slip</t>
  </si>
  <si>
    <t>Film - 1 MFI Non Slip</t>
  </si>
  <si>
    <t>Film - 2 MFI Non Slip</t>
  </si>
  <si>
    <t>LL  Roto</t>
  </si>
  <si>
    <t>LL  Extrusion</t>
  </si>
  <si>
    <t>LL Roto (NP)</t>
  </si>
  <si>
    <t>LL Extrusion (NP)</t>
  </si>
  <si>
    <t>HD Inj. Mldg. Low MFI</t>
  </si>
  <si>
    <t>HD Mono Filaments (NP)</t>
  </si>
  <si>
    <t>LL Inj. Mldg.  (20MFI)</t>
  </si>
  <si>
    <t>LL Inj. Mldg.  (50MFI)</t>
  </si>
  <si>
    <t>LL Inj. Mldg.  (50MFI) (NP)</t>
  </si>
  <si>
    <t>HD Inj. Mldg. (NP)</t>
  </si>
  <si>
    <t>LL Inj. Mldg.  (20MFI) (NP)</t>
  </si>
  <si>
    <t>HD Inj. Mldg.</t>
  </si>
  <si>
    <t>LLDPE</t>
  </si>
  <si>
    <t>PE</t>
  </si>
  <si>
    <t>PLANT</t>
  </si>
  <si>
    <t>A1</t>
  </si>
  <si>
    <t>PP</t>
  </si>
  <si>
    <t>M1</t>
  </si>
  <si>
    <t>AM1</t>
  </si>
  <si>
    <t>VAPI</t>
  </si>
  <si>
    <t>RM12CR</t>
  </si>
  <si>
    <t>RM30CR</t>
  </si>
  <si>
    <t>NM12CR</t>
  </si>
  <si>
    <t>NM30CR</t>
  </si>
  <si>
    <t>OGCL/OGCH</t>
  </si>
  <si>
    <t>Random Co- Polymer</t>
  </si>
  <si>
    <t>Random Co- Polymer (NP)</t>
  </si>
  <si>
    <t>OGF/OGY1</t>
  </si>
  <si>
    <t>Large Blow Moulding</t>
  </si>
  <si>
    <t xml:space="preserve">B0053D      </t>
  </si>
  <si>
    <t>P0148D</t>
  </si>
  <si>
    <t>HM Film</t>
  </si>
  <si>
    <t>F0050D</t>
  </si>
  <si>
    <t>F0146D</t>
  </si>
  <si>
    <t>N0053D</t>
  </si>
  <si>
    <t>Large Blow Moulding(NP)</t>
  </si>
  <si>
    <t>NP0148D</t>
  </si>
  <si>
    <t>N0050D</t>
  </si>
  <si>
    <t>HM Film (NP)</t>
  </si>
  <si>
    <t>N0146D</t>
  </si>
  <si>
    <t>OGHDLD</t>
  </si>
  <si>
    <t>D0120L</t>
  </si>
  <si>
    <t>DRIP LATERAL</t>
  </si>
  <si>
    <t>ND0120L</t>
  </si>
  <si>
    <t>DRIP LATERAL(NP)</t>
  </si>
  <si>
    <t>Medium Blow Moulding(NP)</t>
  </si>
  <si>
    <t>Y35GR/Y35GR1</t>
  </si>
  <si>
    <t>Y25GR/Y25GR1</t>
  </si>
  <si>
    <t>EX BHATINDA</t>
  </si>
  <si>
    <t>Q1</t>
  </si>
  <si>
    <t>AW1</t>
  </si>
  <si>
    <t>CM03RR</t>
  </si>
  <si>
    <t>CM08NR</t>
  </si>
  <si>
    <t>CM12RR</t>
  </si>
  <si>
    <t>NM03RR</t>
  </si>
  <si>
    <t>NM08NR</t>
  </si>
  <si>
    <t>NM12RR</t>
  </si>
  <si>
    <t>N0662DU</t>
  </si>
  <si>
    <t>M0662DU</t>
  </si>
  <si>
    <t>Qty Slab (MTS) PP</t>
  </si>
  <si>
    <t>9 &amp; above &gt; 200</t>
  </si>
  <si>
    <t>15 &amp; above &gt; 300</t>
  </si>
  <si>
    <t>45 &amp; above &gt; 400</t>
  </si>
  <si>
    <t>100 &amp; above &gt; 550</t>
  </si>
  <si>
    <t>200 &amp; above &gt; 600</t>
  </si>
  <si>
    <t>300 &amp; above &gt; 650</t>
  </si>
  <si>
    <t>400 &amp; above &gt; 725</t>
  </si>
  <si>
    <t>500 &amp; above &gt; 800</t>
  </si>
  <si>
    <t>750 &amp; above &gt; 900</t>
  </si>
  <si>
    <t>300 &amp; above &gt; 750</t>
  </si>
  <si>
    <t>400 &amp; above &gt; 800</t>
  </si>
  <si>
    <t xml:space="preserve">Head Office: 2 ,Chandan Building Plot No. 8, Railway Society, Irla Lane, Vile Parle (W) Mumbai - 400056     Email: avn@turakhiagroup.in  </t>
  </si>
  <si>
    <t>PRICE LIST - HMEL (EX WORKS) - NASHIK</t>
  </si>
  <si>
    <t>PRICE LIST - HMEL (EX WORKS) - DAMAN</t>
  </si>
  <si>
    <t>PRICE LIST - HMEL (EX WORKS) - SILVASSA</t>
  </si>
  <si>
    <t>PRICE LIST - HMEL (EX WORKS) - JALGAON</t>
  </si>
  <si>
    <t>PRICE LIST - HMEL (EX WORKS) - DHULE</t>
  </si>
  <si>
    <t>PRICE LIST - HMEL (EX WORKS) - VAPI</t>
  </si>
  <si>
    <t>N0861S</t>
  </si>
  <si>
    <t>N0861SU</t>
  </si>
  <si>
    <t>N0536LU</t>
  </si>
  <si>
    <t>M0861S</t>
  </si>
  <si>
    <t>M0861SU</t>
  </si>
  <si>
    <t>R0536LU</t>
  </si>
  <si>
    <t>HD Inj. Mldg. Low Caps &amp; Cl</t>
  </si>
  <si>
    <t xml:space="preserve"> Co- Polymer</t>
  </si>
  <si>
    <t>Co- Polymer (NP)</t>
  </si>
  <si>
    <t>LL  Roto - UV GRADE</t>
  </si>
  <si>
    <t>LL Roto (NP) - UV</t>
  </si>
  <si>
    <t xml:space="preserve">Head Office: 2 ,Chandan Building Plot No. 8, Railway Society, Irla Lane, Vile Parle (W) Mumbai - 400056   Email: avn@turakhiagroup.in  </t>
  </si>
  <si>
    <t>WAREHOUSE</t>
  </si>
  <si>
    <t>PRICE LIST - HMEL ( WAREHOUSE ) - BHIWANDI</t>
  </si>
  <si>
    <t>Cash Discount</t>
  </si>
  <si>
    <t>PRICE LIST - HMEL ( WAREHOUSE ) - DAMAN</t>
  </si>
  <si>
    <t>JALGAON`</t>
  </si>
  <si>
    <t>PRICE LIST - HMEL ( WAREHOUSE ) - JALGAON</t>
  </si>
  <si>
    <t>Pipe Grade - PE80</t>
  </si>
  <si>
    <t>Pipe Grade - PE63</t>
  </si>
  <si>
    <t>Pipe Grade - PE100</t>
  </si>
  <si>
    <t>CE02RR</t>
  </si>
  <si>
    <t>CM25NR</t>
  </si>
  <si>
    <t>CM40NR</t>
  </si>
  <si>
    <t>CM65NR</t>
  </si>
  <si>
    <t>CM10TE</t>
  </si>
  <si>
    <t>CM12RE</t>
  </si>
  <si>
    <t>NE02RR</t>
  </si>
  <si>
    <t>NM25NR</t>
  </si>
  <si>
    <t>NM40NR</t>
  </si>
  <si>
    <t>NM65NR</t>
  </si>
  <si>
    <t>NM10TE</t>
  </si>
  <si>
    <t>NM12RE</t>
  </si>
  <si>
    <t xml:space="preserve">Qty Slab (MTS) PP  : 9 &amp; above &gt;200  / 15 &amp; above &gt; 300  / 45 &amp; above &gt; 400  /  100 &amp; above &gt; 550  /  200 &amp; above  &gt;600  / 300 &amp; above &gt; 650   /  400 &amp; above &gt; 725  /  500 &amp; above &gt; 800   /  750 &amp; above &gt; 900 </t>
  </si>
  <si>
    <t xml:space="preserve">Thanks &amp; Regards  : </t>
  </si>
  <si>
    <t>NB0151D</t>
  </si>
  <si>
    <t>N0158D</t>
  </si>
  <si>
    <t>N0142SU</t>
  </si>
  <si>
    <t>B0158D</t>
  </si>
  <si>
    <t>B0151D</t>
  </si>
  <si>
    <t>P0142SU</t>
  </si>
  <si>
    <t>F0120LM</t>
  </si>
  <si>
    <t>F0118LM</t>
  </si>
  <si>
    <t>Metallocene (1 MFI Slip)</t>
  </si>
  <si>
    <t>Metallocene(1 MFI Non-Slip)</t>
  </si>
  <si>
    <t>OGLLHS</t>
  </si>
  <si>
    <t>N0120LM</t>
  </si>
  <si>
    <t>N0118LM</t>
  </si>
  <si>
    <t>Metallocene (1 MFI Slip) (NP)</t>
  </si>
  <si>
    <t>Metallocene(1 MFI Non-Slip)(NP)</t>
  </si>
  <si>
    <t>Freight &amp; Insurance</t>
  </si>
  <si>
    <t>PW/ PW1</t>
  </si>
  <si>
    <t>M06RR/ M06RR1</t>
  </si>
  <si>
    <t>M18NH1</t>
  </si>
  <si>
    <t>N18NH1</t>
  </si>
  <si>
    <t>HM Injection Moulding</t>
  </si>
  <si>
    <t>Nucleated Injection Moulding</t>
  </si>
  <si>
    <t>Nucleated Injection Moulding (NP)</t>
  </si>
  <si>
    <t>R0150S/ R0151D</t>
  </si>
  <si>
    <t>E35RR1</t>
  </si>
  <si>
    <t>PP Homopolymer</t>
  </si>
  <si>
    <t>N35RR1</t>
  </si>
  <si>
    <t>PP Homopolymer (NP)</t>
  </si>
  <si>
    <t>F0320L</t>
  </si>
  <si>
    <t>N0320L</t>
  </si>
  <si>
    <t>Film- 3 MFI Non Slip</t>
  </si>
  <si>
    <t>Film- 3 MFI Non Slip ( NP)</t>
  </si>
  <si>
    <t>EBM Non-Clarified</t>
  </si>
  <si>
    <t>RCP High Flow Grade</t>
  </si>
  <si>
    <t>RB02RR</t>
  </si>
  <si>
    <t>RM25CG</t>
  </si>
  <si>
    <t>NM25CG</t>
  </si>
  <si>
    <t>NB02RR</t>
  </si>
  <si>
    <t>RCP High Flow Grade (NP)</t>
  </si>
  <si>
    <t> EBM Non-Clarified Grade(NP)</t>
  </si>
  <si>
    <t>N0150S/ N0151D</t>
  </si>
  <si>
    <t>F0116LM</t>
  </si>
  <si>
    <t>F0418LM</t>
  </si>
  <si>
    <t>LL Metallocene</t>
  </si>
  <si>
    <t>N0116LM</t>
  </si>
  <si>
    <t>N0418LM</t>
  </si>
  <si>
    <t>M20CR1</t>
  </si>
  <si>
    <t>PP Homopolymer  Injection Moulding</t>
  </si>
  <si>
    <t>PPHomopolymerInjectionMoulding(NP)</t>
  </si>
  <si>
    <t>N20CR1</t>
  </si>
  <si>
    <t>B0045DU</t>
  </si>
  <si>
    <t>N0045DU</t>
  </si>
  <si>
    <t>Large Blow Moulding (IBC)</t>
  </si>
  <si>
    <t>Large Blow Moulding (IBC)  (NP)</t>
  </si>
  <si>
    <t>PP Random Copolymer</t>
  </si>
  <si>
    <t>RB02CR</t>
  </si>
  <si>
    <t>RM70CR</t>
  </si>
  <si>
    <t>NB02CR</t>
  </si>
  <si>
    <t>NM70CR</t>
  </si>
  <si>
    <t>PP Random Copolymer (NP)</t>
  </si>
  <si>
    <t>HALOL</t>
  </si>
  <si>
    <t>F0115LM</t>
  </si>
  <si>
    <t>F0220LM</t>
  </si>
  <si>
    <t>E1518LM</t>
  </si>
  <si>
    <t>E1918LM</t>
  </si>
  <si>
    <t>2 MI mLLDPE – Slip</t>
  </si>
  <si>
    <t>15 MI mLLDPE – Non Slip</t>
  </si>
  <si>
    <t>19 MI mLLDPE – Non slip</t>
  </si>
  <si>
    <t>N0115LM</t>
  </si>
  <si>
    <t>N0220LM</t>
  </si>
  <si>
    <t>N1518LM</t>
  </si>
  <si>
    <t>N1918LM</t>
  </si>
  <si>
    <t>OGLLLM</t>
  </si>
  <si>
    <t>OGLLHM</t>
  </si>
  <si>
    <t>2 MI mLLDPE – Slip  (NP)</t>
  </si>
  <si>
    <t>15 MI mLLDPE – Non Slip  (NP)</t>
  </si>
  <si>
    <t>19 MI mLLDPE – Non slip  (NP)</t>
  </si>
  <si>
    <t>1 MI mLLDPE – Non-Slip (NP)</t>
  </si>
  <si>
    <t>1 MI mLLDPE – Non-Slip</t>
  </si>
  <si>
    <t>Qty Slab (MTS)PE: 5&amp;abov&gt;450/10&amp; abov&gt;550/25&amp; abov&gt;650 /50 &amp; abov&gt;750/75 &amp; abov&gt;800 /100 &amp; abov&gt;850/200&amp; above&gt; 950/300 &amp; abov&gt; 1050 /400&amp;abov&gt;1150/500&amp;above&gt;1250(Max. for Met.)/750 &amp; above&gt;1500</t>
  </si>
  <si>
    <t>Qty Slab (MTS) PE  :5&amp;abov&gt;450/10&amp; abov&gt;550/25&amp; abov&gt;650 /50 &amp; abov&gt;750/75 &amp; abov&gt;800 /100 &amp; abov&gt;850/200&amp; above&gt; 950/300 &amp; abov&gt; 1050 /400&amp;abov&gt;1150/500&amp;above&gt;1250(Max. for Met.)/750 &amp; above&gt;1500</t>
  </si>
  <si>
    <t>M70NR1</t>
  </si>
  <si>
    <t>N70NR1</t>
  </si>
  <si>
    <t>F517LMV</t>
  </si>
  <si>
    <t>F814LMV</t>
  </si>
  <si>
    <t>F815LMV/F815LMVR</t>
  </si>
  <si>
    <t>N517LMV</t>
  </si>
  <si>
    <t>N815LMV</t>
  </si>
  <si>
    <t>N814LMV</t>
  </si>
  <si>
    <t>LLDPE - THESE ARE BASIC &amp; CASH PRICES. GST ADDITIONAL  - PRICE OF NP GRADE WILL BE LOWER  RS 800 THEN PRIME GRADE</t>
  </si>
  <si>
    <t>HDPE - THESE ARE BASIC &amp; CASH PRICES. GST ADDITIONAL  - PRICE OF NP GRADE WILL BE LOWER  RS800 THEN PRIME GRADE</t>
  </si>
  <si>
    <t>PP - THESE ARE BASIC &amp; CASH PRICES. GST ADDITIONAL  - PRICE OF NP GRADE WILL BE LOWER  RS800 THEN PRIME GRADE</t>
  </si>
  <si>
    <r>
      <rPr>
        <sz val="22"/>
        <color rgb="FFFF0000"/>
        <rFont val="Calibri"/>
        <family val="2"/>
        <scheme val="minor"/>
      </rPr>
      <t xml:space="preserve"> </t>
    </r>
    <r>
      <rPr>
        <b/>
        <sz val="22"/>
        <color rgb="FFFF0000"/>
        <rFont val="Calibri"/>
        <family val="2"/>
        <scheme val="minor"/>
      </rPr>
      <t xml:space="preserve"> </t>
    </r>
    <r>
      <rPr>
        <b/>
        <sz val="22"/>
        <color rgb="FFC00000"/>
        <rFont val="Calibri"/>
        <family val="2"/>
        <scheme val="minor"/>
      </rPr>
      <t>LLDPE - THESE ARE BASIC &amp; CASH PRICES. GST ADDITIONAL  - PRICE OF NP GRADE WILL BE LOWER  RS 800 THEN PRIME GRADE</t>
    </r>
  </si>
  <si>
    <t>F327LME</t>
  </si>
  <si>
    <t>F535LME</t>
  </si>
  <si>
    <t>F521LME</t>
  </si>
  <si>
    <t>F338LME</t>
  </si>
  <si>
    <t>N327LME</t>
  </si>
  <si>
    <t>N535LME</t>
  </si>
  <si>
    <t>N521LME</t>
  </si>
  <si>
    <t>N338LME</t>
  </si>
  <si>
    <t>F52ZLME</t>
  </si>
  <si>
    <r>
      <rPr>
        <sz val="16"/>
        <rFont val="Franklin Gothic Medium"/>
        <family val="2"/>
      </rPr>
      <t>F0120LM/
F0120LMR</t>
    </r>
  </si>
  <si>
    <t>M0255D</t>
  </si>
  <si>
    <t>M0154D</t>
  </si>
  <si>
    <t>M0254D</t>
  </si>
  <si>
    <t>HD IM</t>
  </si>
  <si>
    <t>N0255D</t>
  </si>
  <si>
    <t>N0154D</t>
  </si>
  <si>
    <r>
      <rPr>
        <sz val="18"/>
        <rFont val="Franklin Gothic Medium"/>
        <family val="2"/>
      </rPr>
      <t>F815LMV
/F815LMVR</t>
    </r>
  </si>
  <si>
    <t>NP</t>
  </si>
  <si>
    <t>NOO45DU</t>
  </si>
  <si>
    <t>HD IM (NP)</t>
  </si>
  <si>
    <t>CM20RE</t>
  </si>
  <si>
    <t>CM30RE</t>
  </si>
  <si>
    <t>PP IMPACT COPOLYMER</t>
  </si>
  <si>
    <t>PP IMPACT COPOLYMER (NP)</t>
  </si>
  <si>
    <t>NM20RE</t>
  </si>
  <si>
    <t>NM30RE</t>
  </si>
  <si>
    <t>PP Impact Co- Polymer (NP)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</si>
</sst>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0.00;[Red]0.00"/>
    <numFmt numFmtId="165" formatCode="dd\.mm\.yyyy;@"/>
  </numFmts>
  <fonts count="6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Verdana"/>
      <family val="2"/>
    </font>
    <font>
      <b/>
      <sz val="18"/>
      <name val="Arial"/>
      <family val="2"/>
    </font>
    <font>
      <b/>
      <sz val="12"/>
      <color indexed="8"/>
      <name val="Arial Black"/>
      <family val="2"/>
    </font>
    <font>
      <b/>
      <sz val="12"/>
      <color indexed="30"/>
      <name val="Arial Black"/>
      <family val="2"/>
    </font>
    <font>
      <b/>
      <sz val="12"/>
      <color indexed="60"/>
      <name val="Arial Black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2" tint="-0.499984740745262"/>
      <name val="Arial"/>
      <family val="2"/>
    </font>
    <font>
      <sz val="14"/>
      <color rgb="FFFF0000"/>
      <name val="Arial"/>
      <family val="2"/>
    </font>
    <font>
      <sz val="12"/>
      <color rgb="FF000000"/>
      <name val="Verdana"/>
      <family val="2"/>
    </font>
    <font>
      <b/>
      <sz val="12"/>
      <color rgb="FF1F497D"/>
      <name val="Verdana"/>
      <family val="2"/>
    </font>
    <font>
      <b/>
      <sz val="12"/>
      <color rgb="FF000000"/>
      <name val="Arial Black"/>
      <family val="2"/>
    </font>
    <font>
      <b/>
      <sz val="12"/>
      <color rgb="FF22222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21"/>
      <color theme="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sz val="21"/>
      <color theme="1"/>
      <name val="Calibri"/>
      <family val="2"/>
      <scheme val="minor"/>
    </font>
    <font>
      <b/>
      <sz val="21"/>
      <color rgb="FFFF0000"/>
      <name val="Arial"/>
      <family val="2"/>
    </font>
    <font>
      <b/>
      <sz val="21"/>
      <color theme="1"/>
      <name val="Calibri"/>
      <family val="2"/>
      <scheme val="minor"/>
    </font>
    <font>
      <sz val="21"/>
      <name val="Calibri"/>
      <family val="2"/>
      <scheme val="minor"/>
    </font>
    <font>
      <sz val="21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ERIAL"/>
    </font>
    <font>
      <b/>
      <sz val="16"/>
      <name val="AERIAL"/>
    </font>
    <font>
      <sz val="16"/>
      <color theme="1"/>
      <name val="Calibri"/>
      <family val="2"/>
      <scheme val="minor"/>
    </font>
    <font>
      <b/>
      <sz val="22"/>
      <color theme="1"/>
      <name val="AERIAL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.75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0"/>
      <color rgb="FF000000"/>
      <name val="Franklin Gothic Medium"/>
      <family val="2"/>
    </font>
    <font>
      <sz val="9"/>
      <color rgb="FF000000"/>
      <name val="Franklin Gothic Medium"/>
      <family val="2"/>
    </font>
    <font>
      <sz val="22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16"/>
      <name val="Arial"/>
      <family val="2"/>
    </font>
    <font>
      <sz val="16"/>
      <name val="Franklin Gothic Medium"/>
      <family val="2"/>
    </font>
    <font>
      <sz val="18"/>
      <name val="Arial"/>
      <family val="2"/>
    </font>
    <font>
      <sz val="18"/>
      <name val="Franklin Gothic Medium"/>
      <family val="2"/>
    </font>
    <font>
      <sz val="18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/>
  </cellStyleXfs>
  <cellXfs count="5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49" fontId="0" fillId="0" borderId="0" xfId="0" applyNumberFormat="1"/>
    <xf numFmtId="49" fontId="2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3" fillId="0" borderId="0" xfId="0" applyFont="1"/>
    <xf numFmtId="0" fontId="19" fillId="0" borderId="0" xfId="0" applyFont="1" applyAlignment="1">
      <alignment wrapText="1"/>
    </xf>
    <xf numFmtId="49" fontId="13" fillId="0" borderId="0" xfId="0" applyNumberFormat="1" applyFont="1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1" fillId="0" borderId="0" xfId="0" applyNumberFormat="1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0" fontId="22" fillId="0" borderId="0" xfId="4" applyFont="1" applyAlignment="1" applyProtection="1">
      <alignment horizontal="center" vertical="center" wrapText="1"/>
      <protection hidden="1"/>
    </xf>
    <xf numFmtId="0" fontId="23" fillId="0" borderId="0" xfId="4" applyFont="1" applyAlignment="1" applyProtection="1">
      <alignment horizontal="center" vertical="center" wrapText="1"/>
      <protection hidden="1"/>
    </xf>
    <xf numFmtId="0" fontId="20" fillId="0" borderId="0" xfId="0" applyFont="1" applyAlignment="1">
      <alignment vertical="center" wrapText="1"/>
    </xf>
    <xf numFmtId="1" fontId="0" fillId="2" borderId="0" xfId="0" applyNumberFormat="1" applyFill="1"/>
    <xf numFmtId="1" fontId="1" fillId="2" borderId="0" xfId="0" applyNumberFormat="1" applyFont="1" applyFill="1"/>
    <xf numFmtId="1" fontId="0" fillId="0" borderId="0" xfId="0" applyNumberFormat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right" vertical="center" wrapText="1"/>
    </xf>
    <xf numFmtId="1" fontId="24" fillId="0" borderId="0" xfId="0" applyNumberFormat="1" applyFont="1" applyAlignment="1">
      <alignment horizontal="center" vertical="center" wrapText="1"/>
    </xf>
    <xf numFmtId="0" fontId="25" fillId="0" borderId="1" xfId="0" applyFont="1" applyBorder="1"/>
    <xf numFmtId="0" fontId="25" fillId="0" borderId="9" xfId="0" applyFont="1" applyBorder="1"/>
    <xf numFmtId="0" fontId="25" fillId="0" borderId="0" xfId="0" applyFont="1"/>
    <xf numFmtId="1" fontId="32" fillId="0" borderId="5" xfId="0" applyNumberFormat="1" applyFont="1" applyBorder="1" applyAlignment="1">
      <alignment horizontal="center" vertical="center"/>
    </xf>
    <xf numFmtId="1" fontId="32" fillId="0" borderId="5" xfId="0" applyNumberFormat="1" applyFont="1" applyBorder="1" applyAlignment="1">
      <alignment horizontal="center"/>
    </xf>
    <xf numFmtId="1" fontId="29" fillId="2" borderId="5" xfId="0" applyNumberFormat="1" applyFont="1" applyFill="1" applyBorder="1" applyAlignment="1">
      <alignment horizontal="center" vertical="center"/>
    </xf>
    <xf numFmtId="1" fontId="29" fillId="2" borderId="5" xfId="0" applyNumberFormat="1" applyFont="1" applyFill="1" applyBorder="1" applyAlignment="1">
      <alignment horizontal="center"/>
    </xf>
    <xf numFmtId="1" fontId="29" fillId="0" borderId="5" xfId="0" applyNumberFormat="1" applyFont="1" applyBorder="1" applyAlignment="1">
      <alignment horizontal="center"/>
    </xf>
    <xf numFmtId="1" fontId="29" fillId="0" borderId="1" xfId="0" applyNumberFormat="1" applyFont="1" applyBorder="1" applyAlignment="1">
      <alignment horizontal="center"/>
    </xf>
    <xf numFmtId="1" fontId="32" fillId="0" borderId="1" xfId="0" applyNumberFormat="1" applyFont="1" applyBorder="1" applyAlignment="1">
      <alignment horizontal="center"/>
    </xf>
    <xf numFmtId="1" fontId="32" fillId="0" borderId="1" xfId="0" applyNumberFormat="1" applyFont="1" applyBorder="1" applyAlignment="1">
      <alignment horizontal="center" vertical="center"/>
    </xf>
    <xf numFmtId="1" fontId="29" fillId="2" borderId="1" xfId="0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0" fillId="0" borderId="11" xfId="0" applyBorder="1"/>
    <xf numFmtId="49" fontId="26" fillId="0" borderId="20" xfId="0" applyNumberFormat="1" applyFont="1" applyBorder="1" applyAlignment="1">
      <alignment wrapText="1"/>
    </xf>
    <xf numFmtId="49" fontId="26" fillId="0" borderId="21" xfId="0" applyNumberFormat="1" applyFont="1" applyBorder="1" applyAlignment="1">
      <alignment wrapText="1"/>
    </xf>
    <xf numFmtId="49" fontId="27" fillId="0" borderId="0" xfId="0" applyNumberFormat="1" applyFont="1" applyAlignment="1">
      <alignment wrapText="1"/>
    </xf>
    <xf numFmtId="49" fontId="27" fillId="0" borderId="11" xfId="0" applyNumberFormat="1" applyFont="1" applyBorder="1" applyAlignment="1">
      <alignment wrapText="1"/>
    </xf>
    <xf numFmtId="49" fontId="28" fillId="0" borderId="0" xfId="0" applyNumberFormat="1" applyFont="1" applyAlignment="1">
      <alignment wrapText="1"/>
    </xf>
    <xf numFmtId="49" fontId="28" fillId="0" borderId="11" xfId="0" applyNumberFormat="1" applyFont="1" applyBorder="1" applyAlignment="1">
      <alignment wrapText="1"/>
    </xf>
    <xf numFmtId="0" fontId="0" fillId="2" borderId="0" xfId="0" applyFill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1" fontId="29" fillId="0" borderId="14" xfId="0" applyNumberFormat="1" applyFont="1" applyBorder="1" applyAlignment="1">
      <alignment horizontal="center" vertical="center"/>
    </xf>
    <xf numFmtId="1" fontId="29" fillId="0" borderId="14" xfId="0" applyNumberFormat="1" applyFont="1" applyBorder="1" applyAlignment="1">
      <alignment horizontal="center"/>
    </xf>
    <xf numFmtId="1" fontId="29" fillId="0" borderId="24" xfId="0" applyNumberFormat="1" applyFont="1" applyBorder="1" applyAlignment="1">
      <alignment horizontal="center"/>
    </xf>
    <xf numFmtId="1" fontId="29" fillId="0" borderId="24" xfId="0" applyNumberFormat="1" applyFont="1" applyBorder="1" applyAlignment="1">
      <alignment horizontal="center" vertical="center"/>
    </xf>
    <xf numFmtId="1" fontId="32" fillId="0" borderId="24" xfId="0" applyNumberFormat="1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165" fontId="26" fillId="0" borderId="28" xfId="0" applyNumberFormat="1" applyFont="1" applyBorder="1" applyAlignment="1">
      <alignment horizontal="center"/>
    </xf>
    <xf numFmtId="0" fontId="28" fillId="2" borderId="33" xfId="0" applyFont="1" applyFill="1" applyBorder="1" applyAlignment="1">
      <alignment horizontal="left" vertical="center"/>
    </xf>
    <xf numFmtId="1" fontId="29" fillId="0" borderId="34" xfId="0" applyNumberFormat="1" applyFont="1" applyBorder="1" applyAlignment="1">
      <alignment horizontal="center" vertical="center"/>
    </xf>
    <xf numFmtId="0" fontId="28" fillId="2" borderId="33" xfId="0" applyFont="1" applyFill="1" applyBorder="1"/>
    <xf numFmtId="1" fontId="29" fillId="0" borderId="34" xfId="0" applyNumberFormat="1" applyFont="1" applyBorder="1" applyAlignment="1">
      <alignment horizontal="center"/>
    </xf>
    <xf numFmtId="0" fontId="28" fillId="0" borderId="33" xfId="0" applyFont="1" applyBorder="1"/>
    <xf numFmtId="1" fontId="29" fillId="0" borderId="35" xfId="0" applyNumberFormat="1" applyFont="1" applyBorder="1" applyAlignment="1">
      <alignment horizontal="center"/>
    </xf>
    <xf numFmtId="0" fontId="28" fillId="2" borderId="33" xfId="0" applyFont="1" applyFill="1" applyBorder="1" applyAlignment="1">
      <alignment horizontal="left" vertical="center" wrapText="1" shrinkToFit="1"/>
    </xf>
    <xf numFmtId="0" fontId="33" fillId="2" borderId="36" xfId="0" applyFont="1" applyFill="1" applyBorder="1" applyAlignment="1">
      <alignment horizontal="left" vertical="center" wrapText="1"/>
    </xf>
    <xf numFmtId="0" fontId="33" fillId="2" borderId="37" xfId="0" applyFont="1" applyFill="1" applyBorder="1" applyAlignment="1">
      <alignment vertical="center" wrapText="1"/>
    </xf>
    <xf numFmtId="0" fontId="28" fillId="2" borderId="37" xfId="0" applyFont="1" applyFill="1" applyBorder="1"/>
    <xf numFmtId="0" fontId="34" fillId="0" borderId="0" xfId="0" applyFont="1" applyAlignment="1">
      <alignment horizontal="center" vertical="center"/>
    </xf>
    <xf numFmtId="49" fontId="34" fillId="0" borderId="38" xfId="0" applyNumberFormat="1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49" fontId="34" fillId="0" borderId="41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1" fillId="0" borderId="15" xfId="0" quotePrefix="1" applyFont="1" applyBorder="1" applyAlignment="1">
      <alignment vertical="center" wrapText="1"/>
    </xf>
    <xf numFmtId="49" fontId="26" fillId="0" borderId="26" xfId="0" applyNumberFormat="1" applyFont="1" applyBorder="1" applyAlignment="1">
      <alignment wrapText="1"/>
    </xf>
    <xf numFmtId="49" fontId="26" fillId="0" borderId="27" xfId="0" applyNumberFormat="1" applyFont="1" applyBorder="1" applyAlignment="1">
      <alignment wrapText="1"/>
    </xf>
    <xf numFmtId="49" fontId="26" fillId="0" borderId="17" xfId="0" applyNumberFormat="1" applyFont="1" applyBorder="1" applyAlignment="1">
      <alignment wrapText="1"/>
    </xf>
    <xf numFmtId="49" fontId="26" fillId="0" borderId="29" xfId="0" applyNumberFormat="1" applyFont="1" applyBorder="1" applyAlignment="1">
      <alignment wrapText="1"/>
    </xf>
    <xf numFmtId="49" fontId="26" fillId="0" borderId="30" xfId="0" applyNumberFormat="1" applyFont="1" applyBorder="1" applyAlignment="1">
      <alignment wrapText="1"/>
    </xf>
    <xf numFmtId="0" fontId="30" fillId="3" borderId="16" xfId="0" applyFont="1" applyFill="1" applyBorder="1"/>
    <xf numFmtId="0" fontId="30" fillId="3" borderId="31" xfId="0" applyFont="1" applyFill="1" applyBorder="1"/>
    <xf numFmtId="49" fontId="37" fillId="0" borderId="40" xfId="0" applyNumberFormat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40" fillId="2" borderId="7" xfId="0" applyFont="1" applyFill="1" applyBorder="1" applyAlignment="1">
      <alignment vertical="center" wrapText="1"/>
    </xf>
    <xf numFmtId="0" fontId="40" fillId="0" borderId="32" xfId="0" applyFont="1" applyBorder="1" applyAlignment="1">
      <alignment vertical="center" wrapText="1"/>
    </xf>
    <xf numFmtId="0" fontId="41" fillId="0" borderId="7" xfId="0" applyFont="1" applyBorder="1" applyAlignment="1">
      <alignment vertical="center" wrapText="1"/>
    </xf>
    <xf numFmtId="0" fontId="39" fillId="0" borderId="0" xfId="0" applyFont="1" applyAlignment="1">
      <alignment horizontal="center" wrapTex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 indent="1"/>
    </xf>
    <xf numFmtId="0" fontId="42" fillId="0" borderId="0" xfId="0" applyFont="1" applyAlignment="1">
      <alignment horizontal="right" vertical="center" wrapText="1"/>
    </xf>
    <xf numFmtId="1" fontId="42" fillId="2" borderId="0" xfId="0" applyNumberFormat="1" applyFont="1" applyFill="1"/>
    <xf numFmtId="1" fontId="42" fillId="0" borderId="0" xfId="0" applyNumberFormat="1" applyFont="1" applyAlignment="1">
      <alignment horizontal="center" vertical="center" wrapText="1"/>
    </xf>
    <xf numFmtId="0" fontId="42" fillId="2" borderId="0" xfId="0" applyFont="1" applyFill="1"/>
    <xf numFmtId="0" fontId="43" fillId="0" borderId="19" xfId="0" applyFont="1" applyBorder="1" applyAlignment="1">
      <alignment vertical="center" wrapText="1"/>
    </xf>
    <xf numFmtId="0" fontId="43" fillId="0" borderId="7" xfId="0" applyFont="1" applyBorder="1" applyAlignment="1">
      <alignment vertical="center" wrapText="1"/>
    </xf>
    <xf numFmtId="0" fontId="43" fillId="2" borderId="7" xfId="0" applyFont="1" applyFill="1" applyBorder="1" applyAlignment="1">
      <alignment vertical="center" wrapText="1"/>
    </xf>
    <xf numFmtId="1" fontId="45" fillId="0" borderId="5" xfId="0" applyNumberFormat="1" applyFont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/>
    </xf>
    <xf numFmtId="1" fontId="46" fillId="2" borderId="5" xfId="0" applyNumberFormat="1" applyFont="1" applyFill="1" applyBorder="1" applyAlignment="1">
      <alignment horizontal="center" vertical="center"/>
    </xf>
    <xf numFmtId="0" fontId="43" fillId="0" borderId="10" xfId="0" applyFont="1" applyBorder="1" applyAlignment="1">
      <alignment vertical="center" wrapText="1"/>
    </xf>
    <xf numFmtId="0" fontId="43" fillId="0" borderId="18" xfId="0" applyFont="1" applyBorder="1" applyAlignment="1">
      <alignment vertical="center" wrapText="1"/>
    </xf>
    <xf numFmtId="1" fontId="46" fillId="0" borderId="1" xfId="0" applyNumberFormat="1" applyFont="1" applyBorder="1" applyAlignment="1">
      <alignment horizontal="center"/>
    </xf>
    <xf numFmtId="17" fontId="46" fillId="0" borderId="8" xfId="0" applyNumberFormat="1" applyFont="1" applyBorder="1" applyAlignment="1">
      <alignment horizontal="center" vertical="center"/>
    </xf>
    <xf numFmtId="17" fontId="46" fillId="0" borderId="12" xfId="0" applyNumberFormat="1" applyFont="1" applyBorder="1" applyAlignment="1">
      <alignment horizontal="center" vertical="center"/>
    </xf>
    <xf numFmtId="17" fontId="46" fillId="0" borderId="11" xfId="0" applyNumberFormat="1" applyFont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17" fontId="46" fillId="0" borderId="23" xfId="0" applyNumberFormat="1" applyFont="1" applyBorder="1" applyAlignment="1">
      <alignment horizontal="center" vertical="center"/>
    </xf>
    <xf numFmtId="17" fontId="46" fillId="0" borderId="22" xfId="0" applyNumberFormat="1" applyFont="1" applyBorder="1" applyAlignment="1">
      <alignment horizontal="center" vertical="center"/>
    </xf>
    <xf numFmtId="0" fontId="31" fillId="0" borderId="45" xfId="0" applyFont="1" applyBorder="1" applyAlignment="1">
      <alignment vertical="center" wrapText="1"/>
    </xf>
    <xf numFmtId="1" fontId="46" fillId="2" borderId="42" xfId="0" applyNumberFormat="1" applyFont="1" applyFill="1" applyBorder="1" applyAlignment="1">
      <alignment horizontal="center" vertical="center"/>
    </xf>
    <xf numFmtId="0" fontId="33" fillId="2" borderId="47" xfId="0" applyFont="1" applyFill="1" applyBorder="1" applyAlignment="1">
      <alignment vertical="center" wrapText="1"/>
    </xf>
    <xf numFmtId="49" fontId="38" fillId="0" borderId="40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" fontId="48" fillId="0" borderId="5" xfId="0" applyNumberFormat="1" applyFont="1" applyBorder="1" applyAlignment="1">
      <alignment horizontal="center"/>
    </xf>
    <xf numFmtId="1" fontId="29" fillId="2" borderId="14" xfId="0" applyNumberFormat="1" applyFont="1" applyFill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" fontId="29" fillId="2" borderId="48" xfId="0" applyNumberFormat="1" applyFont="1" applyFill="1" applyBorder="1" applyAlignment="1">
      <alignment horizontal="center"/>
    </xf>
    <xf numFmtId="1" fontId="29" fillId="0" borderId="49" xfId="0" applyNumberFormat="1" applyFont="1" applyBorder="1" applyAlignment="1">
      <alignment horizontal="center"/>
    </xf>
    <xf numFmtId="1" fontId="29" fillId="0" borderId="48" xfId="0" applyNumberFormat="1" applyFont="1" applyBorder="1" applyAlignment="1">
      <alignment horizontal="center"/>
    </xf>
    <xf numFmtId="1" fontId="32" fillId="0" borderId="48" xfId="0" applyNumberFormat="1" applyFont="1" applyBorder="1" applyAlignment="1">
      <alignment horizontal="center"/>
    </xf>
    <xf numFmtId="1" fontId="45" fillId="0" borderId="42" xfId="0" applyNumberFormat="1" applyFont="1" applyBorder="1" applyAlignment="1">
      <alignment horizontal="center"/>
    </xf>
    <xf numFmtId="1" fontId="45" fillId="0" borderId="42" xfId="0" applyNumberFormat="1" applyFont="1" applyBorder="1" applyAlignment="1">
      <alignment horizontal="center" vertical="center"/>
    </xf>
    <xf numFmtId="1" fontId="46" fillId="2" borderId="50" xfId="0" applyNumberFormat="1" applyFont="1" applyFill="1" applyBorder="1" applyAlignment="1">
      <alignment horizontal="center" vertical="center"/>
    </xf>
    <xf numFmtId="0" fontId="43" fillId="0" borderId="44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0" fillId="0" borderId="20" xfId="0" applyBorder="1"/>
    <xf numFmtId="0" fontId="26" fillId="0" borderId="9" xfId="0" applyFont="1" applyBorder="1" applyAlignment="1">
      <alignment horizontal="center"/>
    </xf>
    <xf numFmtId="165" fontId="26" fillId="0" borderId="9" xfId="0" applyNumberFormat="1" applyFont="1" applyBorder="1" applyAlignment="1">
      <alignment horizontal="center"/>
    </xf>
    <xf numFmtId="0" fontId="28" fillId="2" borderId="1" xfId="0" applyFont="1" applyFill="1" applyBorder="1" applyAlignment="1">
      <alignment horizontal="left" vertical="center"/>
    </xf>
    <xf numFmtId="0" fontId="28" fillId="2" borderId="1" xfId="0" applyFont="1" applyFill="1" applyBorder="1"/>
    <xf numFmtId="0" fontId="28" fillId="0" borderId="1" xfId="0" applyFont="1" applyBorder="1"/>
    <xf numFmtId="0" fontId="28" fillId="2" borderId="50" xfId="0" applyFont="1" applyFill="1" applyBorder="1"/>
    <xf numFmtId="0" fontId="39" fillId="0" borderId="10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 shrinkToFit="1"/>
    </xf>
    <xf numFmtId="0" fontId="33" fillId="2" borderId="13" xfId="0" applyFont="1" applyFill="1" applyBorder="1" applyAlignment="1">
      <alignment horizontal="left" vertical="center" wrapText="1"/>
    </xf>
    <xf numFmtId="0" fontId="33" fillId="2" borderId="15" xfId="0" applyFont="1" applyFill="1" applyBorder="1" applyAlignment="1">
      <alignment vertical="center" wrapText="1"/>
    </xf>
    <xf numFmtId="0" fontId="28" fillId="2" borderId="15" xfId="0" applyFont="1" applyFill="1" applyBorder="1"/>
    <xf numFmtId="0" fontId="33" fillId="2" borderId="45" xfId="0" applyFont="1" applyFill="1" applyBorder="1" applyAlignment="1">
      <alignment vertical="center" wrapText="1"/>
    </xf>
    <xf numFmtId="0" fontId="35" fillId="0" borderId="48" xfId="0" applyFont="1" applyBorder="1" applyAlignment="1">
      <alignment horizontal="center" vertical="center"/>
    </xf>
    <xf numFmtId="49" fontId="37" fillId="0" borderId="48" xfId="0" applyNumberFormat="1" applyFont="1" applyBorder="1" applyAlignment="1">
      <alignment horizontal="center" vertical="center"/>
    </xf>
    <xf numFmtId="49" fontId="38" fillId="0" borderId="48" xfId="0" applyNumberFormat="1" applyFont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49" fontId="34" fillId="0" borderId="49" xfId="0" applyNumberFormat="1" applyFont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40" fillId="2" borderId="19" xfId="0" applyFont="1" applyFill="1" applyBorder="1" applyAlignment="1">
      <alignment vertical="center" wrapText="1"/>
    </xf>
    <xf numFmtId="1" fontId="29" fillId="2" borderId="14" xfId="0" applyNumberFormat="1" applyFont="1" applyFill="1" applyBorder="1" applyAlignment="1">
      <alignment horizontal="center"/>
    </xf>
    <xf numFmtId="1" fontId="29" fillId="2" borderId="24" xfId="0" applyNumberFormat="1" applyFont="1" applyFill="1" applyBorder="1" applyAlignment="1">
      <alignment horizontal="center"/>
    </xf>
    <xf numFmtId="0" fontId="43" fillId="2" borderId="32" xfId="0" applyFont="1" applyFill="1" applyBorder="1" applyAlignment="1">
      <alignment vertical="center" wrapText="1"/>
    </xf>
    <xf numFmtId="1" fontId="46" fillId="2" borderId="34" xfId="0" applyNumberFormat="1" applyFont="1" applyFill="1" applyBorder="1" applyAlignment="1">
      <alignment horizontal="center" vertical="center"/>
    </xf>
    <xf numFmtId="1" fontId="46" fillId="0" borderId="35" xfId="0" applyNumberFormat="1" applyFont="1" applyBorder="1" applyAlignment="1">
      <alignment horizontal="center"/>
    </xf>
    <xf numFmtId="1" fontId="46" fillId="2" borderId="53" xfId="0" applyNumberFormat="1" applyFont="1" applyFill="1" applyBorder="1" applyAlignment="1">
      <alignment horizontal="center" vertical="center"/>
    </xf>
    <xf numFmtId="1" fontId="45" fillId="0" borderId="50" xfId="0" applyNumberFormat="1" applyFont="1" applyBorder="1" applyAlignment="1">
      <alignment horizontal="center"/>
    </xf>
    <xf numFmtId="17" fontId="46" fillId="0" borderId="55" xfId="0" applyNumberFormat="1" applyFont="1" applyBorder="1" applyAlignment="1">
      <alignment horizontal="center" vertical="center"/>
    </xf>
    <xf numFmtId="17" fontId="46" fillId="0" borderId="56" xfId="0" applyNumberFormat="1" applyFont="1" applyBorder="1" applyAlignment="1">
      <alignment horizontal="center" vertical="center"/>
    </xf>
    <xf numFmtId="17" fontId="46" fillId="0" borderId="19" xfId="0" applyNumberFormat="1" applyFont="1" applyBorder="1" applyAlignment="1">
      <alignment horizontal="center" vertical="center"/>
    </xf>
    <xf numFmtId="17" fontId="46" fillId="0" borderId="32" xfId="0" applyNumberFormat="1" applyFont="1" applyBorder="1" applyAlignment="1">
      <alignment horizontal="center" vertical="center"/>
    </xf>
    <xf numFmtId="1" fontId="48" fillId="0" borderId="1" xfId="0" applyNumberFormat="1" applyFont="1" applyBorder="1" applyAlignment="1">
      <alignment horizontal="center"/>
    </xf>
    <xf numFmtId="1" fontId="45" fillId="0" borderId="1" xfId="0" applyNumberFormat="1" applyFont="1" applyBorder="1" applyAlignment="1">
      <alignment horizontal="center"/>
    </xf>
    <xf numFmtId="1" fontId="46" fillId="2" borderId="1" xfId="0" applyNumberFormat="1" applyFont="1" applyFill="1" applyBorder="1" applyAlignment="1">
      <alignment horizontal="center" vertical="center"/>
    </xf>
    <xf numFmtId="1" fontId="45" fillId="2" borderId="5" xfId="0" applyNumberFormat="1" applyFont="1" applyFill="1" applyBorder="1" applyAlignment="1">
      <alignment horizontal="center" vertical="center"/>
    </xf>
    <xf numFmtId="1" fontId="48" fillId="2" borderId="5" xfId="0" applyNumberFormat="1" applyFont="1" applyFill="1" applyBorder="1" applyAlignment="1">
      <alignment horizontal="center"/>
    </xf>
    <xf numFmtId="1" fontId="29" fillId="2" borderId="34" xfId="0" applyNumberFormat="1" applyFont="1" applyFill="1" applyBorder="1" applyAlignment="1">
      <alignment horizontal="center" vertical="center"/>
    </xf>
    <xf numFmtId="1" fontId="32" fillId="2" borderId="5" xfId="0" applyNumberFormat="1" applyFont="1" applyFill="1" applyBorder="1" applyAlignment="1">
      <alignment horizontal="center" vertical="center"/>
    </xf>
    <xf numFmtId="1" fontId="24" fillId="2" borderId="0" xfId="0" applyNumberFormat="1" applyFont="1" applyFill="1" applyAlignment="1">
      <alignment horizontal="center" vertical="center" wrapText="1"/>
    </xf>
    <xf numFmtId="1" fontId="45" fillId="2" borderId="5" xfId="0" applyNumberFormat="1" applyFont="1" applyFill="1" applyBorder="1" applyAlignment="1">
      <alignment horizontal="center"/>
    </xf>
    <xf numFmtId="0" fontId="31" fillId="2" borderId="15" xfId="0" quotePrefix="1" applyFont="1" applyFill="1" applyBorder="1" applyAlignment="1">
      <alignment vertical="center" wrapText="1"/>
    </xf>
    <xf numFmtId="1" fontId="29" fillId="2" borderId="24" xfId="0" applyNumberFormat="1" applyFont="1" applyFill="1" applyBorder="1" applyAlignment="1">
      <alignment horizontal="center" vertical="center"/>
    </xf>
    <xf numFmtId="1" fontId="32" fillId="2" borderId="1" xfId="0" applyNumberFormat="1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vertical="center" wrapText="1"/>
    </xf>
    <xf numFmtId="0" fontId="31" fillId="2" borderId="13" xfId="0" applyFont="1" applyFill="1" applyBorder="1" applyAlignment="1">
      <alignment vertical="center" wrapText="1"/>
    </xf>
    <xf numFmtId="1" fontId="24" fillId="2" borderId="0" xfId="0" applyNumberFormat="1" applyFont="1" applyFill="1" applyAlignment="1">
      <alignment horizontal="right" vertical="center" wrapText="1"/>
    </xf>
    <xf numFmtId="0" fontId="24" fillId="2" borderId="0" xfId="0" applyFont="1" applyFill="1" applyAlignment="1">
      <alignment horizontal="left" vertical="center" wrapText="1" inden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right" vertical="center" wrapText="1"/>
    </xf>
    <xf numFmtId="0" fontId="31" fillId="2" borderId="13" xfId="0" quotePrefix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shrinkToFit="1"/>
    </xf>
    <xf numFmtId="0" fontId="28" fillId="2" borderId="33" xfId="0" applyFont="1" applyFill="1" applyBorder="1" applyAlignment="1">
      <alignment horizontal="left" vertical="center" shrinkToFit="1"/>
    </xf>
    <xf numFmtId="1" fontId="45" fillId="0" borderId="1" xfId="0" applyNumberFormat="1" applyFont="1" applyBorder="1" applyAlignment="1">
      <alignment horizontal="center" vertical="center"/>
    </xf>
    <xf numFmtId="1" fontId="45" fillId="0" borderId="50" xfId="0" applyNumberFormat="1" applyFont="1" applyBorder="1" applyAlignment="1">
      <alignment horizontal="center" vertical="center"/>
    </xf>
    <xf numFmtId="1" fontId="29" fillId="2" borderId="21" xfId="0" applyNumberFormat="1" applyFont="1" applyFill="1" applyBorder="1" applyAlignment="1">
      <alignment horizontal="center"/>
    </xf>
    <xf numFmtId="1" fontId="29" fillId="0" borderId="54" xfId="0" applyNumberFormat="1" applyFont="1" applyBorder="1" applyAlignment="1">
      <alignment horizontal="center"/>
    </xf>
    <xf numFmtId="1" fontId="29" fillId="0" borderId="21" xfId="0" applyNumberFormat="1" applyFont="1" applyBorder="1" applyAlignment="1">
      <alignment horizontal="center"/>
    </xf>
    <xf numFmtId="1" fontId="32" fillId="0" borderId="50" xfId="0" applyNumberFormat="1" applyFont="1" applyBorder="1" applyAlignment="1">
      <alignment horizontal="center"/>
    </xf>
    <xf numFmtId="0" fontId="30" fillId="3" borderId="48" xfId="0" applyFont="1" applyFill="1" applyBorder="1"/>
    <xf numFmtId="0" fontId="30" fillId="3" borderId="49" xfId="0" applyFont="1" applyFill="1" applyBorder="1"/>
    <xf numFmtId="1" fontId="0" fillId="2" borderId="1" xfId="0" applyNumberFormat="1" applyFill="1" applyBorder="1"/>
    <xf numFmtId="1" fontId="24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43" fillId="0" borderId="6" xfId="0" applyFont="1" applyBorder="1" applyAlignment="1">
      <alignment horizontal="center" vertical="center" wrapText="1"/>
    </xf>
    <xf numFmtId="0" fontId="31" fillId="0" borderId="45" xfId="0" quotePrefix="1" applyFont="1" applyBorder="1" applyAlignment="1">
      <alignment vertical="center" wrapText="1"/>
    </xf>
    <xf numFmtId="1" fontId="49" fillId="0" borderId="60" xfId="0" applyNumberFormat="1" applyFont="1" applyBorder="1" applyAlignment="1">
      <alignment horizontal="right" vertical="top" shrinkToFit="1"/>
    </xf>
    <xf numFmtId="0" fontId="33" fillId="2" borderId="1" xfId="0" applyFont="1" applyFill="1" applyBorder="1" applyAlignment="1">
      <alignment vertical="center" wrapText="1"/>
    </xf>
    <xf numFmtId="1" fontId="29" fillId="0" borderId="0" xfId="0" applyNumberFormat="1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28" fillId="2" borderId="50" xfId="0" applyFont="1" applyFill="1" applyBorder="1" applyAlignment="1">
      <alignment horizontal="left" vertical="center"/>
    </xf>
    <xf numFmtId="0" fontId="31" fillId="0" borderId="0" xfId="0" applyFont="1" applyAlignment="1">
      <alignment vertical="center" wrapText="1"/>
    </xf>
    <xf numFmtId="1" fontId="29" fillId="0" borderId="48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horizontal="left" vertical="center"/>
    </xf>
    <xf numFmtId="1" fontId="50" fillId="0" borderId="60" xfId="0" applyNumberFormat="1" applyFont="1" applyBorder="1" applyAlignment="1">
      <alignment horizontal="center" vertical="top" shrinkToFit="1"/>
    </xf>
    <xf numFmtId="1" fontId="50" fillId="0" borderId="60" xfId="0" applyNumberFormat="1" applyFont="1" applyBorder="1" applyAlignment="1">
      <alignment horizontal="right" vertical="top" shrinkToFit="1"/>
    </xf>
    <xf numFmtId="1" fontId="29" fillId="2" borderId="0" xfId="0" applyNumberFormat="1" applyFont="1" applyFill="1" applyAlignment="1">
      <alignment horizontal="center"/>
    </xf>
    <xf numFmtId="0" fontId="28" fillId="2" borderId="62" xfId="0" applyFont="1" applyFill="1" applyBorder="1" applyAlignment="1">
      <alignment horizontal="left" vertical="center"/>
    </xf>
    <xf numFmtId="1" fontId="45" fillId="2" borderId="5" xfId="0" applyNumberFormat="1" applyFont="1" applyFill="1" applyBorder="1" applyAlignment="1">
      <alignment horizontal="left" vertical="center"/>
    </xf>
    <xf numFmtId="0" fontId="46" fillId="2" borderId="15" xfId="0" quotePrefix="1" applyFont="1" applyFill="1" applyBorder="1" applyAlignment="1">
      <alignment vertical="center" wrapText="1"/>
    </xf>
    <xf numFmtId="0" fontId="46" fillId="0" borderId="32" xfId="0" applyFont="1" applyBorder="1" applyAlignment="1">
      <alignment horizontal="center" vertical="center" wrapText="1"/>
    </xf>
    <xf numFmtId="0" fontId="46" fillId="0" borderId="19" xfId="0" applyFont="1" applyBorder="1" applyAlignment="1">
      <alignment vertical="center" wrapText="1"/>
    </xf>
    <xf numFmtId="0" fontId="46" fillId="0" borderId="7" xfId="0" applyFont="1" applyBorder="1" applyAlignment="1">
      <alignment vertical="center" wrapText="1"/>
    </xf>
    <xf numFmtId="0" fontId="46" fillId="2" borderId="7" xfId="0" applyFont="1" applyFill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0" fontId="46" fillId="0" borderId="18" xfId="0" applyFont="1" applyBorder="1" applyAlignment="1">
      <alignment vertical="center" wrapText="1"/>
    </xf>
    <xf numFmtId="49" fontId="46" fillId="0" borderId="26" xfId="0" applyNumberFormat="1" applyFont="1" applyBorder="1" applyAlignment="1">
      <alignment wrapText="1"/>
    </xf>
    <xf numFmtId="49" fontId="46" fillId="0" borderId="27" xfId="0" applyNumberFormat="1" applyFont="1" applyBorder="1" applyAlignment="1">
      <alignment wrapText="1"/>
    </xf>
    <xf numFmtId="49" fontId="46" fillId="0" borderId="20" xfId="0" applyNumberFormat="1" applyFont="1" applyBorder="1" applyAlignment="1">
      <alignment wrapText="1"/>
    </xf>
    <xf numFmtId="49" fontId="46" fillId="0" borderId="21" xfId="0" applyNumberFormat="1" applyFont="1" applyBorder="1" applyAlignment="1">
      <alignment wrapText="1"/>
    </xf>
    <xf numFmtId="0" fontId="46" fillId="0" borderId="28" xfId="0" applyFont="1" applyBorder="1" applyAlignment="1">
      <alignment horizontal="center"/>
    </xf>
    <xf numFmtId="49" fontId="46" fillId="0" borderId="17" xfId="0" applyNumberFormat="1" applyFont="1" applyBorder="1" applyAlignment="1">
      <alignment wrapText="1"/>
    </xf>
    <xf numFmtId="49" fontId="46" fillId="0" borderId="29" xfId="0" applyNumberFormat="1" applyFont="1" applyBorder="1" applyAlignment="1">
      <alignment wrapText="1"/>
    </xf>
    <xf numFmtId="49" fontId="48" fillId="0" borderId="0" xfId="0" applyNumberFormat="1" applyFont="1" applyAlignment="1">
      <alignment wrapText="1"/>
    </xf>
    <xf numFmtId="49" fontId="48" fillId="0" borderId="11" xfId="0" applyNumberFormat="1" applyFont="1" applyBorder="1" applyAlignment="1">
      <alignment wrapText="1"/>
    </xf>
    <xf numFmtId="165" fontId="46" fillId="0" borderId="28" xfId="0" applyNumberFormat="1" applyFont="1" applyBorder="1" applyAlignment="1">
      <alignment horizontal="center"/>
    </xf>
    <xf numFmtId="49" fontId="46" fillId="0" borderId="30" xfId="0" applyNumberFormat="1" applyFont="1" applyBorder="1" applyAlignment="1">
      <alignment wrapText="1"/>
    </xf>
    <xf numFmtId="0" fontId="52" fillId="3" borderId="16" xfId="0" applyFont="1" applyFill="1" applyBorder="1"/>
    <xf numFmtId="0" fontId="52" fillId="3" borderId="31" xfId="0" applyFont="1" applyFill="1" applyBorder="1"/>
    <xf numFmtId="0" fontId="48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vertical="center" wrapText="1"/>
    </xf>
    <xf numFmtId="0" fontId="46" fillId="0" borderId="32" xfId="0" applyFont="1" applyBorder="1" applyAlignment="1">
      <alignment vertical="center" wrapText="1"/>
    </xf>
    <xf numFmtId="0" fontId="48" fillId="0" borderId="7" xfId="0" applyFont="1" applyBorder="1" applyAlignment="1">
      <alignment vertical="center" wrapText="1"/>
    </xf>
    <xf numFmtId="0" fontId="48" fillId="0" borderId="0" xfId="0" applyFont="1" applyAlignment="1">
      <alignment horizontal="center" wrapText="1"/>
    </xf>
    <xf numFmtId="0" fontId="46" fillId="0" borderId="13" xfId="0" applyFont="1" applyBorder="1" applyAlignment="1">
      <alignment vertical="center" wrapText="1"/>
    </xf>
    <xf numFmtId="0" fontId="46" fillId="0" borderId="15" xfId="0" applyFont="1" applyBorder="1" applyAlignment="1">
      <alignment vertical="center" wrapText="1"/>
    </xf>
    <xf numFmtId="0" fontId="46" fillId="0" borderId="15" xfId="0" quotePrefix="1" applyFont="1" applyBorder="1" applyAlignment="1">
      <alignment vertical="center" wrapText="1"/>
    </xf>
    <xf numFmtId="0" fontId="46" fillId="2" borderId="15" xfId="0" applyFont="1" applyFill="1" applyBorder="1" applyAlignment="1">
      <alignment vertical="center" wrapText="1"/>
    </xf>
    <xf numFmtId="1" fontId="48" fillId="2" borderId="0" xfId="0" applyNumberFormat="1" applyFont="1" applyFill="1"/>
    <xf numFmtId="0" fontId="48" fillId="2" borderId="0" xfId="0" applyFont="1" applyFill="1"/>
    <xf numFmtId="0" fontId="46" fillId="0" borderId="45" xfId="0" quotePrefix="1" applyFont="1" applyBorder="1" applyAlignment="1">
      <alignment vertical="center" wrapText="1"/>
    </xf>
    <xf numFmtId="0" fontId="46" fillId="0" borderId="2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49" fontId="46" fillId="0" borderId="38" xfId="0" applyNumberFormat="1" applyFont="1" applyBorder="1" applyAlignment="1">
      <alignment horizontal="center" vertical="center"/>
    </xf>
    <xf numFmtId="49" fontId="46" fillId="0" borderId="40" xfId="0" applyNumberFormat="1" applyFont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49" fontId="46" fillId="0" borderId="41" xfId="0" applyNumberFormat="1" applyFont="1" applyBorder="1" applyAlignment="1">
      <alignment horizontal="center" vertical="center"/>
    </xf>
    <xf numFmtId="49" fontId="46" fillId="0" borderId="0" xfId="0" applyNumberFormat="1" applyFont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49" fontId="46" fillId="0" borderId="0" xfId="0" applyNumberFormat="1" applyFont="1"/>
    <xf numFmtId="49" fontId="46" fillId="0" borderId="0" xfId="0" applyNumberFormat="1" applyFont="1" applyAlignment="1">
      <alignment horizontal="center"/>
    </xf>
    <xf numFmtId="0" fontId="46" fillId="0" borderId="0" xfId="0" applyFont="1" applyAlignment="1">
      <alignment vertical="center"/>
    </xf>
    <xf numFmtId="0" fontId="46" fillId="0" borderId="0" xfId="0" applyFont="1"/>
    <xf numFmtId="0" fontId="48" fillId="0" borderId="0" xfId="4" applyFont="1" applyAlignment="1" applyProtection="1">
      <alignment horizontal="center" vertical="center" wrapText="1"/>
      <protection hidden="1"/>
    </xf>
    <xf numFmtId="0" fontId="54" fillId="0" borderId="15" xfId="0" applyFont="1" applyBorder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center" wrapText="1" indent="1"/>
    </xf>
    <xf numFmtId="0" fontId="46" fillId="0" borderId="0" xfId="0" applyFont="1" applyAlignment="1">
      <alignment horizontal="right" vertical="center" wrapText="1"/>
    </xf>
    <xf numFmtId="0" fontId="48" fillId="2" borderId="33" xfId="0" applyFont="1" applyFill="1" applyBorder="1" applyAlignment="1">
      <alignment horizontal="left" vertical="center"/>
    </xf>
    <xf numFmtId="1" fontId="48" fillId="0" borderId="61" xfId="1" applyNumberFormat="1" applyFont="1" applyFill="1" applyBorder="1" applyAlignment="1">
      <alignment horizontal="center" vertical="center"/>
    </xf>
    <xf numFmtId="1" fontId="48" fillId="0" borderId="14" xfId="1" applyNumberFormat="1" applyFont="1" applyFill="1" applyBorder="1" applyAlignment="1">
      <alignment horizontal="center" vertical="center"/>
    </xf>
    <xf numFmtId="1" fontId="46" fillId="0" borderId="34" xfId="0" applyNumberFormat="1" applyFont="1" applyBorder="1" applyAlignment="1">
      <alignment horizontal="center" vertical="center"/>
    </xf>
    <xf numFmtId="1" fontId="46" fillId="0" borderId="14" xfId="0" applyNumberFormat="1" applyFont="1" applyBorder="1" applyAlignment="1">
      <alignment horizontal="center" vertical="center"/>
    </xf>
    <xf numFmtId="1" fontId="48" fillId="0" borderId="5" xfId="0" applyNumberFormat="1" applyFont="1" applyBorder="1" applyAlignment="1">
      <alignment horizontal="center" vertical="center"/>
    </xf>
    <xf numFmtId="1" fontId="46" fillId="0" borderId="0" xfId="0" applyNumberFormat="1" applyFont="1" applyAlignment="1">
      <alignment horizontal="center" vertical="center" wrapText="1"/>
    </xf>
    <xf numFmtId="0" fontId="46" fillId="2" borderId="0" xfId="0" applyFont="1" applyFill="1"/>
    <xf numFmtId="0" fontId="48" fillId="2" borderId="33" xfId="0" applyFont="1" applyFill="1" applyBorder="1"/>
    <xf numFmtId="1" fontId="48" fillId="0" borderId="5" xfId="1" applyNumberFormat="1" applyFont="1" applyFill="1" applyBorder="1" applyAlignment="1">
      <alignment horizontal="center" vertical="center"/>
    </xf>
    <xf numFmtId="1" fontId="46" fillId="2" borderId="5" xfId="0" applyNumberFormat="1" applyFont="1" applyFill="1" applyBorder="1" applyAlignment="1">
      <alignment horizontal="center"/>
    </xf>
    <xf numFmtId="1" fontId="46" fillId="0" borderId="34" xfId="0" applyNumberFormat="1" applyFont="1" applyBorder="1" applyAlignment="1">
      <alignment horizontal="center"/>
    </xf>
    <xf numFmtId="1" fontId="46" fillId="0" borderId="14" xfId="0" applyNumberFormat="1" applyFont="1" applyBorder="1" applyAlignment="1">
      <alignment horizontal="center"/>
    </xf>
    <xf numFmtId="1" fontId="46" fillId="2" borderId="0" xfId="0" applyNumberFormat="1" applyFont="1" applyFill="1"/>
    <xf numFmtId="1" fontId="46" fillId="0" borderId="24" xfId="0" applyNumberFormat="1" applyFont="1" applyBorder="1" applyAlignment="1">
      <alignment horizontal="center"/>
    </xf>
    <xf numFmtId="0" fontId="48" fillId="0" borderId="33" xfId="0" applyFont="1" applyBorder="1"/>
    <xf numFmtId="1" fontId="46" fillId="0" borderId="5" xfId="0" applyNumberFormat="1" applyFont="1" applyBorder="1" applyAlignment="1">
      <alignment horizontal="center"/>
    </xf>
    <xf numFmtId="1" fontId="46" fillId="0" borderId="0" xfId="0" applyNumberFormat="1" applyFont="1"/>
    <xf numFmtId="1" fontId="46" fillId="0" borderId="24" xfId="0" applyNumberFormat="1" applyFont="1" applyBorder="1" applyAlignment="1">
      <alignment horizontal="center" vertical="center"/>
    </xf>
    <xf numFmtId="1" fontId="48" fillId="0" borderId="1" xfId="0" applyNumberFormat="1" applyFont="1" applyBorder="1" applyAlignment="1">
      <alignment horizontal="center" vertical="center"/>
    </xf>
    <xf numFmtId="1" fontId="48" fillId="2" borderId="14" xfId="1" applyNumberFormat="1" applyFont="1" applyFill="1" applyBorder="1" applyAlignment="1">
      <alignment horizontal="center" vertical="center"/>
    </xf>
    <xf numFmtId="1" fontId="46" fillId="2" borderId="24" xfId="0" applyNumberFormat="1" applyFont="1" applyFill="1" applyBorder="1" applyAlignment="1">
      <alignment horizontal="center" vertical="center"/>
    </xf>
    <xf numFmtId="1" fontId="48" fillId="2" borderId="1" xfId="0" applyNumberFormat="1" applyFont="1" applyFill="1" applyBorder="1" applyAlignment="1">
      <alignment horizontal="center" vertical="center"/>
    </xf>
    <xf numFmtId="1" fontId="46" fillId="2" borderId="0" xfId="0" applyNumberFormat="1" applyFont="1" applyFill="1" applyAlignment="1">
      <alignment horizontal="center" vertical="center" wrapText="1"/>
    </xf>
    <xf numFmtId="0" fontId="48" fillId="2" borderId="1" xfId="0" applyFont="1" applyFill="1" applyBorder="1" applyAlignment="1">
      <alignment horizontal="left" vertical="center"/>
    </xf>
    <xf numFmtId="1" fontId="48" fillId="0" borderId="24" xfId="0" applyNumberFormat="1" applyFont="1" applyBorder="1" applyAlignment="1">
      <alignment horizontal="center"/>
    </xf>
    <xf numFmtId="1" fontId="46" fillId="2" borderId="1" xfId="0" applyNumberFormat="1" applyFont="1" applyFill="1" applyBorder="1" applyAlignment="1">
      <alignment horizontal="center"/>
    </xf>
    <xf numFmtId="0" fontId="48" fillId="2" borderId="1" xfId="0" applyFont="1" applyFill="1" applyBorder="1"/>
    <xf numFmtId="1" fontId="48" fillId="0" borderId="1" xfId="1" applyNumberFormat="1" applyFont="1" applyFill="1" applyBorder="1" applyAlignment="1">
      <alignment horizontal="center" vertical="center"/>
    </xf>
    <xf numFmtId="1" fontId="46" fillId="2" borderId="24" xfId="0" applyNumberFormat="1" applyFont="1" applyFill="1" applyBorder="1" applyAlignment="1">
      <alignment horizontal="center"/>
    </xf>
    <xf numFmtId="1" fontId="46" fillId="2" borderId="14" xfId="0" applyNumberFormat="1" applyFont="1" applyFill="1" applyBorder="1" applyAlignment="1">
      <alignment horizontal="center"/>
    </xf>
    <xf numFmtId="1" fontId="46" fillId="2" borderId="48" xfId="0" applyNumberFormat="1" applyFont="1" applyFill="1" applyBorder="1" applyAlignment="1">
      <alignment horizontal="center"/>
    </xf>
    <xf numFmtId="1" fontId="46" fillId="0" borderId="49" xfId="0" applyNumberFormat="1" applyFont="1" applyBorder="1" applyAlignment="1">
      <alignment horizontal="center"/>
    </xf>
    <xf numFmtId="1" fontId="46" fillId="0" borderId="48" xfId="0" applyNumberFormat="1" applyFont="1" applyBorder="1" applyAlignment="1">
      <alignment horizontal="center"/>
    </xf>
    <xf numFmtId="1" fontId="48" fillId="0" borderId="48" xfId="0" applyNumberFormat="1" applyFont="1" applyBorder="1" applyAlignment="1">
      <alignment horizontal="center"/>
    </xf>
    <xf numFmtId="0" fontId="48" fillId="2" borderId="50" xfId="0" applyFont="1" applyFill="1" applyBorder="1" applyAlignment="1">
      <alignment horizontal="left" vertical="center"/>
    </xf>
    <xf numFmtId="0" fontId="48" fillId="2" borderId="24" xfId="0" applyFont="1" applyFill="1" applyBorder="1" applyAlignment="1">
      <alignment horizontal="left" vertical="center"/>
    </xf>
    <xf numFmtId="0" fontId="48" fillId="2" borderId="33" xfId="0" applyFont="1" applyFill="1" applyBorder="1" applyAlignment="1">
      <alignment horizontal="left" vertical="center" shrinkToFit="1"/>
    </xf>
    <xf numFmtId="1" fontId="46" fillId="2" borderId="5" xfId="0" applyNumberFormat="1" applyFont="1" applyFill="1" applyBorder="1" applyAlignment="1">
      <alignment horizontal="center" vertical="center" wrapText="1"/>
    </xf>
    <xf numFmtId="1" fontId="46" fillId="2" borderId="14" xfId="0" applyNumberFormat="1" applyFont="1" applyFill="1" applyBorder="1" applyAlignment="1">
      <alignment horizontal="center" vertical="center"/>
    </xf>
    <xf numFmtId="1" fontId="48" fillId="2" borderId="5" xfId="0" applyNumberFormat="1" applyFont="1" applyFill="1" applyBorder="1" applyAlignment="1">
      <alignment horizontal="center" vertical="center"/>
    </xf>
    <xf numFmtId="0" fontId="48" fillId="2" borderId="33" xfId="0" applyFont="1" applyFill="1" applyBorder="1" applyAlignment="1">
      <alignment horizontal="left" vertical="center" wrapText="1" shrinkToFit="1"/>
    </xf>
    <xf numFmtId="1" fontId="46" fillId="0" borderId="5" xfId="0" applyNumberFormat="1" applyFont="1" applyBorder="1" applyAlignment="1">
      <alignment horizontal="center" vertical="center" wrapText="1"/>
    </xf>
    <xf numFmtId="0" fontId="46" fillId="2" borderId="36" xfId="0" applyFont="1" applyFill="1" applyBorder="1" applyAlignment="1">
      <alignment horizontal="left" vertical="center" wrapText="1"/>
    </xf>
    <xf numFmtId="0" fontId="46" fillId="2" borderId="37" xfId="0" applyFont="1" applyFill="1" applyBorder="1" applyAlignment="1">
      <alignment vertical="center" wrapText="1"/>
    </xf>
    <xf numFmtId="1" fontId="46" fillId="0" borderId="48" xfId="0" applyNumberFormat="1" applyFont="1" applyBorder="1" applyAlignment="1">
      <alignment horizontal="center" vertical="center"/>
    </xf>
    <xf numFmtId="1" fontId="46" fillId="2" borderId="0" xfId="0" applyNumberFormat="1" applyFont="1" applyFill="1" applyAlignment="1">
      <alignment horizontal="right" vertical="center" wrapText="1"/>
    </xf>
    <xf numFmtId="0" fontId="46" fillId="2" borderId="0" xfId="0" applyFont="1" applyFill="1" applyAlignment="1">
      <alignment horizontal="left" vertical="center" wrapText="1" indent="1"/>
    </xf>
    <xf numFmtId="0" fontId="46" fillId="2" borderId="0" xfId="0" applyFont="1" applyFill="1" applyAlignment="1">
      <alignment horizontal="center" vertical="center" wrapText="1"/>
    </xf>
    <xf numFmtId="0" fontId="46" fillId="2" borderId="0" xfId="0" applyFont="1" applyFill="1" applyAlignment="1">
      <alignment horizontal="right" vertical="center" wrapText="1"/>
    </xf>
    <xf numFmtId="1" fontId="46" fillId="0" borderId="11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46" fillId="2" borderId="26" xfId="0" applyFont="1" applyFill="1" applyBorder="1" applyAlignment="1">
      <alignment horizontal="center" vertical="center"/>
    </xf>
    <xf numFmtId="0" fontId="46" fillId="2" borderId="27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2" borderId="41" xfId="0" applyFont="1" applyFill="1" applyBorder="1" applyAlignment="1">
      <alignment horizontal="center" vertical="center"/>
    </xf>
    <xf numFmtId="1" fontId="46" fillId="2" borderId="11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vertical="center" wrapText="1"/>
    </xf>
    <xf numFmtId="1" fontId="48" fillId="0" borderId="24" xfId="1" applyNumberFormat="1" applyFont="1" applyFill="1" applyBorder="1" applyAlignment="1">
      <alignment horizontal="center" vertical="center"/>
    </xf>
    <xf numFmtId="1" fontId="48" fillId="2" borderId="1" xfId="0" applyNumberFormat="1" applyFont="1" applyFill="1" applyBorder="1" applyAlignment="1">
      <alignment horizontal="center"/>
    </xf>
    <xf numFmtId="1" fontId="46" fillId="0" borderId="53" xfId="0" applyNumberFormat="1" applyFont="1" applyBorder="1" applyAlignment="1">
      <alignment horizontal="center" vertical="center"/>
    </xf>
    <xf numFmtId="0" fontId="46" fillId="2" borderId="44" xfId="0" applyFont="1" applyFill="1" applyBorder="1" applyAlignment="1">
      <alignment horizontal="center" vertical="center"/>
    </xf>
    <xf numFmtId="1" fontId="45" fillId="2" borderId="13" xfId="0" applyNumberFormat="1" applyFont="1" applyFill="1" applyBorder="1" applyAlignment="1">
      <alignment horizontal="left" vertical="center"/>
    </xf>
    <xf numFmtId="1" fontId="45" fillId="0" borderId="61" xfId="0" applyNumberFormat="1" applyFont="1" applyBorder="1" applyAlignment="1">
      <alignment horizontal="center" vertical="center"/>
    </xf>
    <xf numFmtId="0" fontId="55" fillId="2" borderId="1" xfId="0" applyFont="1" applyFill="1" applyBorder="1"/>
    <xf numFmtId="0" fontId="57" fillId="2" borderId="1" xfId="0" applyFont="1" applyFill="1" applyBorder="1"/>
    <xf numFmtId="0" fontId="59" fillId="2" borderId="15" xfId="0" applyFont="1" applyFill="1" applyBorder="1" applyAlignment="1">
      <alignment vertical="center" wrapText="1"/>
    </xf>
    <xf numFmtId="1" fontId="45" fillId="2" borderId="61" xfId="0" applyNumberFormat="1" applyFont="1" applyFill="1" applyBorder="1" applyAlignment="1">
      <alignment horizontal="center" vertical="center"/>
    </xf>
    <xf numFmtId="1" fontId="48" fillId="2" borderId="61" xfId="1" applyNumberFormat="1" applyFont="1" applyFill="1" applyBorder="1" applyAlignment="1">
      <alignment horizontal="center" vertical="center"/>
    </xf>
    <xf numFmtId="1" fontId="48" fillId="2" borderId="5" xfId="1" applyNumberFormat="1" applyFont="1" applyFill="1" applyBorder="1" applyAlignment="1">
      <alignment horizontal="center" vertical="center"/>
    </xf>
    <xf numFmtId="0" fontId="48" fillId="2" borderId="62" xfId="0" applyFont="1" applyFill="1" applyBorder="1" applyAlignment="1">
      <alignment horizontal="left" vertical="center" wrapText="1" shrinkToFit="1"/>
    </xf>
    <xf numFmtId="0" fontId="46" fillId="0" borderId="45" xfId="0" applyFont="1" applyBorder="1" applyAlignment="1">
      <alignment vertical="center" wrapText="1"/>
    </xf>
    <xf numFmtId="1" fontId="48" fillId="0" borderId="11" xfId="1" applyNumberFormat="1" applyFont="1" applyFill="1" applyBorder="1" applyAlignment="1">
      <alignment horizontal="center" vertical="center"/>
    </xf>
    <xf numFmtId="1" fontId="48" fillId="0" borderId="42" xfId="0" applyNumberFormat="1" applyFont="1" applyBorder="1" applyAlignment="1">
      <alignment horizontal="center"/>
    </xf>
    <xf numFmtId="1" fontId="46" fillId="0" borderId="42" xfId="0" applyNumberFormat="1" applyFont="1" applyBorder="1" applyAlignment="1">
      <alignment horizontal="center" vertical="center" wrapText="1"/>
    </xf>
    <xf numFmtId="1" fontId="48" fillId="2" borderId="42" xfId="0" applyNumberFormat="1" applyFont="1" applyFill="1" applyBorder="1" applyAlignment="1">
      <alignment horizontal="center"/>
    </xf>
    <xf numFmtId="0" fontId="46" fillId="0" borderId="19" xfId="0" applyFont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1" fontId="45" fillId="2" borderId="65" xfId="0" applyNumberFormat="1" applyFont="1" applyFill="1" applyBorder="1" applyAlignment="1">
      <alignment horizontal="center" vertical="center"/>
    </xf>
    <xf numFmtId="1" fontId="45" fillId="0" borderId="65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9" xfId="0" applyFont="1" applyBorder="1" applyAlignment="1">
      <alignment horizontal="center"/>
    </xf>
    <xf numFmtId="165" fontId="24" fillId="0" borderId="9" xfId="0" applyNumberFormat="1" applyFont="1" applyBorder="1" applyAlignment="1">
      <alignment horizontal="center"/>
    </xf>
    <xf numFmtId="0" fontId="24" fillId="0" borderId="3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9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0" fontId="61" fillId="2" borderId="1" xfId="0" applyFont="1" applyFill="1" applyBorder="1" applyAlignment="1">
      <alignment horizontal="left" vertical="center"/>
    </xf>
    <xf numFmtId="0" fontId="24" fillId="0" borderId="13" xfId="0" applyFont="1" applyBorder="1" applyAlignment="1">
      <alignment vertical="center" wrapText="1"/>
    </xf>
    <xf numFmtId="1" fontId="61" fillId="0" borderId="5" xfId="0" applyNumberFormat="1" applyFont="1" applyBorder="1" applyAlignment="1">
      <alignment horizontal="center" vertical="center"/>
    </xf>
    <xf numFmtId="1" fontId="61" fillId="0" borderId="5" xfId="0" applyNumberFormat="1" applyFont="1" applyBorder="1" applyAlignment="1">
      <alignment horizontal="center"/>
    </xf>
    <xf numFmtId="1" fontId="24" fillId="2" borderId="5" xfId="0" applyNumberFormat="1" applyFont="1" applyFill="1" applyBorder="1" applyAlignment="1">
      <alignment horizontal="center" vertical="center"/>
    </xf>
    <xf numFmtId="0" fontId="61" fillId="2" borderId="1" xfId="0" applyFont="1" applyFill="1" applyBorder="1"/>
    <xf numFmtId="0" fontId="24" fillId="0" borderId="15" xfId="0" applyFont="1" applyBorder="1" applyAlignment="1">
      <alignment vertical="center" wrapText="1"/>
    </xf>
    <xf numFmtId="0" fontId="61" fillId="0" borderId="1" xfId="0" applyFont="1" applyBorder="1"/>
    <xf numFmtId="0" fontId="24" fillId="2" borderId="15" xfId="0" quotePrefix="1" applyFont="1" applyFill="1" applyBorder="1" applyAlignment="1">
      <alignment vertical="center" wrapText="1"/>
    </xf>
    <xf numFmtId="1" fontId="61" fillId="2" borderId="5" xfId="0" applyNumberFormat="1" applyFont="1" applyFill="1" applyBorder="1" applyAlignment="1">
      <alignment horizontal="center" vertical="center"/>
    </xf>
    <xf numFmtId="1" fontId="61" fillId="2" borderId="5" xfId="0" applyNumberFormat="1" applyFont="1" applyFill="1" applyBorder="1" applyAlignment="1">
      <alignment horizontal="center"/>
    </xf>
    <xf numFmtId="0" fontId="61" fillId="2" borderId="50" xfId="0" applyFont="1" applyFill="1" applyBorder="1"/>
    <xf numFmtId="0" fontId="24" fillId="0" borderId="45" xfId="0" applyFont="1" applyBorder="1" applyAlignment="1">
      <alignment vertical="center" wrapText="1"/>
    </xf>
    <xf numFmtId="1" fontId="61" fillId="0" borderId="42" xfId="0" applyNumberFormat="1" applyFont="1" applyBorder="1" applyAlignment="1">
      <alignment horizontal="center" vertical="center"/>
    </xf>
    <xf numFmtId="0" fontId="24" fillId="0" borderId="45" xfId="0" quotePrefix="1" applyFont="1" applyBorder="1" applyAlignment="1">
      <alignment vertical="center" wrapText="1"/>
    </xf>
    <xf numFmtId="1" fontId="61" fillId="0" borderId="50" xfId="0" applyNumberFormat="1" applyFont="1" applyBorder="1" applyAlignment="1">
      <alignment horizontal="center" vertical="center"/>
    </xf>
    <xf numFmtId="1" fontId="61" fillId="0" borderId="50" xfId="0" applyNumberFormat="1" applyFont="1" applyBorder="1" applyAlignment="1">
      <alignment horizontal="center"/>
    </xf>
    <xf numFmtId="1" fontId="24" fillId="2" borderId="50" xfId="0" applyNumberFormat="1" applyFont="1" applyFill="1" applyBorder="1" applyAlignment="1">
      <alignment horizontal="center" vertical="center"/>
    </xf>
    <xf numFmtId="0" fontId="24" fillId="0" borderId="15" xfId="0" quotePrefix="1" applyFont="1" applyBorder="1" applyAlignment="1">
      <alignment vertical="center" wrapText="1"/>
    </xf>
    <xf numFmtId="1" fontId="61" fillId="0" borderId="1" xfId="0" applyNumberFormat="1" applyFont="1" applyBorder="1" applyAlignment="1">
      <alignment horizontal="center" vertical="center"/>
    </xf>
    <xf numFmtId="1" fontId="61" fillId="0" borderId="1" xfId="0" applyNumberFormat="1" applyFont="1" applyBorder="1" applyAlignment="1">
      <alignment horizontal="center"/>
    </xf>
    <xf numFmtId="1" fontId="24" fillId="2" borderId="1" xfId="0" applyNumberFormat="1" applyFont="1" applyFill="1" applyBorder="1" applyAlignment="1">
      <alignment horizontal="center" vertical="center"/>
    </xf>
    <xf numFmtId="0" fontId="61" fillId="2" borderId="50" xfId="0" applyFont="1" applyFill="1" applyBorder="1" applyAlignment="1">
      <alignment horizontal="left" vertical="center"/>
    </xf>
    <xf numFmtId="0" fontId="24" fillId="0" borderId="1" xfId="0" applyFont="1" applyBorder="1"/>
    <xf numFmtId="0" fontId="61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18" xfId="0" applyFont="1" applyBorder="1" applyAlignment="1">
      <alignment horizontal="center" vertical="center" wrapText="1"/>
    </xf>
    <xf numFmtId="0" fontId="61" fillId="2" borderId="33" xfId="0" applyFont="1" applyFill="1" applyBorder="1" applyAlignment="1">
      <alignment horizontal="left" vertical="center" shrinkToFit="1"/>
    </xf>
    <xf numFmtId="0" fontId="24" fillId="2" borderId="15" xfId="0" applyFont="1" applyFill="1" applyBorder="1" applyAlignment="1">
      <alignment vertical="center" wrapText="1"/>
    </xf>
    <xf numFmtId="1" fontId="61" fillId="2" borderId="61" xfId="0" applyNumberFormat="1" applyFont="1" applyFill="1" applyBorder="1" applyAlignment="1">
      <alignment horizontal="center" vertical="center"/>
    </xf>
    <xf numFmtId="0" fontId="61" fillId="2" borderId="33" xfId="0" applyFont="1" applyFill="1" applyBorder="1" applyAlignment="1">
      <alignment horizontal="left" vertical="center" wrapText="1" shrinkToFit="1"/>
    </xf>
    <xf numFmtId="0" fontId="24" fillId="2" borderId="36" xfId="0" applyFont="1" applyFill="1" applyBorder="1" applyAlignment="1">
      <alignment horizontal="left" vertical="center" wrapText="1"/>
    </xf>
    <xf numFmtId="0" fontId="61" fillId="2" borderId="33" xfId="0" applyFont="1" applyFill="1" applyBorder="1"/>
    <xf numFmtId="0" fontId="24" fillId="2" borderId="37" xfId="0" applyFont="1" applyFill="1" applyBorder="1" applyAlignment="1">
      <alignment vertical="center" wrapText="1"/>
    </xf>
    <xf numFmtId="1" fontId="24" fillId="0" borderId="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61" fillId="2" borderId="33" xfId="0" applyFont="1" applyFill="1" applyBorder="1" applyAlignment="1">
      <alignment horizontal="left" vertical="center"/>
    </xf>
    <xf numFmtId="0" fontId="24" fillId="2" borderId="13" xfId="0" applyFont="1" applyFill="1" applyBorder="1" applyAlignment="1">
      <alignment vertical="center" wrapText="1"/>
    </xf>
    <xf numFmtId="0" fontId="24" fillId="2" borderId="13" xfId="0" quotePrefix="1" applyFont="1" applyFill="1" applyBorder="1" applyAlignment="1">
      <alignment vertical="center" wrapText="1"/>
    </xf>
    <xf numFmtId="0" fontId="62" fillId="2" borderId="15" xfId="0" applyFont="1" applyFill="1" applyBorder="1" applyAlignment="1">
      <alignment vertical="center" wrapText="1"/>
    </xf>
    <xf numFmtId="0" fontId="61" fillId="2" borderId="37" xfId="0" applyFont="1" applyFill="1" applyBorder="1"/>
    <xf numFmtId="0" fontId="24" fillId="2" borderId="47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0" fontId="24" fillId="0" borderId="26" xfId="0" applyFont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center" vertical="center"/>
    </xf>
    <xf numFmtId="0" fontId="24" fillId="2" borderId="4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48" fillId="2" borderId="65" xfId="1" applyNumberFormat="1" applyFont="1" applyFill="1" applyBorder="1" applyAlignment="1">
      <alignment horizontal="center" vertical="center"/>
    </xf>
    <xf numFmtId="1" fontId="61" fillId="0" borderId="61" xfId="0" applyNumberFormat="1" applyFont="1" applyBorder="1" applyAlignment="1">
      <alignment horizontal="center" vertical="center"/>
    </xf>
    <xf numFmtId="0" fontId="46" fillId="0" borderId="25" xfId="0" applyFont="1" applyBorder="1" applyAlignment="1">
      <alignment horizontal="center"/>
    </xf>
    <xf numFmtId="0" fontId="46" fillId="0" borderId="28" xfId="0" applyFont="1" applyBorder="1" applyAlignment="1">
      <alignment horizontal="center"/>
    </xf>
    <xf numFmtId="49" fontId="46" fillId="0" borderId="16" xfId="0" applyNumberFormat="1" applyFont="1" applyBorder="1" applyAlignment="1">
      <alignment horizontal="center" wrapText="1"/>
    </xf>
    <xf numFmtId="49" fontId="46" fillId="0" borderId="17" xfId="0" applyNumberFormat="1" applyFont="1" applyBorder="1" applyAlignment="1">
      <alignment horizontal="center" wrapText="1"/>
    </xf>
    <xf numFmtId="49" fontId="46" fillId="0" borderId="43" xfId="0" applyNumberFormat="1" applyFont="1" applyBorder="1" applyAlignment="1">
      <alignment horizontal="center" wrapText="1"/>
    </xf>
    <xf numFmtId="0" fontId="52" fillId="3" borderId="16" xfId="0" applyFont="1" applyFill="1" applyBorder="1" applyAlignment="1">
      <alignment horizontal="center"/>
    </xf>
    <xf numFmtId="49" fontId="46" fillId="0" borderId="39" xfId="0" applyNumberFormat="1" applyFont="1" applyBorder="1" applyAlignment="1">
      <alignment horizontal="left"/>
    </xf>
    <xf numFmtId="49" fontId="46" fillId="0" borderId="40" xfId="0" applyNumberFormat="1" applyFont="1" applyBorder="1" applyAlignment="1">
      <alignment horizontal="left"/>
    </xf>
    <xf numFmtId="49" fontId="46" fillId="0" borderId="59" xfId="0" applyNumberFormat="1" applyFont="1" applyBorder="1" applyAlignment="1">
      <alignment horizontal="left"/>
    </xf>
    <xf numFmtId="49" fontId="46" fillId="0" borderId="41" xfId="0" applyNumberFormat="1" applyFont="1" applyBorder="1" applyAlignment="1">
      <alignment horizontal="left"/>
    </xf>
    <xf numFmtId="0" fontId="52" fillId="3" borderId="6" xfId="0" applyFont="1" applyFill="1" applyBorder="1" applyAlignment="1">
      <alignment horizontal="center"/>
    </xf>
    <xf numFmtId="0" fontId="52" fillId="3" borderId="44" xfId="0" applyFont="1" applyFill="1" applyBorder="1" applyAlignment="1">
      <alignment horizontal="center"/>
    </xf>
    <xf numFmtId="0" fontId="52" fillId="3" borderId="39" xfId="0" applyFont="1" applyFill="1" applyBorder="1" applyAlignment="1">
      <alignment horizontal="center"/>
    </xf>
    <xf numFmtId="0" fontId="52" fillId="3" borderId="40" xfId="0" applyFont="1" applyFill="1" applyBorder="1" applyAlignment="1">
      <alignment horizontal="center"/>
    </xf>
    <xf numFmtId="0" fontId="52" fillId="3" borderId="59" xfId="0" applyFont="1" applyFill="1" applyBorder="1" applyAlignment="1">
      <alignment horizontal="center"/>
    </xf>
    <xf numFmtId="0" fontId="52" fillId="3" borderId="0" xfId="0" applyFont="1" applyFill="1" applyAlignment="1">
      <alignment horizontal="center"/>
    </xf>
    <xf numFmtId="0" fontId="52" fillId="3" borderId="38" xfId="0" applyFont="1" applyFill="1" applyBorder="1" applyAlignment="1">
      <alignment horizontal="center"/>
    </xf>
    <xf numFmtId="49" fontId="46" fillId="0" borderId="9" xfId="0" applyNumberFormat="1" applyFont="1" applyBorder="1" applyAlignment="1">
      <alignment horizontal="center" vertical="center"/>
    </xf>
    <xf numFmtId="49" fontId="46" fillId="0" borderId="0" xfId="0" applyNumberFormat="1" applyFont="1" applyAlignment="1">
      <alignment horizontal="center" vertical="center"/>
    </xf>
    <xf numFmtId="49" fontId="46" fillId="0" borderId="0" xfId="0" applyNumberFormat="1" applyFont="1" applyAlignment="1">
      <alignment horizontal="left"/>
    </xf>
    <xf numFmtId="49" fontId="46" fillId="0" borderId="38" xfId="0" applyNumberFormat="1" applyFont="1" applyBorder="1" applyAlignment="1">
      <alignment horizontal="left"/>
    </xf>
    <xf numFmtId="49" fontId="46" fillId="0" borderId="6" xfId="0" applyNumberFormat="1" applyFont="1" applyBorder="1" applyAlignment="1">
      <alignment horizontal="left"/>
    </xf>
    <xf numFmtId="49" fontId="46" fillId="0" borderId="44" xfId="0" applyNumberFormat="1" applyFont="1" applyBorder="1" applyAlignment="1">
      <alignment horizontal="left"/>
    </xf>
    <xf numFmtId="49" fontId="46" fillId="0" borderId="10" xfId="0" applyNumberFormat="1" applyFont="1" applyBorder="1" applyAlignment="1">
      <alignment horizontal="left"/>
    </xf>
    <xf numFmtId="49" fontId="46" fillId="0" borderId="46" xfId="0" applyNumberFormat="1" applyFont="1" applyBorder="1" applyAlignment="1">
      <alignment horizontal="left"/>
    </xf>
    <xf numFmtId="0" fontId="46" fillId="0" borderId="25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49" fontId="47" fillId="0" borderId="0" xfId="0" applyNumberFormat="1" applyFont="1" applyAlignment="1">
      <alignment horizontal="left"/>
    </xf>
    <xf numFmtId="49" fontId="47" fillId="0" borderId="38" xfId="0" applyNumberFormat="1" applyFont="1" applyBorder="1" applyAlignment="1">
      <alignment horizontal="left"/>
    </xf>
    <xf numFmtId="0" fontId="30" fillId="3" borderId="16" xfId="0" applyFont="1" applyFill="1" applyBorder="1" applyAlignment="1">
      <alignment horizontal="center"/>
    </xf>
    <xf numFmtId="0" fontId="34" fillId="0" borderId="51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/>
    </xf>
    <xf numFmtId="49" fontId="34" fillId="0" borderId="9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30" fillId="3" borderId="39" xfId="0" applyFont="1" applyFill="1" applyBorder="1" applyAlignment="1">
      <alignment horizontal="center"/>
    </xf>
    <xf numFmtId="0" fontId="30" fillId="3" borderId="40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/>
    </xf>
    <xf numFmtId="0" fontId="30" fillId="3" borderId="44" xfId="0" applyFont="1" applyFill="1" applyBorder="1" applyAlignment="1">
      <alignment horizontal="center"/>
    </xf>
    <xf numFmtId="0" fontId="30" fillId="3" borderId="41" xfId="0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49" fontId="26" fillId="0" borderId="57" xfId="0" applyNumberFormat="1" applyFont="1" applyBorder="1" applyAlignment="1">
      <alignment horizontal="center" wrapText="1"/>
    </xf>
    <xf numFmtId="49" fontId="26" fillId="0" borderId="16" xfId="0" applyNumberFormat="1" applyFont="1" applyBorder="1" applyAlignment="1">
      <alignment horizontal="center" wrapText="1"/>
    </xf>
    <xf numFmtId="49" fontId="26" fillId="0" borderId="31" xfId="0" applyNumberFormat="1" applyFont="1" applyBorder="1" applyAlignment="1">
      <alignment horizontal="center" wrapText="1"/>
    </xf>
    <xf numFmtId="49" fontId="26" fillId="0" borderId="37" xfId="0" applyNumberFormat="1" applyFont="1" applyBorder="1" applyAlignment="1">
      <alignment horizontal="center" wrapText="1"/>
    </xf>
    <xf numFmtId="49" fontId="26" fillId="0" borderId="17" xfId="0" applyNumberFormat="1" applyFont="1" applyBorder="1" applyAlignment="1">
      <alignment horizontal="center" wrapText="1"/>
    </xf>
    <xf numFmtId="49" fontId="26" fillId="0" borderId="29" xfId="0" applyNumberFormat="1" applyFont="1" applyBorder="1" applyAlignment="1">
      <alignment horizontal="center" wrapText="1"/>
    </xf>
    <xf numFmtId="49" fontId="36" fillId="0" borderId="37" xfId="0" applyNumberFormat="1" applyFont="1" applyBorder="1" applyAlignment="1">
      <alignment horizontal="center" wrapText="1"/>
    </xf>
    <xf numFmtId="49" fontId="36" fillId="0" borderId="17" xfId="0" applyNumberFormat="1" applyFont="1" applyBorder="1" applyAlignment="1">
      <alignment horizontal="center" wrapText="1"/>
    </xf>
    <xf numFmtId="49" fontId="36" fillId="0" borderId="29" xfId="0" applyNumberFormat="1" applyFont="1" applyBorder="1" applyAlignment="1">
      <alignment horizontal="center" wrapText="1"/>
    </xf>
    <xf numFmtId="49" fontId="26" fillId="0" borderId="58" xfId="0" applyNumberFormat="1" applyFont="1" applyBorder="1" applyAlignment="1">
      <alignment horizontal="center" wrapText="1"/>
    </xf>
    <xf numFmtId="49" fontId="26" fillId="0" borderId="43" xfId="0" applyNumberFormat="1" applyFont="1" applyBorder="1" applyAlignment="1">
      <alignment horizontal="center" wrapText="1"/>
    </xf>
    <xf numFmtId="49" fontId="26" fillId="0" borderId="52" xfId="0" applyNumberFormat="1" applyFont="1" applyBorder="1" applyAlignment="1">
      <alignment horizontal="center" wrapText="1"/>
    </xf>
    <xf numFmtId="0" fontId="30" fillId="3" borderId="48" xfId="0" applyFont="1" applyFill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34" fillId="0" borderId="25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0" fillId="3" borderId="6" xfId="0" applyFont="1" applyFill="1" applyBorder="1" applyAlignment="1">
      <alignment horizontal="center"/>
    </xf>
    <xf numFmtId="0" fontId="30" fillId="3" borderId="46" xfId="0" applyFont="1" applyFill="1" applyBorder="1" applyAlignment="1">
      <alignment horizontal="center"/>
    </xf>
    <xf numFmtId="0" fontId="30" fillId="3" borderId="51" xfId="0" applyFont="1" applyFill="1" applyBorder="1" applyAlignment="1">
      <alignment horizontal="center"/>
    </xf>
    <xf numFmtId="0" fontId="24" fillId="0" borderId="39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49" fontId="24" fillId="0" borderId="57" xfId="0" applyNumberFormat="1" applyFont="1" applyBorder="1" applyAlignment="1">
      <alignment horizontal="center" wrapText="1"/>
    </xf>
    <xf numFmtId="49" fontId="24" fillId="0" borderId="16" xfId="0" applyNumberFormat="1" applyFont="1" applyBorder="1" applyAlignment="1">
      <alignment horizontal="center" wrapText="1"/>
    </xf>
    <xf numFmtId="49" fontId="24" fillId="0" borderId="31" xfId="0" applyNumberFormat="1" applyFont="1" applyBorder="1" applyAlignment="1">
      <alignment horizontal="center" wrapText="1"/>
    </xf>
    <xf numFmtId="49" fontId="24" fillId="0" borderId="37" xfId="0" applyNumberFormat="1" applyFont="1" applyBorder="1" applyAlignment="1">
      <alignment horizontal="center" wrapText="1"/>
    </xf>
    <xf numFmtId="49" fontId="24" fillId="0" borderId="17" xfId="0" applyNumberFormat="1" applyFont="1" applyBorder="1" applyAlignment="1">
      <alignment horizontal="center" wrapText="1"/>
    </xf>
    <xf numFmtId="49" fontId="24" fillId="0" borderId="29" xfId="0" applyNumberFormat="1" applyFont="1" applyBorder="1" applyAlignment="1">
      <alignment horizontal="center" wrapText="1"/>
    </xf>
    <xf numFmtId="49" fontId="24" fillId="0" borderId="58" xfId="0" applyNumberFormat="1" applyFont="1" applyBorder="1" applyAlignment="1">
      <alignment horizontal="center" wrapText="1"/>
    </xf>
    <xf numFmtId="49" fontId="24" fillId="0" borderId="43" xfId="0" applyNumberFormat="1" applyFont="1" applyBorder="1" applyAlignment="1">
      <alignment horizontal="center" wrapText="1"/>
    </xf>
    <xf numFmtId="49" fontId="24" fillId="0" borderId="52" xfId="0" applyNumberFormat="1" applyFont="1" applyBorder="1" applyAlignment="1">
      <alignment horizontal="center" wrapText="1"/>
    </xf>
    <xf numFmtId="0" fontId="60" fillId="3" borderId="10" xfId="0" applyFont="1" applyFill="1" applyBorder="1" applyAlignment="1">
      <alignment horizontal="center"/>
    </xf>
    <xf numFmtId="0" fontId="60" fillId="3" borderId="44" xfId="0" applyFont="1" applyFill="1" applyBorder="1" applyAlignment="1">
      <alignment horizontal="center"/>
    </xf>
    <xf numFmtId="0" fontId="60" fillId="3" borderId="39" xfId="0" applyFont="1" applyFill="1" applyBorder="1" applyAlignment="1">
      <alignment horizontal="center"/>
    </xf>
    <xf numFmtId="0" fontId="60" fillId="3" borderId="40" xfId="0" applyFont="1" applyFill="1" applyBorder="1" applyAlignment="1">
      <alignment horizontal="center"/>
    </xf>
    <xf numFmtId="0" fontId="60" fillId="3" borderId="41" xfId="0" applyFont="1" applyFill="1" applyBorder="1" applyAlignment="1">
      <alignment horizontal="center"/>
    </xf>
    <xf numFmtId="0" fontId="60" fillId="3" borderId="6" xfId="0" applyFont="1" applyFill="1" applyBorder="1" applyAlignment="1">
      <alignment horizontal="center"/>
    </xf>
    <xf numFmtId="49" fontId="24" fillId="0" borderId="39" xfId="0" applyNumberFormat="1" applyFont="1" applyBorder="1" applyAlignment="1">
      <alignment horizontal="left"/>
    </xf>
    <xf numFmtId="49" fontId="24" fillId="0" borderId="40" xfId="0" applyNumberFormat="1" applyFont="1" applyBorder="1" applyAlignment="1">
      <alignment horizontal="left"/>
    </xf>
    <xf numFmtId="49" fontId="24" fillId="0" borderId="41" xfId="0" applyNumberFormat="1" applyFont="1" applyBorder="1" applyAlignment="1">
      <alignment horizontal="left"/>
    </xf>
    <xf numFmtId="49" fontId="24" fillId="0" borderId="6" xfId="0" applyNumberFormat="1" applyFont="1" applyBorder="1" applyAlignment="1">
      <alignment horizontal="left"/>
    </xf>
    <xf numFmtId="49" fontId="24" fillId="0" borderId="44" xfId="0" applyNumberFormat="1" applyFont="1" applyBorder="1" applyAlignment="1">
      <alignment horizontal="left"/>
    </xf>
    <xf numFmtId="49" fontId="24" fillId="0" borderId="46" xfId="0" applyNumberFormat="1" applyFont="1" applyBorder="1" applyAlignment="1">
      <alignment horizontal="left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" fontId="45" fillId="2" borderId="63" xfId="0" applyNumberFormat="1" applyFont="1" applyFill="1" applyBorder="1" applyAlignment="1">
      <alignment horizontal="center" vertical="center"/>
    </xf>
    <xf numFmtId="1" fontId="45" fillId="2" borderId="43" xfId="0" applyNumberFormat="1" applyFont="1" applyFill="1" applyBorder="1" applyAlignment="1">
      <alignment horizontal="center" vertical="center"/>
    </xf>
    <xf numFmtId="1" fontId="45" fillId="2" borderId="64" xfId="0" applyNumberFormat="1" applyFont="1" applyFill="1" applyBorder="1" applyAlignment="1">
      <alignment horizontal="center" vertical="center"/>
    </xf>
    <xf numFmtId="1" fontId="53" fillId="2" borderId="63" xfId="0" applyNumberFormat="1" applyFont="1" applyFill="1" applyBorder="1" applyAlignment="1">
      <alignment horizontal="center" vertical="center"/>
    </xf>
    <xf numFmtId="0" fontId="52" fillId="3" borderId="26" xfId="0" applyFont="1" applyFill="1" applyBorder="1" applyAlignment="1">
      <alignment horizontal="center"/>
    </xf>
    <xf numFmtId="0" fontId="52" fillId="3" borderId="4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45" fillId="0" borderId="66" xfId="0" applyNumberFormat="1" applyFont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1" defaultTableStyle="TableStyleMedium9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emf"/><Relationship Id="rId1" Type="http://schemas.openxmlformats.org/officeDocument/2006/relationships/image" Target="../media/image2.png"/><Relationship Id="rId4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image" Target="../media/image1.emf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8318" name="Picture 1">
          <a:extLst>
            <a:ext uri="{FF2B5EF4-FFF2-40B4-BE49-F238E27FC236}">
              <a16:creationId xmlns:a16="http://schemas.microsoft.com/office/drawing/2014/main" id="{00000000-0008-0000-0000-00000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19" name="Picture 1024">
          <a:extLst>
            <a:ext uri="{FF2B5EF4-FFF2-40B4-BE49-F238E27FC236}">
              <a16:creationId xmlns:a16="http://schemas.microsoft.com/office/drawing/2014/main" id="{00000000-0008-0000-0000-00000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20" name="Picture 1024">
          <a:extLst>
            <a:ext uri="{FF2B5EF4-FFF2-40B4-BE49-F238E27FC236}">
              <a16:creationId xmlns:a16="http://schemas.microsoft.com/office/drawing/2014/main" id="{00000000-0008-0000-0000-00001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8321" name="Picture 2">
          <a:extLst>
            <a:ext uri="{FF2B5EF4-FFF2-40B4-BE49-F238E27FC236}">
              <a16:creationId xmlns:a16="http://schemas.microsoft.com/office/drawing/2014/main" id="{00000000-0008-0000-0000-00001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8322" name="Picture 2">
          <a:extLst>
            <a:ext uri="{FF2B5EF4-FFF2-40B4-BE49-F238E27FC236}">
              <a16:creationId xmlns:a16="http://schemas.microsoft.com/office/drawing/2014/main" id="{00000000-0008-0000-0000-00001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23" name="Picture 1024">
          <a:extLst>
            <a:ext uri="{FF2B5EF4-FFF2-40B4-BE49-F238E27FC236}">
              <a16:creationId xmlns:a16="http://schemas.microsoft.com/office/drawing/2014/main" id="{00000000-0008-0000-0000-00001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24" name="Picture 1024">
          <a:extLst>
            <a:ext uri="{FF2B5EF4-FFF2-40B4-BE49-F238E27FC236}">
              <a16:creationId xmlns:a16="http://schemas.microsoft.com/office/drawing/2014/main" id="{00000000-0008-0000-0000-000014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25" name="Picture 1024">
          <a:extLst>
            <a:ext uri="{FF2B5EF4-FFF2-40B4-BE49-F238E27FC236}">
              <a16:creationId xmlns:a16="http://schemas.microsoft.com/office/drawing/2014/main" id="{00000000-0008-0000-0000-00001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26" name="Picture 1024">
          <a:extLst>
            <a:ext uri="{FF2B5EF4-FFF2-40B4-BE49-F238E27FC236}">
              <a16:creationId xmlns:a16="http://schemas.microsoft.com/office/drawing/2014/main" id="{00000000-0008-0000-0000-00001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27" name="Picture 1024">
          <a:extLst>
            <a:ext uri="{FF2B5EF4-FFF2-40B4-BE49-F238E27FC236}">
              <a16:creationId xmlns:a16="http://schemas.microsoft.com/office/drawing/2014/main" id="{00000000-0008-0000-0000-00001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305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3377046</xdr:colOff>
      <xdr:row>0</xdr:row>
      <xdr:rowOff>190499</xdr:rowOff>
    </xdr:from>
    <xdr:to>
      <xdr:col>0</xdr:col>
      <xdr:colOff>4485408</xdr:colOff>
      <xdr:row>3</xdr:row>
      <xdr:rowOff>62210</xdr:rowOff>
    </xdr:to>
    <xdr:pic>
      <xdr:nvPicPr>
        <xdr:cNvPr id="418328" name="Picture 14">
          <a:extLst>
            <a:ext uri="{FF2B5EF4-FFF2-40B4-BE49-F238E27FC236}">
              <a16:creationId xmlns:a16="http://schemas.microsoft.com/office/drawing/2014/main" id="{00000000-0008-0000-0000-00001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046" y="190499"/>
          <a:ext cx="1108362" cy="910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8329" name="Picture 13">
          <a:extLst>
            <a:ext uri="{FF2B5EF4-FFF2-40B4-BE49-F238E27FC236}">
              <a16:creationId xmlns:a16="http://schemas.microsoft.com/office/drawing/2014/main" id="{00000000-0008-0000-0000-00001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8330" name="Picture 2">
          <a:extLst>
            <a:ext uri="{FF2B5EF4-FFF2-40B4-BE49-F238E27FC236}">
              <a16:creationId xmlns:a16="http://schemas.microsoft.com/office/drawing/2014/main" id="{00000000-0008-0000-0000-00001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8331" name="Picture 2">
          <a:extLst>
            <a:ext uri="{FF2B5EF4-FFF2-40B4-BE49-F238E27FC236}">
              <a16:creationId xmlns:a16="http://schemas.microsoft.com/office/drawing/2014/main" id="{00000000-0008-0000-0000-00001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1870364</xdr:colOff>
      <xdr:row>1</xdr:row>
      <xdr:rowOff>44943</xdr:rowOff>
    </xdr:from>
    <xdr:to>
      <xdr:col>7</xdr:col>
      <xdr:colOff>3238500</xdr:colOff>
      <xdr:row>3</xdr:row>
      <xdr:rowOff>173181</xdr:rowOff>
    </xdr:to>
    <xdr:pic>
      <xdr:nvPicPr>
        <xdr:cNvPr id="418332" name="Picture 10">
          <a:extLst>
            <a:ext uri="{FF2B5EF4-FFF2-40B4-BE49-F238E27FC236}">
              <a16:creationId xmlns:a16="http://schemas.microsoft.com/office/drawing/2014/main" id="{00000000-0008-0000-0000-00001C62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4955" y="391307"/>
          <a:ext cx="1368136" cy="82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8334" name="Picture 18">
          <a:extLst>
            <a:ext uri="{FF2B5EF4-FFF2-40B4-BE49-F238E27FC236}">
              <a16:creationId xmlns:a16="http://schemas.microsoft.com/office/drawing/2014/main" id="{00000000-0008-0000-0000-00001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8335" name="Picture 2">
          <a:extLst>
            <a:ext uri="{FF2B5EF4-FFF2-40B4-BE49-F238E27FC236}">
              <a16:creationId xmlns:a16="http://schemas.microsoft.com/office/drawing/2014/main" id="{00000000-0008-0000-0000-00001F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8336" name="Picture 2">
          <a:extLst>
            <a:ext uri="{FF2B5EF4-FFF2-40B4-BE49-F238E27FC236}">
              <a16:creationId xmlns:a16="http://schemas.microsoft.com/office/drawing/2014/main" id="{00000000-0008-0000-0000-000020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8337" name="Picture 21">
          <a:extLst>
            <a:ext uri="{FF2B5EF4-FFF2-40B4-BE49-F238E27FC236}">
              <a16:creationId xmlns:a16="http://schemas.microsoft.com/office/drawing/2014/main" id="{00000000-0008-0000-0000-000021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8338" name="Picture 2">
          <a:extLst>
            <a:ext uri="{FF2B5EF4-FFF2-40B4-BE49-F238E27FC236}">
              <a16:creationId xmlns:a16="http://schemas.microsoft.com/office/drawing/2014/main" id="{00000000-0008-0000-0000-000022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502227</xdr:colOff>
      <xdr:row>3</xdr:row>
      <xdr:rowOff>195696</xdr:rowOff>
    </xdr:from>
    <xdr:to>
      <xdr:col>2</xdr:col>
      <xdr:colOff>921327</xdr:colOff>
      <xdr:row>3</xdr:row>
      <xdr:rowOff>195696</xdr:rowOff>
    </xdr:to>
    <xdr:pic>
      <xdr:nvPicPr>
        <xdr:cNvPr id="418339" name="Picture 2">
          <a:extLst>
            <a:ext uri="{FF2B5EF4-FFF2-40B4-BE49-F238E27FC236}">
              <a16:creationId xmlns:a16="http://schemas.microsoft.com/office/drawing/2014/main" id="{00000000-0008-0000-0000-000023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3454" y="1234787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716526</xdr:colOff>
      <xdr:row>10</xdr:row>
      <xdr:rowOff>158238</xdr:rowOff>
    </xdr:from>
    <xdr:to>
      <xdr:col>1</xdr:col>
      <xdr:colOff>1116576</xdr:colOff>
      <xdr:row>10</xdr:row>
      <xdr:rowOff>158238</xdr:rowOff>
    </xdr:to>
    <xdr:pic>
      <xdr:nvPicPr>
        <xdr:cNvPr id="418341" name="Picture 26">
          <a:extLst>
            <a:ext uri="{FF2B5EF4-FFF2-40B4-BE49-F238E27FC236}">
              <a16:creationId xmlns:a16="http://schemas.microsoft.com/office/drawing/2014/main" id="{00000000-0008-0000-0000-000025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413" y="406041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514350</xdr:colOff>
      <xdr:row>1</xdr:row>
      <xdr:rowOff>201254</xdr:rowOff>
    </xdr:from>
    <xdr:to>
      <xdr:col>0</xdr:col>
      <xdr:colOff>1085850</xdr:colOff>
      <xdr:row>1</xdr:row>
      <xdr:rowOff>201254</xdr:rowOff>
    </xdr:to>
    <xdr:pic>
      <xdr:nvPicPr>
        <xdr:cNvPr id="418342" name="Picture 2">
          <a:extLst>
            <a:ext uri="{FF2B5EF4-FFF2-40B4-BE49-F238E27FC236}">
              <a16:creationId xmlns:a16="http://schemas.microsoft.com/office/drawing/2014/main" id="{00000000-0008-0000-0000-000026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539238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2</xdr:row>
      <xdr:rowOff>2721</xdr:rowOff>
    </xdr:from>
    <xdr:to>
      <xdr:col>0</xdr:col>
      <xdr:colOff>990600</xdr:colOff>
      <xdr:row>2</xdr:row>
      <xdr:rowOff>2721</xdr:rowOff>
    </xdr:to>
    <xdr:pic>
      <xdr:nvPicPr>
        <xdr:cNvPr id="418343" name="Picture 2">
          <a:extLst>
            <a:ext uri="{FF2B5EF4-FFF2-40B4-BE49-F238E27FC236}">
              <a16:creationId xmlns:a16="http://schemas.microsoft.com/office/drawing/2014/main" id="{00000000-0008-0000-0000-000027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3078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44" name="Picture 1024">
          <a:extLst>
            <a:ext uri="{FF2B5EF4-FFF2-40B4-BE49-F238E27FC236}">
              <a16:creationId xmlns:a16="http://schemas.microsoft.com/office/drawing/2014/main" id="{00000000-0008-0000-0000-000028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45" name="Picture 1024">
          <a:extLst>
            <a:ext uri="{FF2B5EF4-FFF2-40B4-BE49-F238E27FC236}">
              <a16:creationId xmlns:a16="http://schemas.microsoft.com/office/drawing/2014/main" id="{00000000-0008-0000-0000-000029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46" name="Picture 1024">
          <a:extLst>
            <a:ext uri="{FF2B5EF4-FFF2-40B4-BE49-F238E27FC236}">
              <a16:creationId xmlns:a16="http://schemas.microsoft.com/office/drawing/2014/main" id="{00000000-0008-0000-0000-00002A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47" name="Picture 1024">
          <a:extLst>
            <a:ext uri="{FF2B5EF4-FFF2-40B4-BE49-F238E27FC236}">
              <a16:creationId xmlns:a16="http://schemas.microsoft.com/office/drawing/2014/main" id="{00000000-0008-0000-0000-00002B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48" name="Picture 1024">
          <a:extLst>
            <a:ext uri="{FF2B5EF4-FFF2-40B4-BE49-F238E27FC236}">
              <a16:creationId xmlns:a16="http://schemas.microsoft.com/office/drawing/2014/main" id="{00000000-0008-0000-0000-00002C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49" name="Picture 1024">
          <a:extLst>
            <a:ext uri="{FF2B5EF4-FFF2-40B4-BE49-F238E27FC236}">
              <a16:creationId xmlns:a16="http://schemas.microsoft.com/office/drawing/2014/main" id="{00000000-0008-0000-0000-00002D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8350" name="Picture 1024">
          <a:extLst>
            <a:ext uri="{FF2B5EF4-FFF2-40B4-BE49-F238E27FC236}">
              <a16:creationId xmlns:a16="http://schemas.microsoft.com/office/drawing/2014/main" id="{00000000-0008-0000-0000-00002E6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2" name="Picture 1024">
          <a:extLst>
            <a:ext uri="{FF2B5EF4-FFF2-40B4-BE49-F238E27FC236}">
              <a16:creationId xmlns:a16="http://schemas.microsoft.com/office/drawing/2014/main" id="{81F67D0E-CECB-415F-91F8-51AF1851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2FF6F2E2-97DB-41AF-BF2A-036A1B2D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419A75AD-B2DA-4879-8BF0-179370E2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5" name="Picture 1024">
          <a:extLst>
            <a:ext uri="{FF2B5EF4-FFF2-40B4-BE49-F238E27FC236}">
              <a16:creationId xmlns:a16="http://schemas.microsoft.com/office/drawing/2014/main" id="{CF3ED974-626E-47F0-A97D-BAF0F62E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6" name="Picture 1024">
          <a:extLst>
            <a:ext uri="{FF2B5EF4-FFF2-40B4-BE49-F238E27FC236}">
              <a16:creationId xmlns:a16="http://schemas.microsoft.com/office/drawing/2014/main" id="{DD817850-4DB9-41D3-8EFC-E758917F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79BED5B1-78B1-4170-92F6-F94357E6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AC5B7A66-6FBA-48DC-AE27-EE48FCDF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2520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9C2755B9-75C9-4296-B26B-D687A044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A13FCD5B-0030-418A-A432-C75910BB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5EE519F1-D46D-4ABC-848D-85FDFF22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AFBDC763-E238-4AF4-BD1F-C0B3FF11F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C847C000-EC84-40C7-B927-0B783F8C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" name="Picture 1024">
          <a:extLst>
            <a:ext uri="{FF2B5EF4-FFF2-40B4-BE49-F238E27FC236}">
              <a16:creationId xmlns:a16="http://schemas.microsoft.com/office/drawing/2014/main" id="{599D6470-BAFC-431B-B322-4812C433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5" name="Picture 1024">
          <a:extLst>
            <a:ext uri="{FF2B5EF4-FFF2-40B4-BE49-F238E27FC236}">
              <a16:creationId xmlns:a16="http://schemas.microsoft.com/office/drawing/2014/main" id="{32B9DCBD-ED1F-491E-9315-CD9A3075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59378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16" name="Picture 1024">
          <a:extLst>
            <a:ext uri="{FF2B5EF4-FFF2-40B4-BE49-F238E27FC236}">
              <a16:creationId xmlns:a16="http://schemas.microsoft.com/office/drawing/2014/main" id="{40453FE3-7027-485F-840C-0CA8A5EC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" name="Picture 1024">
          <a:extLst>
            <a:ext uri="{FF2B5EF4-FFF2-40B4-BE49-F238E27FC236}">
              <a16:creationId xmlns:a16="http://schemas.microsoft.com/office/drawing/2014/main" id="{EA57CB65-C6CF-46EA-B051-8B56B197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8" name="Picture 1024">
          <a:extLst>
            <a:ext uri="{FF2B5EF4-FFF2-40B4-BE49-F238E27FC236}">
              <a16:creationId xmlns:a16="http://schemas.microsoft.com/office/drawing/2014/main" id="{2827D1F9-3441-4991-ABC6-216C6A12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" name="Picture 1024">
          <a:extLst>
            <a:ext uri="{FF2B5EF4-FFF2-40B4-BE49-F238E27FC236}">
              <a16:creationId xmlns:a16="http://schemas.microsoft.com/office/drawing/2014/main" id="{0C1522A9-3BCD-4274-86DB-04DFB2CC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20" name="Picture 1024">
          <a:extLst>
            <a:ext uri="{FF2B5EF4-FFF2-40B4-BE49-F238E27FC236}">
              <a16:creationId xmlns:a16="http://schemas.microsoft.com/office/drawing/2014/main" id="{18D36596-DAFF-4339-B4D8-3C96D8A1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21" name="Picture 1024">
          <a:extLst>
            <a:ext uri="{FF2B5EF4-FFF2-40B4-BE49-F238E27FC236}">
              <a16:creationId xmlns:a16="http://schemas.microsoft.com/office/drawing/2014/main" id="{D03B3C09-E0E7-4D93-B0AB-A3086B98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22" name="Picture 1024">
          <a:extLst>
            <a:ext uri="{FF2B5EF4-FFF2-40B4-BE49-F238E27FC236}">
              <a16:creationId xmlns:a16="http://schemas.microsoft.com/office/drawing/2014/main" id="{FB5F2A82-E0B3-42CC-8FAE-E906DFD5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5594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3" name="Picture 1024">
          <a:extLst>
            <a:ext uri="{FF2B5EF4-FFF2-40B4-BE49-F238E27FC236}">
              <a16:creationId xmlns:a16="http://schemas.microsoft.com/office/drawing/2014/main" id="{5471CBE1-EC26-44BC-B200-6AECB69B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4" name="Picture 1024">
          <a:extLst>
            <a:ext uri="{FF2B5EF4-FFF2-40B4-BE49-F238E27FC236}">
              <a16:creationId xmlns:a16="http://schemas.microsoft.com/office/drawing/2014/main" id="{4FC2C96F-213D-4177-8AFC-5CFC7F9F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5" name="Picture 1024">
          <a:extLst>
            <a:ext uri="{FF2B5EF4-FFF2-40B4-BE49-F238E27FC236}">
              <a16:creationId xmlns:a16="http://schemas.microsoft.com/office/drawing/2014/main" id="{B88D5DD2-11F3-4C03-BD76-6272FFDA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6" name="Picture 1024">
          <a:extLst>
            <a:ext uri="{FF2B5EF4-FFF2-40B4-BE49-F238E27FC236}">
              <a16:creationId xmlns:a16="http://schemas.microsoft.com/office/drawing/2014/main" id="{B672D67E-0AB6-4A02-BFF3-2017CBEA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7" name="Picture 1024">
          <a:extLst>
            <a:ext uri="{FF2B5EF4-FFF2-40B4-BE49-F238E27FC236}">
              <a16:creationId xmlns:a16="http://schemas.microsoft.com/office/drawing/2014/main" id="{0595A5F0-5FDA-4C18-9C8B-9C6077E9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8" name="Picture 1024">
          <a:extLst>
            <a:ext uri="{FF2B5EF4-FFF2-40B4-BE49-F238E27FC236}">
              <a16:creationId xmlns:a16="http://schemas.microsoft.com/office/drawing/2014/main" id="{6D6BDF46-A469-409A-8B32-BCDF42E7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29" name="Picture 1024">
          <a:extLst>
            <a:ext uri="{FF2B5EF4-FFF2-40B4-BE49-F238E27FC236}">
              <a16:creationId xmlns:a16="http://schemas.microsoft.com/office/drawing/2014/main" id="{99B6944E-6B54-4EBE-8F7C-3CCAC0B1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2712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0" name="Picture 1024">
          <a:extLst>
            <a:ext uri="{FF2B5EF4-FFF2-40B4-BE49-F238E27FC236}">
              <a16:creationId xmlns:a16="http://schemas.microsoft.com/office/drawing/2014/main" id="{DD590409-DA19-400B-8A81-2E6F9DBA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1" name="Picture 1024">
          <a:extLst>
            <a:ext uri="{FF2B5EF4-FFF2-40B4-BE49-F238E27FC236}">
              <a16:creationId xmlns:a16="http://schemas.microsoft.com/office/drawing/2014/main" id="{72EFE444-EF45-448A-A06C-508EEFB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2" name="Picture 1024">
          <a:extLst>
            <a:ext uri="{FF2B5EF4-FFF2-40B4-BE49-F238E27FC236}">
              <a16:creationId xmlns:a16="http://schemas.microsoft.com/office/drawing/2014/main" id="{0DC5874D-0213-49F4-A63B-7D3EBB72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3" name="Picture 1024">
          <a:extLst>
            <a:ext uri="{FF2B5EF4-FFF2-40B4-BE49-F238E27FC236}">
              <a16:creationId xmlns:a16="http://schemas.microsoft.com/office/drawing/2014/main" id="{D819E498-0A1B-440B-AA21-C0457EB8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4" name="Picture 1024">
          <a:extLst>
            <a:ext uri="{FF2B5EF4-FFF2-40B4-BE49-F238E27FC236}">
              <a16:creationId xmlns:a16="http://schemas.microsoft.com/office/drawing/2014/main" id="{A229C1C9-6F33-408D-9872-50E2C5E9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5" name="Picture 1024">
          <a:extLst>
            <a:ext uri="{FF2B5EF4-FFF2-40B4-BE49-F238E27FC236}">
              <a16:creationId xmlns:a16="http://schemas.microsoft.com/office/drawing/2014/main" id="{3238A024-3FDB-4C72-BA77-EE40A2DB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188</xdr:row>
      <xdr:rowOff>0</xdr:rowOff>
    </xdr:from>
    <xdr:ext cx="0" cy="9525"/>
    <xdr:pic>
      <xdr:nvPicPr>
        <xdr:cNvPr id="36" name="Picture 1024">
          <a:extLst>
            <a:ext uri="{FF2B5EF4-FFF2-40B4-BE49-F238E27FC236}">
              <a16:creationId xmlns:a16="http://schemas.microsoft.com/office/drawing/2014/main" id="{19F354F5-2A93-42D9-A9F7-D66230BC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1896393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37" name="Picture 1024">
          <a:extLst>
            <a:ext uri="{FF2B5EF4-FFF2-40B4-BE49-F238E27FC236}">
              <a16:creationId xmlns:a16="http://schemas.microsoft.com/office/drawing/2014/main" id="{125A1D44-921C-42DB-B87F-0DD75CE6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38" name="Picture 1024">
          <a:extLst>
            <a:ext uri="{FF2B5EF4-FFF2-40B4-BE49-F238E27FC236}">
              <a16:creationId xmlns:a16="http://schemas.microsoft.com/office/drawing/2014/main" id="{BF6F984D-7BCC-464E-8C9B-CDB4074B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39" name="Picture 1024">
          <a:extLst>
            <a:ext uri="{FF2B5EF4-FFF2-40B4-BE49-F238E27FC236}">
              <a16:creationId xmlns:a16="http://schemas.microsoft.com/office/drawing/2014/main" id="{AF579EA3-4415-4D32-8A24-2EFACEA3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40" name="Picture 1024">
          <a:extLst>
            <a:ext uri="{FF2B5EF4-FFF2-40B4-BE49-F238E27FC236}">
              <a16:creationId xmlns:a16="http://schemas.microsoft.com/office/drawing/2014/main" id="{850775F3-173F-4F29-B2AF-5FBE8946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41" name="Picture 1024">
          <a:extLst>
            <a:ext uri="{FF2B5EF4-FFF2-40B4-BE49-F238E27FC236}">
              <a16:creationId xmlns:a16="http://schemas.microsoft.com/office/drawing/2014/main" id="{F4FAA450-838E-437D-806E-F71BEE22D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42" name="Picture 1024">
          <a:extLst>
            <a:ext uri="{FF2B5EF4-FFF2-40B4-BE49-F238E27FC236}">
              <a16:creationId xmlns:a16="http://schemas.microsoft.com/office/drawing/2014/main" id="{8865C501-9612-4DCE-9FA2-AFFBE2B6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189</xdr:row>
      <xdr:rowOff>0</xdr:rowOff>
    </xdr:from>
    <xdr:ext cx="0" cy="9525"/>
    <xdr:pic>
      <xdr:nvPicPr>
        <xdr:cNvPr id="43" name="Picture 1024">
          <a:extLst>
            <a:ext uri="{FF2B5EF4-FFF2-40B4-BE49-F238E27FC236}">
              <a16:creationId xmlns:a16="http://schemas.microsoft.com/office/drawing/2014/main" id="{03AEAF0B-B9D6-4ED8-BDC9-1CD724FD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44" name="Picture 1024">
          <a:extLst>
            <a:ext uri="{FF2B5EF4-FFF2-40B4-BE49-F238E27FC236}">
              <a16:creationId xmlns:a16="http://schemas.microsoft.com/office/drawing/2014/main" id="{54E61016-D7BD-4313-8750-2FEA67D9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45" name="Picture 1024">
          <a:extLst>
            <a:ext uri="{FF2B5EF4-FFF2-40B4-BE49-F238E27FC236}">
              <a16:creationId xmlns:a16="http://schemas.microsoft.com/office/drawing/2014/main" id="{4B350570-4FC1-4B81-8D5A-F97CECF5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46" name="Picture 1024">
          <a:extLst>
            <a:ext uri="{FF2B5EF4-FFF2-40B4-BE49-F238E27FC236}">
              <a16:creationId xmlns:a16="http://schemas.microsoft.com/office/drawing/2014/main" id="{F77729DE-22D3-448B-A8DA-19D543F0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6D8D3C47-D142-4819-AEE4-152DA8CE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5F3CF8CB-6BBD-4F25-93B7-6D0CD4E3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289EAF8E-97FA-4CB6-8F6C-7F16A797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189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FE84BDD6-8E2E-4D1C-9B63-E8205032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2304607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1" name="Picture 1024">
          <a:extLst>
            <a:ext uri="{FF2B5EF4-FFF2-40B4-BE49-F238E27FC236}">
              <a16:creationId xmlns:a16="http://schemas.microsoft.com/office/drawing/2014/main" id="{9B5E7033-39B2-44AB-B59C-69981DF5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2" name="Picture 1024">
          <a:extLst>
            <a:ext uri="{FF2B5EF4-FFF2-40B4-BE49-F238E27FC236}">
              <a16:creationId xmlns:a16="http://schemas.microsoft.com/office/drawing/2014/main" id="{8A3D5EF7-388B-4486-84D5-AA2B5E0D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3" name="Picture 1024">
          <a:extLst>
            <a:ext uri="{FF2B5EF4-FFF2-40B4-BE49-F238E27FC236}">
              <a16:creationId xmlns:a16="http://schemas.microsoft.com/office/drawing/2014/main" id="{14F1A58B-57E9-4EA2-9188-AAC84065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4" name="Picture 1024">
          <a:extLst>
            <a:ext uri="{FF2B5EF4-FFF2-40B4-BE49-F238E27FC236}">
              <a16:creationId xmlns:a16="http://schemas.microsoft.com/office/drawing/2014/main" id="{1C6E24D9-5F81-4780-93E9-84C3FBAF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5" name="Picture 1024">
          <a:extLst>
            <a:ext uri="{FF2B5EF4-FFF2-40B4-BE49-F238E27FC236}">
              <a16:creationId xmlns:a16="http://schemas.microsoft.com/office/drawing/2014/main" id="{13688368-F828-4FD2-8097-55FB085D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6" name="Picture 1024">
          <a:extLst>
            <a:ext uri="{FF2B5EF4-FFF2-40B4-BE49-F238E27FC236}">
              <a16:creationId xmlns:a16="http://schemas.microsoft.com/office/drawing/2014/main" id="{125DDA6C-A1E3-4804-B2B0-1800E13D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7" name="Picture 1024">
          <a:extLst>
            <a:ext uri="{FF2B5EF4-FFF2-40B4-BE49-F238E27FC236}">
              <a16:creationId xmlns:a16="http://schemas.microsoft.com/office/drawing/2014/main" id="{241C3CE3-7931-4103-8228-5475A1407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155179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58" name="Picture 1024">
          <a:extLst>
            <a:ext uri="{FF2B5EF4-FFF2-40B4-BE49-F238E27FC236}">
              <a16:creationId xmlns:a16="http://schemas.microsoft.com/office/drawing/2014/main" id="{FB05CEAB-9C12-4F52-818D-41B9713BE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59" name="Picture 1024">
          <a:extLst>
            <a:ext uri="{FF2B5EF4-FFF2-40B4-BE49-F238E27FC236}">
              <a16:creationId xmlns:a16="http://schemas.microsoft.com/office/drawing/2014/main" id="{0642D98D-01B9-47CE-A963-2F447937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60" name="Picture 1024">
          <a:extLst>
            <a:ext uri="{FF2B5EF4-FFF2-40B4-BE49-F238E27FC236}">
              <a16:creationId xmlns:a16="http://schemas.microsoft.com/office/drawing/2014/main" id="{A7ABF955-005A-4EC8-9270-3C632D04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61" name="Picture 1024">
          <a:extLst>
            <a:ext uri="{FF2B5EF4-FFF2-40B4-BE49-F238E27FC236}">
              <a16:creationId xmlns:a16="http://schemas.microsoft.com/office/drawing/2014/main" id="{B95C034A-4D83-4813-B92D-57346B5D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62" name="Picture 1024">
          <a:extLst>
            <a:ext uri="{FF2B5EF4-FFF2-40B4-BE49-F238E27FC236}">
              <a16:creationId xmlns:a16="http://schemas.microsoft.com/office/drawing/2014/main" id="{2A343B5C-BE52-49A8-9CBA-B665138A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63" name="Picture 1024">
          <a:extLst>
            <a:ext uri="{FF2B5EF4-FFF2-40B4-BE49-F238E27FC236}">
              <a16:creationId xmlns:a16="http://schemas.microsoft.com/office/drawing/2014/main" id="{2DD309C1-4AA8-44A1-8072-BE085ECE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8304" name="Picture 1024">
          <a:extLst>
            <a:ext uri="{FF2B5EF4-FFF2-40B4-BE49-F238E27FC236}">
              <a16:creationId xmlns:a16="http://schemas.microsoft.com/office/drawing/2014/main" id="{4E7BA6DF-97D5-4851-A7B8-87856EB5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05" name="Picture 1024">
          <a:extLst>
            <a:ext uri="{FF2B5EF4-FFF2-40B4-BE49-F238E27FC236}">
              <a16:creationId xmlns:a16="http://schemas.microsoft.com/office/drawing/2014/main" id="{44891932-7782-4246-8AA1-DEE1EB64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06" name="Picture 1024">
          <a:extLst>
            <a:ext uri="{FF2B5EF4-FFF2-40B4-BE49-F238E27FC236}">
              <a16:creationId xmlns:a16="http://schemas.microsoft.com/office/drawing/2014/main" id="{23D13DC9-F967-415B-8AD7-CAD47225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07" name="Picture 1024">
          <a:extLst>
            <a:ext uri="{FF2B5EF4-FFF2-40B4-BE49-F238E27FC236}">
              <a16:creationId xmlns:a16="http://schemas.microsoft.com/office/drawing/2014/main" id="{7CC1AA1F-D7A0-4E2E-B1F5-D941DB83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08" name="Picture 1024">
          <a:extLst>
            <a:ext uri="{FF2B5EF4-FFF2-40B4-BE49-F238E27FC236}">
              <a16:creationId xmlns:a16="http://schemas.microsoft.com/office/drawing/2014/main" id="{70832B7A-4099-4869-BF88-F2CAB47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09" name="Picture 1024">
          <a:extLst>
            <a:ext uri="{FF2B5EF4-FFF2-40B4-BE49-F238E27FC236}">
              <a16:creationId xmlns:a16="http://schemas.microsoft.com/office/drawing/2014/main" id="{E7874AA6-0B11-4153-A2A1-776EE2F5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10" name="Picture 1024">
          <a:extLst>
            <a:ext uri="{FF2B5EF4-FFF2-40B4-BE49-F238E27FC236}">
              <a16:creationId xmlns:a16="http://schemas.microsoft.com/office/drawing/2014/main" id="{9049C2A9-4588-4103-9F67-C5BF54B1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8311" name="Picture 1024">
          <a:extLst>
            <a:ext uri="{FF2B5EF4-FFF2-40B4-BE49-F238E27FC236}">
              <a16:creationId xmlns:a16="http://schemas.microsoft.com/office/drawing/2014/main" id="{E4B73E26-6CA1-4236-B156-2C9E28EA3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0857" y="44617821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6E3A36B8-D32B-4011-8B60-6625E275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BD8D877D-6D81-48A8-9414-61F6A427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DF2F9B8-A85C-4AD2-A55E-DE091F20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6FC728EF-C2F5-4B2C-97A6-E9694405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2CA5BF4B-401B-4EA4-829E-2FE70C5E7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844055E9-E1E2-4F88-B867-C6665429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B2FE3D70-AE26-417E-964B-810F69F1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5DD6A547-BC47-4110-8A1D-F61539BD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36F83AB7-EF54-4A15-88AB-07402EE4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450311E0-8B1A-43F0-909F-B3765860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3CFBF103-D28B-4590-B566-39BF2624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2134027</xdr:colOff>
      <xdr:row>1</xdr:row>
      <xdr:rowOff>76814</xdr:rowOff>
    </xdr:from>
    <xdr:to>
      <xdr:col>7</xdr:col>
      <xdr:colOff>3533469</xdr:colOff>
      <xdr:row>3</xdr:row>
      <xdr:rowOff>168992</xdr:rowOff>
    </xdr:to>
    <xdr:pic>
      <xdr:nvPicPr>
        <xdr:cNvPr id="15" name="Picture 10">
          <a:extLst>
            <a:ext uri="{FF2B5EF4-FFF2-40B4-BE49-F238E27FC236}">
              <a16:creationId xmlns:a16="http://schemas.microsoft.com/office/drawing/2014/main" id="{69965F26-59C7-4B11-9410-D95074335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39269" y="445524"/>
          <a:ext cx="1399442" cy="829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6" name="Picture 18">
          <a:extLst>
            <a:ext uri="{FF2B5EF4-FFF2-40B4-BE49-F238E27FC236}">
              <a16:creationId xmlns:a16="http://schemas.microsoft.com/office/drawing/2014/main" id="{7E1EF23D-DCAF-46FB-9AD5-693A301B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CEA3B354-A709-4870-863C-302ED649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5AF161C-209B-445C-8ECA-E61C864B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9" name="Picture 21">
          <a:extLst>
            <a:ext uri="{FF2B5EF4-FFF2-40B4-BE49-F238E27FC236}">
              <a16:creationId xmlns:a16="http://schemas.microsoft.com/office/drawing/2014/main" id="{4378ADF5-67A4-4A07-8215-AAD3D8C2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253DF7EB-FF84-4F3A-B56D-0CCA9240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915ACC3B-4E45-4BB3-8716-BF4316A6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4163347</xdr:colOff>
      <xdr:row>0</xdr:row>
      <xdr:rowOff>154205</xdr:rowOff>
    </xdr:from>
    <xdr:to>
      <xdr:col>0</xdr:col>
      <xdr:colOff>5346291</xdr:colOff>
      <xdr:row>3</xdr:row>
      <xdr:rowOff>228391</xdr:rowOff>
    </xdr:to>
    <xdr:pic>
      <xdr:nvPicPr>
        <xdr:cNvPr id="22" name="Picture 14">
          <a:extLst>
            <a:ext uri="{FF2B5EF4-FFF2-40B4-BE49-F238E27FC236}">
              <a16:creationId xmlns:a16="http://schemas.microsoft.com/office/drawing/2014/main" id="{3CC8291B-B6D8-4D91-8705-428541D7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3347" y="154205"/>
          <a:ext cx="1182944" cy="1180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23" name="Picture 26">
          <a:extLst>
            <a:ext uri="{FF2B5EF4-FFF2-40B4-BE49-F238E27FC236}">
              <a16:creationId xmlns:a16="http://schemas.microsoft.com/office/drawing/2014/main" id="{806586FB-7DD4-4318-AB0A-688516D8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E4EA3D5-4CD9-44A4-8E8D-F7E615A1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7BF184B7-D208-43C7-93AB-D8F69743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6" name="Picture 1024">
          <a:extLst>
            <a:ext uri="{FF2B5EF4-FFF2-40B4-BE49-F238E27FC236}">
              <a16:creationId xmlns:a16="http://schemas.microsoft.com/office/drawing/2014/main" id="{7085E4E7-E4EA-49F4-9A48-E41D7F80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7" name="Picture 1024">
          <a:extLst>
            <a:ext uri="{FF2B5EF4-FFF2-40B4-BE49-F238E27FC236}">
              <a16:creationId xmlns:a16="http://schemas.microsoft.com/office/drawing/2014/main" id="{B82B4944-8290-4C3D-9620-E59812CE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8" name="Picture 1024">
          <a:extLst>
            <a:ext uri="{FF2B5EF4-FFF2-40B4-BE49-F238E27FC236}">
              <a16:creationId xmlns:a16="http://schemas.microsoft.com/office/drawing/2014/main" id="{697FC67E-6222-48B1-B76D-E1CE8132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9" name="Picture 1024">
          <a:extLst>
            <a:ext uri="{FF2B5EF4-FFF2-40B4-BE49-F238E27FC236}">
              <a16:creationId xmlns:a16="http://schemas.microsoft.com/office/drawing/2014/main" id="{0C5AC02A-252D-4C5F-A0AC-36D87004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0" name="Picture 1024">
          <a:extLst>
            <a:ext uri="{FF2B5EF4-FFF2-40B4-BE49-F238E27FC236}">
              <a16:creationId xmlns:a16="http://schemas.microsoft.com/office/drawing/2014/main" id="{A7F26929-A78F-41A7-9C32-E92BF775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1" name="Picture 1024">
          <a:extLst>
            <a:ext uri="{FF2B5EF4-FFF2-40B4-BE49-F238E27FC236}">
              <a16:creationId xmlns:a16="http://schemas.microsoft.com/office/drawing/2014/main" id="{33457F00-A99A-443A-82FC-008DF4DB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852FDA12-450E-41D3-809D-A548BA63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2EA89710-F442-4759-A572-006D1D11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3C1B66A0-B08E-43E7-B022-7F46D5B9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0D072DE0-4832-42EA-B1C0-081623D2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2A6AC82F-6CE1-4070-AC6F-9EDEE1A5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01C49EA5-1E9B-4B72-8C50-1CFF4E08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A7B66EEC-BED7-4DA3-8440-994D015A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C77719F7-66AA-4269-BBAF-5C37CF34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2C4FDED3-9D44-4BCE-9195-752DEBA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05861B3C-35AE-48C9-981C-D908AB8C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C6E6E606-872A-4DE2-9BEB-68801EF3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2F97263C-9D07-490A-8AA3-BA764449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722E202C-B0DC-4DC5-90A5-86F0EBCD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596A06D8-6D34-433B-A58F-FD53BA2C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6" name="Picture 1024">
          <a:extLst>
            <a:ext uri="{FF2B5EF4-FFF2-40B4-BE49-F238E27FC236}">
              <a16:creationId xmlns:a16="http://schemas.microsoft.com/office/drawing/2014/main" id="{4E3DB454-2942-487D-9C8D-A2962B6C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7" name="Picture 1024">
          <a:extLst>
            <a:ext uri="{FF2B5EF4-FFF2-40B4-BE49-F238E27FC236}">
              <a16:creationId xmlns:a16="http://schemas.microsoft.com/office/drawing/2014/main" id="{256C0784-0B1D-47E9-BB84-29AA3693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8" name="Picture 1024">
          <a:extLst>
            <a:ext uri="{FF2B5EF4-FFF2-40B4-BE49-F238E27FC236}">
              <a16:creationId xmlns:a16="http://schemas.microsoft.com/office/drawing/2014/main" id="{877B579F-E6F5-44DB-BEEC-5D22D595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9" name="Picture 1024">
          <a:extLst>
            <a:ext uri="{FF2B5EF4-FFF2-40B4-BE49-F238E27FC236}">
              <a16:creationId xmlns:a16="http://schemas.microsoft.com/office/drawing/2014/main" id="{4F128B8B-780C-4467-B9BA-BCCD6E2B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50" name="Picture 1024">
          <a:extLst>
            <a:ext uri="{FF2B5EF4-FFF2-40B4-BE49-F238E27FC236}">
              <a16:creationId xmlns:a16="http://schemas.microsoft.com/office/drawing/2014/main" id="{71306AFC-BDF9-4F37-8629-5508A433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51" name="Picture 1024">
          <a:extLst>
            <a:ext uri="{FF2B5EF4-FFF2-40B4-BE49-F238E27FC236}">
              <a16:creationId xmlns:a16="http://schemas.microsoft.com/office/drawing/2014/main" id="{687D1C16-F52A-4881-9DA5-CC703A9B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52" name="Picture 1024">
          <a:extLst>
            <a:ext uri="{FF2B5EF4-FFF2-40B4-BE49-F238E27FC236}">
              <a16:creationId xmlns:a16="http://schemas.microsoft.com/office/drawing/2014/main" id="{DD5FDDE4-FFBA-4FCB-9650-8742387E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53" name="Picture 1024">
          <a:extLst>
            <a:ext uri="{FF2B5EF4-FFF2-40B4-BE49-F238E27FC236}">
              <a16:creationId xmlns:a16="http://schemas.microsoft.com/office/drawing/2014/main" id="{C060C78F-0048-401E-9B4D-3A149A81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54" name="Picture 1024">
          <a:extLst>
            <a:ext uri="{FF2B5EF4-FFF2-40B4-BE49-F238E27FC236}">
              <a16:creationId xmlns:a16="http://schemas.microsoft.com/office/drawing/2014/main" id="{9BA681ED-3AAC-4120-A536-72EF227D2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55" name="Picture 1024">
          <a:extLst>
            <a:ext uri="{FF2B5EF4-FFF2-40B4-BE49-F238E27FC236}">
              <a16:creationId xmlns:a16="http://schemas.microsoft.com/office/drawing/2014/main" id="{2079EF30-F551-4B82-A4AE-C21FB053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56" name="Picture 1024">
          <a:extLst>
            <a:ext uri="{FF2B5EF4-FFF2-40B4-BE49-F238E27FC236}">
              <a16:creationId xmlns:a16="http://schemas.microsoft.com/office/drawing/2014/main" id="{C6B4CC25-A00B-48C0-B22E-2244AF8E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57" name="Picture 1024">
          <a:extLst>
            <a:ext uri="{FF2B5EF4-FFF2-40B4-BE49-F238E27FC236}">
              <a16:creationId xmlns:a16="http://schemas.microsoft.com/office/drawing/2014/main" id="{B14476CA-A858-4456-B8E7-97AF8070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58" name="Picture 1024">
          <a:extLst>
            <a:ext uri="{FF2B5EF4-FFF2-40B4-BE49-F238E27FC236}">
              <a16:creationId xmlns:a16="http://schemas.microsoft.com/office/drawing/2014/main" id="{15ED212C-9B1A-48B8-B0B4-A838C507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59" name="Picture 1024">
          <a:extLst>
            <a:ext uri="{FF2B5EF4-FFF2-40B4-BE49-F238E27FC236}">
              <a16:creationId xmlns:a16="http://schemas.microsoft.com/office/drawing/2014/main" id="{E120F49C-6D12-464B-8540-0E4DA795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60" name="Picture 1024">
          <a:extLst>
            <a:ext uri="{FF2B5EF4-FFF2-40B4-BE49-F238E27FC236}">
              <a16:creationId xmlns:a16="http://schemas.microsoft.com/office/drawing/2014/main" id="{8BBBE19F-930D-491F-8806-32CB61AC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61" name="Picture 1024">
          <a:extLst>
            <a:ext uri="{FF2B5EF4-FFF2-40B4-BE49-F238E27FC236}">
              <a16:creationId xmlns:a16="http://schemas.microsoft.com/office/drawing/2014/main" id="{25ADDE5E-D855-4D71-99CC-50A9C7D9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62" name="Picture 1024">
          <a:extLst>
            <a:ext uri="{FF2B5EF4-FFF2-40B4-BE49-F238E27FC236}">
              <a16:creationId xmlns:a16="http://schemas.microsoft.com/office/drawing/2014/main" id="{EF57528F-227D-431C-9410-31B9DD50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63" name="Picture 1024">
          <a:extLst>
            <a:ext uri="{FF2B5EF4-FFF2-40B4-BE49-F238E27FC236}">
              <a16:creationId xmlns:a16="http://schemas.microsoft.com/office/drawing/2014/main" id="{7693A0A5-869F-4A32-A2B8-15A98602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64" name="Picture 1024">
          <a:extLst>
            <a:ext uri="{FF2B5EF4-FFF2-40B4-BE49-F238E27FC236}">
              <a16:creationId xmlns:a16="http://schemas.microsoft.com/office/drawing/2014/main" id="{FB7CD1FE-9BDE-4D8F-AFC8-EDBB1D98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65" name="Picture 1024">
          <a:extLst>
            <a:ext uri="{FF2B5EF4-FFF2-40B4-BE49-F238E27FC236}">
              <a16:creationId xmlns:a16="http://schemas.microsoft.com/office/drawing/2014/main" id="{E2B3ACC3-2D48-439A-B3F6-47B403C0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66" name="Picture 1024">
          <a:extLst>
            <a:ext uri="{FF2B5EF4-FFF2-40B4-BE49-F238E27FC236}">
              <a16:creationId xmlns:a16="http://schemas.microsoft.com/office/drawing/2014/main" id="{282BB8CD-7D71-455A-890B-0DB96EF4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67" name="Picture 1024">
          <a:extLst>
            <a:ext uri="{FF2B5EF4-FFF2-40B4-BE49-F238E27FC236}">
              <a16:creationId xmlns:a16="http://schemas.microsoft.com/office/drawing/2014/main" id="{8A5380A7-2B23-490D-9D9A-8FAA1264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68" name="Picture 1024">
          <a:extLst>
            <a:ext uri="{FF2B5EF4-FFF2-40B4-BE49-F238E27FC236}">
              <a16:creationId xmlns:a16="http://schemas.microsoft.com/office/drawing/2014/main" id="{57561361-4B79-46CC-9EAA-449479F2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69" name="Picture 1024">
          <a:extLst>
            <a:ext uri="{FF2B5EF4-FFF2-40B4-BE49-F238E27FC236}">
              <a16:creationId xmlns:a16="http://schemas.microsoft.com/office/drawing/2014/main" id="{A35950F6-A761-40B7-93B3-FE183F1C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70" name="Picture 1024">
          <a:extLst>
            <a:ext uri="{FF2B5EF4-FFF2-40B4-BE49-F238E27FC236}">
              <a16:creationId xmlns:a16="http://schemas.microsoft.com/office/drawing/2014/main" id="{37B6A134-C5F8-4EB6-B82C-B3DD52A29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71" name="Picture 1024">
          <a:extLst>
            <a:ext uri="{FF2B5EF4-FFF2-40B4-BE49-F238E27FC236}">
              <a16:creationId xmlns:a16="http://schemas.microsoft.com/office/drawing/2014/main" id="{FA4591E4-304F-4CF7-90D4-0DEF70EB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72" name="Picture 1024">
          <a:extLst>
            <a:ext uri="{FF2B5EF4-FFF2-40B4-BE49-F238E27FC236}">
              <a16:creationId xmlns:a16="http://schemas.microsoft.com/office/drawing/2014/main" id="{7ACDDE01-5A28-4A41-B783-87FCA9ED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73" name="Picture 1024">
          <a:extLst>
            <a:ext uri="{FF2B5EF4-FFF2-40B4-BE49-F238E27FC236}">
              <a16:creationId xmlns:a16="http://schemas.microsoft.com/office/drawing/2014/main" id="{E733DB60-2309-4ACB-806C-F1A2D292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74" name="Picture 1024">
          <a:extLst>
            <a:ext uri="{FF2B5EF4-FFF2-40B4-BE49-F238E27FC236}">
              <a16:creationId xmlns:a16="http://schemas.microsoft.com/office/drawing/2014/main" id="{238C4619-CEDD-4019-AEA1-A0B254B7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E4B0D181-2CB0-4A2F-9F49-0B7AFFD2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76" name="Picture 2">
          <a:extLst>
            <a:ext uri="{FF2B5EF4-FFF2-40B4-BE49-F238E27FC236}">
              <a16:creationId xmlns:a16="http://schemas.microsoft.com/office/drawing/2014/main" id="{E8D9612B-69C0-4320-A457-F6F34A18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168138A3-367C-40DF-A578-5D34012F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78" name="Picture 13">
          <a:extLst>
            <a:ext uri="{FF2B5EF4-FFF2-40B4-BE49-F238E27FC236}">
              <a16:creationId xmlns:a16="http://schemas.microsoft.com/office/drawing/2014/main" id="{9D3AEC42-F0F8-4A39-B79D-7A865DA4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66AF0BCB-F40B-4893-8D47-5A2B955B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80" name="Picture 2">
          <a:extLst>
            <a:ext uri="{FF2B5EF4-FFF2-40B4-BE49-F238E27FC236}">
              <a16:creationId xmlns:a16="http://schemas.microsoft.com/office/drawing/2014/main" id="{4806761C-9477-439A-9B60-EBE48074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81" name="Picture 18">
          <a:extLst>
            <a:ext uri="{FF2B5EF4-FFF2-40B4-BE49-F238E27FC236}">
              <a16:creationId xmlns:a16="http://schemas.microsoft.com/office/drawing/2014/main" id="{25D9620E-642E-49C3-BD4F-D9CE577E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82" name="Picture 2">
          <a:extLst>
            <a:ext uri="{FF2B5EF4-FFF2-40B4-BE49-F238E27FC236}">
              <a16:creationId xmlns:a16="http://schemas.microsoft.com/office/drawing/2014/main" id="{D52863C2-DC6A-4CE0-AB3B-73840911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35706849-0448-4C84-8986-F266C554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84" name="Picture 21">
          <a:extLst>
            <a:ext uri="{FF2B5EF4-FFF2-40B4-BE49-F238E27FC236}">
              <a16:creationId xmlns:a16="http://schemas.microsoft.com/office/drawing/2014/main" id="{6CC7435C-817A-450F-946F-1958DD73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957C58FD-8C06-43C2-A714-9D43B26D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86" name="Picture 2">
          <a:extLst>
            <a:ext uri="{FF2B5EF4-FFF2-40B4-BE49-F238E27FC236}">
              <a16:creationId xmlns:a16="http://schemas.microsoft.com/office/drawing/2014/main" id="{5B14697E-0715-4DDB-BB59-33E13ABA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170FE5-FE46-42B7-8812-11A7410F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88" name="Picture 2">
          <a:extLst>
            <a:ext uri="{FF2B5EF4-FFF2-40B4-BE49-F238E27FC236}">
              <a16:creationId xmlns:a16="http://schemas.microsoft.com/office/drawing/2014/main" id="{CACBBECC-9ED6-4321-87F3-D09A3D1F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9" name="Picture 1024">
          <a:extLst>
            <a:ext uri="{FF2B5EF4-FFF2-40B4-BE49-F238E27FC236}">
              <a16:creationId xmlns:a16="http://schemas.microsoft.com/office/drawing/2014/main" id="{F99FD9BE-810F-4AFA-8589-84960D2F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0" name="Picture 1024">
          <a:extLst>
            <a:ext uri="{FF2B5EF4-FFF2-40B4-BE49-F238E27FC236}">
              <a16:creationId xmlns:a16="http://schemas.microsoft.com/office/drawing/2014/main" id="{AB39099F-3BA3-4615-8497-6E44A6A8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1" name="Picture 1024">
          <a:extLst>
            <a:ext uri="{FF2B5EF4-FFF2-40B4-BE49-F238E27FC236}">
              <a16:creationId xmlns:a16="http://schemas.microsoft.com/office/drawing/2014/main" id="{8ABBED0D-B192-45CF-BE22-F5C93055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2" name="Picture 1024">
          <a:extLst>
            <a:ext uri="{FF2B5EF4-FFF2-40B4-BE49-F238E27FC236}">
              <a16:creationId xmlns:a16="http://schemas.microsoft.com/office/drawing/2014/main" id="{91BE062C-6267-4CBC-8267-F3D129E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3" name="Picture 1024">
          <a:extLst>
            <a:ext uri="{FF2B5EF4-FFF2-40B4-BE49-F238E27FC236}">
              <a16:creationId xmlns:a16="http://schemas.microsoft.com/office/drawing/2014/main" id="{B24ABFF9-81C1-466A-BD1F-46959BC0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4" name="Picture 1024">
          <a:extLst>
            <a:ext uri="{FF2B5EF4-FFF2-40B4-BE49-F238E27FC236}">
              <a16:creationId xmlns:a16="http://schemas.microsoft.com/office/drawing/2014/main" id="{5F2686A4-2CBA-49D4-B962-5DBBDE11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5" name="Picture 1024">
          <a:extLst>
            <a:ext uri="{FF2B5EF4-FFF2-40B4-BE49-F238E27FC236}">
              <a16:creationId xmlns:a16="http://schemas.microsoft.com/office/drawing/2014/main" id="{5304516D-9B19-4B8E-96D7-CA3A53458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96" name="Picture 1024">
          <a:extLst>
            <a:ext uri="{FF2B5EF4-FFF2-40B4-BE49-F238E27FC236}">
              <a16:creationId xmlns:a16="http://schemas.microsoft.com/office/drawing/2014/main" id="{E3AC1943-7EC8-4D29-9709-CE909ADA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97" name="Picture 1024">
          <a:extLst>
            <a:ext uri="{FF2B5EF4-FFF2-40B4-BE49-F238E27FC236}">
              <a16:creationId xmlns:a16="http://schemas.microsoft.com/office/drawing/2014/main" id="{AEFDC07F-BEDD-4B6F-9438-17CE572D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98" name="Picture 1024">
          <a:extLst>
            <a:ext uri="{FF2B5EF4-FFF2-40B4-BE49-F238E27FC236}">
              <a16:creationId xmlns:a16="http://schemas.microsoft.com/office/drawing/2014/main" id="{7A9A2B6A-285D-4336-8139-41B58651E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99" name="Picture 1024">
          <a:extLst>
            <a:ext uri="{FF2B5EF4-FFF2-40B4-BE49-F238E27FC236}">
              <a16:creationId xmlns:a16="http://schemas.microsoft.com/office/drawing/2014/main" id="{8C1AD074-0BEE-481A-BBBB-D42FC669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00" name="Picture 1024">
          <a:extLst>
            <a:ext uri="{FF2B5EF4-FFF2-40B4-BE49-F238E27FC236}">
              <a16:creationId xmlns:a16="http://schemas.microsoft.com/office/drawing/2014/main" id="{AD241119-60EE-4DF9-9AA0-E2A98F20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01" name="Picture 1024">
          <a:extLst>
            <a:ext uri="{FF2B5EF4-FFF2-40B4-BE49-F238E27FC236}">
              <a16:creationId xmlns:a16="http://schemas.microsoft.com/office/drawing/2014/main" id="{79BBB311-A87F-4328-B9B3-7BF958F0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02" name="Picture 1024">
          <a:extLst>
            <a:ext uri="{FF2B5EF4-FFF2-40B4-BE49-F238E27FC236}">
              <a16:creationId xmlns:a16="http://schemas.microsoft.com/office/drawing/2014/main" id="{0C515022-D2C7-47BD-BF53-30760C31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03" name="Picture 1024">
          <a:extLst>
            <a:ext uri="{FF2B5EF4-FFF2-40B4-BE49-F238E27FC236}">
              <a16:creationId xmlns:a16="http://schemas.microsoft.com/office/drawing/2014/main" id="{07394F54-638B-4C51-9665-AADAC19D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04" name="Picture 1024">
          <a:extLst>
            <a:ext uri="{FF2B5EF4-FFF2-40B4-BE49-F238E27FC236}">
              <a16:creationId xmlns:a16="http://schemas.microsoft.com/office/drawing/2014/main" id="{9FB84291-11F9-4185-BDCE-7B4B7BC2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05" name="Picture 1024">
          <a:extLst>
            <a:ext uri="{FF2B5EF4-FFF2-40B4-BE49-F238E27FC236}">
              <a16:creationId xmlns:a16="http://schemas.microsoft.com/office/drawing/2014/main" id="{AB4D63A3-F6EF-464F-9BAD-BC0E36BB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06" name="Picture 1024">
          <a:extLst>
            <a:ext uri="{FF2B5EF4-FFF2-40B4-BE49-F238E27FC236}">
              <a16:creationId xmlns:a16="http://schemas.microsoft.com/office/drawing/2014/main" id="{5BE1935F-8BE4-4B55-8E79-FB37C212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07" name="Picture 1024">
          <a:extLst>
            <a:ext uri="{FF2B5EF4-FFF2-40B4-BE49-F238E27FC236}">
              <a16:creationId xmlns:a16="http://schemas.microsoft.com/office/drawing/2014/main" id="{EC48E31D-F2F5-4F88-B9AD-F7132441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08" name="Picture 1024">
          <a:extLst>
            <a:ext uri="{FF2B5EF4-FFF2-40B4-BE49-F238E27FC236}">
              <a16:creationId xmlns:a16="http://schemas.microsoft.com/office/drawing/2014/main" id="{ECE877EB-D605-4FB4-AABB-E108D20F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09" name="Picture 1024">
          <a:extLst>
            <a:ext uri="{FF2B5EF4-FFF2-40B4-BE49-F238E27FC236}">
              <a16:creationId xmlns:a16="http://schemas.microsoft.com/office/drawing/2014/main" id="{439A7B91-1ED4-4913-B783-AFFE2D1E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0" name="Picture 1024">
          <a:extLst>
            <a:ext uri="{FF2B5EF4-FFF2-40B4-BE49-F238E27FC236}">
              <a16:creationId xmlns:a16="http://schemas.microsoft.com/office/drawing/2014/main" id="{F9EC15B3-E28B-415A-A7B9-299A31CC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1" name="Picture 1024">
          <a:extLst>
            <a:ext uri="{FF2B5EF4-FFF2-40B4-BE49-F238E27FC236}">
              <a16:creationId xmlns:a16="http://schemas.microsoft.com/office/drawing/2014/main" id="{BAE6930C-390D-40AA-ACDC-BF5E5CA3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2" name="Picture 1024">
          <a:extLst>
            <a:ext uri="{FF2B5EF4-FFF2-40B4-BE49-F238E27FC236}">
              <a16:creationId xmlns:a16="http://schemas.microsoft.com/office/drawing/2014/main" id="{FD23A3AB-3329-42AE-A4C7-FAD0F841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3" name="Picture 1024">
          <a:extLst>
            <a:ext uri="{FF2B5EF4-FFF2-40B4-BE49-F238E27FC236}">
              <a16:creationId xmlns:a16="http://schemas.microsoft.com/office/drawing/2014/main" id="{C3F5179A-60A4-48C6-AFA2-5726B1DF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4" name="Picture 1024">
          <a:extLst>
            <a:ext uri="{FF2B5EF4-FFF2-40B4-BE49-F238E27FC236}">
              <a16:creationId xmlns:a16="http://schemas.microsoft.com/office/drawing/2014/main" id="{CDAC7F53-D12E-4F6D-BC0F-AE5A86E7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5" name="Picture 1024">
          <a:extLst>
            <a:ext uri="{FF2B5EF4-FFF2-40B4-BE49-F238E27FC236}">
              <a16:creationId xmlns:a16="http://schemas.microsoft.com/office/drawing/2014/main" id="{F1833959-A4A0-4F01-BF2A-B1B07976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16" name="Picture 1024">
          <a:extLst>
            <a:ext uri="{FF2B5EF4-FFF2-40B4-BE49-F238E27FC236}">
              <a16:creationId xmlns:a16="http://schemas.microsoft.com/office/drawing/2014/main" id="{C0D4F1FE-6A13-42FB-8707-1B376C56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17" name="Picture 1024">
          <a:extLst>
            <a:ext uri="{FF2B5EF4-FFF2-40B4-BE49-F238E27FC236}">
              <a16:creationId xmlns:a16="http://schemas.microsoft.com/office/drawing/2014/main" id="{3490C108-E1E0-4A4E-AD07-A9A7F5F3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18" name="Picture 1024">
          <a:extLst>
            <a:ext uri="{FF2B5EF4-FFF2-40B4-BE49-F238E27FC236}">
              <a16:creationId xmlns:a16="http://schemas.microsoft.com/office/drawing/2014/main" id="{63F54647-335C-4559-A42A-E21FE945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19" name="Picture 1024">
          <a:extLst>
            <a:ext uri="{FF2B5EF4-FFF2-40B4-BE49-F238E27FC236}">
              <a16:creationId xmlns:a16="http://schemas.microsoft.com/office/drawing/2014/main" id="{197E506B-6749-4443-9407-E7D1FB683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20" name="Picture 1024">
          <a:extLst>
            <a:ext uri="{FF2B5EF4-FFF2-40B4-BE49-F238E27FC236}">
              <a16:creationId xmlns:a16="http://schemas.microsoft.com/office/drawing/2014/main" id="{A2CB40F4-FD3B-4ABB-8017-E66E86EA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21" name="Picture 1024">
          <a:extLst>
            <a:ext uri="{FF2B5EF4-FFF2-40B4-BE49-F238E27FC236}">
              <a16:creationId xmlns:a16="http://schemas.microsoft.com/office/drawing/2014/main" id="{F6C6EE58-9CA4-4DA6-ACEC-93197A8B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22" name="Picture 1024">
          <a:extLst>
            <a:ext uri="{FF2B5EF4-FFF2-40B4-BE49-F238E27FC236}">
              <a16:creationId xmlns:a16="http://schemas.microsoft.com/office/drawing/2014/main" id="{11A342E0-741A-4213-9C0F-D9608394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23" name="Picture 1024">
          <a:extLst>
            <a:ext uri="{FF2B5EF4-FFF2-40B4-BE49-F238E27FC236}">
              <a16:creationId xmlns:a16="http://schemas.microsoft.com/office/drawing/2014/main" id="{BC0501D8-AE43-4FFA-B781-38C2E522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4" name="Picture 1024">
          <a:extLst>
            <a:ext uri="{FF2B5EF4-FFF2-40B4-BE49-F238E27FC236}">
              <a16:creationId xmlns:a16="http://schemas.microsoft.com/office/drawing/2014/main" id="{5441A17A-766C-4B1A-9255-C467AB7B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5" name="Picture 1024">
          <a:extLst>
            <a:ext uri="{FF2B5EF4-FFF2-40B4-BE49-F238E27FC236}">
              <a16:creationId xmlns:a16="http://schemas.microsoft.com/office/drawing/2014/main" id="{D26CE9CF-2296-4BB1-8EF2-FAE670B9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6" name="Picture 1024">
          <a:extLst>
            <a:ext uri="{FF2B5EF4-FFF2-40B4-BE49-F238E27FC236}">
              <a16:creationId xmlns:a16="http://schemas.microsoft.com/office/drawing/2014/main" id="{8AAFAFA9-5D8E-4EA9-B69F-909EC26A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7" name="Picture 1024">
          <a:extLst>
            <a:ext uri="{FF2B5EF4-FFF2-40B4-BE49-F238E27FC236}">
              <a16:creationId xmlns:a16="http://schemas.microsoft.com/office/drawing/2014/main" id="{E4A0D8CC-0228-4C95-BBC2-E70B0641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8" name="Picture 1024">
          <a:extLst>
            <a:ext uri="{FF2B5EF4-FFF2-40B4-BE49-F238E27FC236}">
              <a16:creationId xmlns:a16="http://schemas.microsoft.com/office/drawing/2014/main" id="{B0B8D4CC-713B-483D-A35A-86CCB548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9" name="Picture 1024">
          <a:extLst>
            <a:ext uri="{FF2B5EF4-FFF2-40B4-BE49-F238E27FC236}">
              <a16:creationId xmlns:a16="http://schemas.microsoft.com/office/drawing/2014/main" id="{54D7C12D-7CD4-4C06-A8AA-1ECED2D2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30" name="Picture 1024">
          <a:extLst>
            <a:ext uri="{FF2B5EF4-FFF2-40B4-BE49-F238E27FC236}">
              <a16:creationId xmlns:a16="http://schemas.microsoft.com/office/drawing/2014/main" id="{3B647FFD-9EA2-4413-AE49-B0EC1B0D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31" name="Picture 1024">
          <a:extLst>
            <a:ext uri="{FF2B5EF4-FFF2-40B4-BE49-F238E27FC236}">
              <a16:creationId xmlns:a16="http://schemas.microsoft.com/office/drawing/2014/main" id="{7914ABBE-37C7-4D94-B265-7B858D57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32" name="Picture 1024">
          <a:extLst>
            <a:ext uri="{FF2B5EF4-FFF2-40B4-BE49-F238E27FC236}">
              <a16:creationId xmlns:a16="http://schemas.microsoft.com/office/drawing/2014/main" id="{FCDD14A0-D112-407F-B473-B864B16E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33" name="Picture 1024">
          <a:extLst>
            <a:ext uri="{FF2B5EF4-FFF2-40B4-BE49-F238E27FC236}">
              <a16:creationId xmlns:a16="http://schemas.microsoft.com/office/drawing/2014/main" id="{9DD076B4-A988-464A-92D5-54F65232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34" name="Picture 1024">
          <a:extLst>
            <a:ext uri="{FF2B5EF4-FFF2-40B4-BE49-F238E27FC236}">
              <a16:creationId xmlns:a16="http://schemas.microsoft.com/office/drawing/2014/main" id="{6A970CA5-A46F-407D-9E27-E8CBCE942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35" name="Picture 1024">
          <a:extLst>
            <a:ext uri="{FF2B5EF4-FFF2-40B4-BE49-F238E27FC236}">
              <a16:creationId xmlns:a16="http://schemas.microsoft.com/office/drawing/2014/main" id="{A9BBC228-566E-4672-8979-FD55EEF7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36" name="Picture 1024">
          <a:extLst>
            <a:ext uri="{FF2B5EF4-FFF2-40B4-BE49-F238E27FC236}">
              <a16:creationId xmlns:a16="http://schemas.microsoft.com/office/drawing/2014/main" id="{10A1309D-2A00-40EA-8EE1-6A07F8BC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37" name="Picture 1024">
          <a:extLst>
            <a:ext uri="{FF2B5EF4-FFF2-40B4-BE49-F238E27FC236}">
              <a16:creationId xmlns:a16="http://schemas.microsoft.com/office/drawing/2014/main" id="{8261C0C6-4043-4C1A-B5CE-E4D8BF88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38" name="Picture 1024">
          <a:extLst>
            <a:ext uri="{FF2B5EF4-FFF2-40B4-BE49-F238E27FC236}">
              <a16:creationId xmlns:a16="http://schemas.microsoft.com/office/drawing/2014/main" id="{A1D32395-3497-45C1-9031-A7864CBA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39" name="Picture 1024">
          <a:extLst>
            <a:ext uri="{FF2B5EF4-FFF2-40B4-BE49-F238E27FC236}">
              <a16:creationId xmlns:a16="http://schemas.microsoft.com/office/drawing/2014/main" id="{67470835-8F5F-4205-B2A2-F99066D5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40" name="Picture 1024">
          <a:extLst>
            <a:ext uri="{FF2B5EF4-FFF2-40B4-BE49-F238E27FC236}">
              <a16:creationId xmlns:a16="http://schemas.microsoft.com/office/drawing/2014/main" id="{41D24E1F-FB66-4952-A50D-04B15D76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41" name="Picture 1024">
          <a:extLst>
            <a:ext uri="{FF2B5EF4-FFF2-40B4-BE49-F238E27FC236}">
              <a16:creationId xmlns:a16="http://schemas.microsoft.com/office/drawing/2014/main" id="{BC207379-229B-441A-9BC0-FB3B5D40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42" name="Picture 1024">
          <a:extLst>
            <a:ext uri="{FF2B5EF4-FFF2-40B4-BE49-F238E27FC236}">
              <a16:creationId xmlns:a16="http://schemas.microsoft.com/office/drawing/2014/main" id="{2CBE72AF-397C-4ADC-889C-04EC005A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43" name="Picture 1024">
          <a:extLst>
            <a:ext uri="{FF2B5EF4-FFF2-40B4-BE49-F238E27FC236}">
              <a16:creationId xmlns:a16="http://schemas.microsoft.com/office/drawing/2014/main" id="{29CFA98A-59E3-44A6-BE1E-C9CA5EFB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44" name="Picture 1024">
          <a:extLst>
            <a:ext uri="{FF2B5EF4-FFF2-40B4-BE49-F238E27FC236}">
              <a16:creationId xmlns:a16="http://schemas.microsoft.com/office/drawing/2014/main" id="{F513D2AE-780F-4E8E-8AF5-BD892F2B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45" name="Picture 1024">
          <a:extLst>
            <a:ext uri="{FF2B5EF4-FFF2-40B4-BE49-F238E27FC236}">
              <a16:creationId xmlns:a16="http://schemas.microsoft.com/office/drawing/2014/main" id="{0915E3FA-89CB-45CD-98F5-ECAED77A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46" name="Picture 1024">
          <a:extLst>
            <a:ext uri="{FF2B5EF4-FFF2-40B4-BE49-F238E27FC236}">
              <a16:creationId xmlns:a16="http://schemas.microsoft.com/office/drawing/2014/main" id="{E0E5C44F-B862-46DF-88CB-A6DC951E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47" name="Picture 1024">
          <a:extLst>
            <a:ext uri="{FF2B5EF4-FFF2-40B4-BE49-F238E27FC236}">
              <a16:creationId xmlns:a16="http://schemas.microsoft.com/office/drawing/2014/main" id="{8E50F065-A372-4748-9546-3E1FC416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48" name="Picture 1024">
          <a:extLst>
            <a:ext uri="{FF2B5EF4-FFF2-40B4-BE49-F238E27FC236}">
              <a16:creationId xmlns:a16="http://schemas.microsoft.com/office/drawing/2014/main" id="{6B3BB100-181A-40B6-92EA-604DF6CC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49" name="Picture 1024">
          <a:extLst>
            <a:ext uri="{FF2B5EF4-FFF2-40B4-BE49-F238E27FC236}">
              <a16:creationId xmlns:a16="http://schemas.microsoft.com/office/drawing/2014/main" id="{28574567-6215-40B9-A13D-DA90DE71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0" name="Picture 1024">
          <a:extLst>
            <a:ext uri="{FF2B5EF4-FFF2-40B4-BE49-F238E27FC236}">
              <a16:creationId xmlns:a16="http://schemas.microsoft.com/office/drawing/2014/main" id="{393EAFED-93F6-40C7-959A-3F29AB41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1" name="Picture 1024">
          <a:extLst>
            <a:ext uri="{FF2B5EF4-FFF2-40B4-BE49-F238E27FC236}">
              <a16:creationId xmlns:a16="http://schemas.microsoft.com/office/drawing/2014/main" id="{A107A1C4-B5AA-482D-8F5E-488BB418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2" name="Picture 1024">
          <a:extLst>
            <a:ext uri="{FF2B5EF4-FFF2-40B4-BE49-F238E27FC236}">
              <a16:creationId xmlns:a16="http://schemas.microsoft.com/office/drawing/2014/main" id="{BDBB56BD-B089-45AA-B53E-8615DEC8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3" name="Picture 1024">
          <a:extLst>
            <a:ext uri="{FF2B5EF4-FFF2-40B4-BE49-F238E27FC236}">
              <a16:creationId xmlns:a16="http://schemas.microsoft.com/office/drawing/2014/main" id="{44F38310-7EED-4FD1-A94E-7A0BB551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4" name="Picture 1024">
          <a:extLst>
            <a:ext uri="{FF2B5EF4-FFF2-40B4-BE49-F238E27FC236}">
              <a16:creationId xmlns:a16="http://schemas.microsoft.com/office/drawing/2014/main" id="{4D8BC8EE-1E0D-4ADE-A6B1-D4D43A87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5" name="Picture 1024">
          <a:extLst>
            <a:ext uri="{FF2B5EF4-FFF2-40B4-BE49-F238E27FC236}">
              <a16:creationId xmlns:a16="http://schemas.microsoft.com/office/drawing/2014/main" id="{3EA126A7-AA9B-4C0B-ADBB-E9B3DB9C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6" name="Picture 1024">
          <a:extLst>
            <a:ext uri="{FF2B5EF4-FFF2-40B4-BE49-F238E27FC236}">
              <a16:creationId xmlns:a16="http://schemas.microsoft.com/office/drawing/2014/main" id="{516108CE-3840-4E2F-8D95-CDF9CBAC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7" name="Picture 1024">
          <a:extLst>
            <a:ext uri="{FF2B5EF4-FFF2-40B4-BE49-F238E27FC236}">
              <a16:creationId xmlns:a16="http://schemas.microsoft.com/office/drawing/2014/main" id="{56B0B1F7-EA66-403D-83CA-BF9F2B9A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8" name="Picture 1024">
          <a:extLst>
            <a:ext uri="{FF2B5EF4-FFF2-40B4-BE49-F238E27FC236}">
              <a16:creationId xmlns:a16="http://schemas.microsoft.com/office/drawing/2014/main" id="{1B5212CE-4DD3-4DFD-9F7E-C8C1337B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59" name="Picture 1024">
          <a:extLst>
            <a:ext uri="{FF2B5EF4-FFF2-40B4-BE49-F238E27FC236}">
              <a16:creationId xmlns:a16="http://schemas.microsoft.com/office/drawing/2014/main" id="{A015A11B-12A6-4456-BA19-1B9D4D85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0" name="Picture 1024">
          <a:extLst>
            <a:ext uri="{FF2B5EF4-FFF2-40B4-BE49-F238E27FC236}">
              <a16:creationId xmlns:a16="http://schemas.microsoft.com/office/drawing/2014/main" id="{4503DCDE-4B77-4F67-BED4-0DDB1755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1" name="Picture 1024">
          <a:extLst>
            <a:ext uri="{FF2B5EF4-FFF2-40B4-BE49-F238E27FC236}">
              <a16:creationId xmlns:a16="http://schemas.microsoft.com/office/drawing/2014/main" id="{4790C94D-4876-4765-B284-2A1BB647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2" name="Picture 1024">
          <a:extLst>
            <a:ext uri="{FF2B5EF4-FFF2-40B4-BE49-F238E27FC236}">
              <a16:creationId xmlns:a16="http://schemas.microsoft.com/office/drawing/2014/main" id="{B4748AA9-DC8A-419D-8CB7-220E09B4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3" name="Picture 1024">
          <a:extLst>
            <a:ext uri="{FF2B5EF4-FFF2-40B4-BE49-F238E27FC236}">
              <a16:creationId xmlns:a16="http://schemas.microsoft.com/office/drawing/2014/main" id="{131D1C88-ADBD-4F11-B717-005D7777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4" name="Picture 1024">
          <a:extLst>
            <a:ext uri="{FF2B5EF4-FFF2-40B4-BE49-F238E27FC236}">
              <a16:creationId xmlns:a16="http://schemas.microsoft.com/office/drawing/2014/main" id="{D091B62E-23C4-4C07-B27E-FF9FA79E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5" name="Picture 1024">
          <a:extLst>
            <a:ext uri="{FF2B5EF4-FFF2-40B4-BE49-F238E27FC236}">
              <a16:creationId xmlns:a16="http://schemas.microsoft.com/office/drawing/2014/main" id="{97D8DE40-1AE4-433A-9CD4-235FEF73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6" name="Picture 1024">
          <a:extLst>
            <a:ext uri="{FF2B5EF4-FFF2-40B4-BE49-F238E27FC236}">
              <a16:creationId xmlns:a16="http://schemas.microsoft.com/office/drawing/2014/main" id="{9287F0F2-C3A0-4D43-80A3-6B3693A2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7" name="Picture 1024">
          <a:extLst>
            <a:ext uri="{FF2B5EF4-FFF2-40B4-BE49-F238E27FC236}">
              <a16:creationId xmlns:a16="http://schemas.microsoft.com/office/drawing/2014/main" id="{A5F4B69F-022A-48D9-8EB1-24752D5D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8" name="Picture 1024">
          <a:extLst>
            <a:ext uri="{FF2B5EF4-FFF2-40B4-BE49-F238E27FC236}">
              <a16:creationId xmlns:a16="http://schemas.microsoft.com/office/drawing/2014/main" id="{1B7F6E5F-B3B3-4B92-A8E8-43A75850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9" name="Picture 1024">
          <a:extLst>
            <a:ext uri="{FF2B5EF4-FFF2-40B4-BE49-F238E27FC236}">
              <a16:creationId xmlns:a16="http://schemas.microsoft.com/office/drawing/2014/main" id="{9D82000A-ECA7-4292-A791-DC36AA25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70" name="Picture 1024">
          <a:extLst>
            <a:ext uri="{FF2B5EF4-FFF2-40B4-BE49-F238E27FC236}">
              <a16:creationId xmlns:a16="http://schemas.microsoft.com/office/drawing/2014/main" id="{6C156925-040A-4737-BC1E-78A280FB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71" name="Picture 1024">
          <a:extLst>
            <a:ext uri="{FF2B5EF4-FFF2-40B4-BE49-F238E27FC236}">
              <a16:creationId xmlns:a16="http://schemas.microsoft.com/office/drawing/2014/main" id="{DCF2DDBB-EEBB-46C7-8E27-04A50105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72" name="Picture 1024">
          <a:extLst>
            <a:ext uri="{FF2B5EF4-FFF2-40B4-BE49-F238E27FC236}">
              <a16:creationId xmlns:a16="http://schemas.microsoft.com/office/drawing/2014/main" id="{0DAD9246-72DB-47B7-9011-71B30251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3" name="Picture 1024">
          <a:extLst>
            <a:ext uri="{FF2B5EF4-FFF2-40B4-BE49-F238E27FC236}">
              <a16:creationId xmlns:a16="http://schemas.microsoft.com/office/drawing/2014/main" id="{D898DA91-762E-45DB-83A9-DDBD0CF4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4" name="Picture 1024">
          <a:extLst>
            <a:ext uri="{FF2B5EF4-FFF2-40B4-BE49-F238E27FC236}">
              <a16:creationId xmlns:a16="http://schemas.microsoft.com/office/drawing/2014/main" id="{5A87705A-F687-431F-ADE3-97062533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5" name="Picture 1024">
          <a:extLst>
            <a:ext uri="{FF2B5EF4-FFF2-40B4-BE49-F238E27FC236}">
              <a16:creationId xmlns:a16="http://schemas.microsoft.com/office/drawing/2014/main" id="{5F218FE8-5368-469A-8B3B-B74EA953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6" name="Picture 1024">
          <a:extLst>
            <a:ext uri="{FF2B5EF4-FFF2-40B4-BE49-F238E27FC236}">
              <a16:creationId xmlns:a16="http://schemas.microsoft.com/office/drawing/2014/main" id="{5B722136-D6CB-4583-B268-A383EA25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7" name="Picture 1024">
          <a:extLst>
            <a:ext uri="{FF2B5EF4-FFF2-40B4-BE49-F238E27FC236}">
              <a16:creationId xmlns:a16="http://schemas.microsoft.com/office/drawing/2014/main" id="{6358AF2C-E679-4906-9935-6144277A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8" name="Picture 1024">
          <a:extLst>
            <a:ext uri="{FF2B5EF4-FFF2-40B4-BE49-F238E27FC236}">
              <a16:creationId xmlns:a16="http://schemas.microsoft.com/office/drawing/2014/main" id="{97B0A4C8-0E3B-4405-AD14-C8C44D1A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9" name="Picture 1024">
          <a:extLst>
            <a:ext uri="{FF2B5EF4-FFF2-40B4-BE49-F238E27FC236}">
              <a16:creationId xmlns:a16="http://schemas.microsoft.com/office/drawing/2014/main" id="{3C118924-F47C-4107-8B41-2F490808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0" name="Picture 1024">
          <a:extLst>
            <a:ext uri="{FF2B5EF4-FFF2-40B4-BE49-F238E27FC236}">
              <a16:creationId xmlns:a16="http://schemas.microsoft.com/office/drawing/2014/main" id="{43594834-061C-4611-AC46-5575F75F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1" name="Picture 1024">
          <a:extLst>
            <a:ext uri="{FF2B5EF4-FFF2-40B4-BE49-F238E27FC236}">
              <a16:creationId xmlns:a16="http://schemas.microsoft.com/office/drawing/2014/main" id="{BE6AA736-BAD9-4A38-BE3A-49F0DC1D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2" name="Picture 1024">
          <a:extLst>
            <a:ext uri="{FF2B5EF4-FFF2-40B4-BE49-F238E27FC236}">
              <a16:creationId xmlns:a16="http://schemas.microsoft.com/office/drawing/2014/main" id="{F5C8ACB7-E270-4927-AAD8-BD358166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3" name="Picture 1024">
          <a:extLst>
            <a:ext uri="{FF2B5EF4-FFF2-40B4-BE49-F238E27FC236}">
              <a16:creationId xmlns:a16="http://schemas.microsoft.com/office/drawing/2014/main" id="{2E6686E8-2619-4B71-873E-A9A6D45C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4" name="Picture 1024">
          <a:extLst>
            <a:ext uri="{FF2B5EF4-FFF2-40B4-BE49-F238E27FC236}">
              <a16:creationId xmlns:a16="http://schemas.microsoft.com/office/drawing/2014/main" id="{807906FD-C9E5-45BE-91BD-99815FBA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5" name="Picture 1024">
          <a:extLst>
            <a:ext uri="{FF2B5EF4-FFF2-40B4-BE49-F238E27FC236}">
              <a16:creationId xmlns:a16="http://schemas.microsoft.com/office/drawing/2014/main" id="{1C4D7D54-821E-4EBD-977C-DFD99D73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86" name="Picture 1024">
          <a:extLst>
            <a:ext uri="{FF2B5EF4-FFF2-40B4-BE49-F238E27FC236}">
              <a16:creationId xmlns:a16="http://schemas.microsoft.com/office/drawing/2014/main" id="{EF028345-D757-4544-A4EC-F319871C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87" name="Picture 1024">
          <a:extLst>
            <a:ext uri="{FF2B5EF4-FFF2-40B4-BE49-F238E27FC236}">
              <a16:creationId xmlns:a16="http://schemas.microsoft.com/office/drawing/2014/main" id="{B0E0701F-0CC9-4594-B761-3203EC8D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88" name="Picture 1024">
          <a:extLst>
            <a:ext uri="{FF2B5EF4-FFF2-40B4-BE49-F238E27FC236}">
              <a16:creationId xmlns:a16="http://schemas.microsoft.com/office/drawing/2014/main" id="{8DF7EB32-5B81-46CD-A52A-EC8843FA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89" name="Picture 1024">
          <a:extLst>
            <a:ext uri="{FF2B5EF4-FFF2-40B4-BE49-F238E27FC236}">
              <a16:creationId xmlns:a16="http://schemas.microsoft.com/office/drawing/2014/main" id="{3F87492A-9BAD-4E60-8C7A-A626F746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0" name="Picture 1024">
          <a:extLst>
            <a:ext uri="{FF2B5EF4-FFF2-40B4-BE49-F238E27FC236}">
              <a16:creationId xmlns:a16="http://schemas.microsoft.com/office/drawing/2014/main" id="{DCD741CD-CC67-4760-AA41-870555D3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1" name="Picture 1024">
          <a:extLst>
            <a:ext uri="{FF2B5EF4-FFF2-40B4-BE49-F238E27FC236}">
              <a16:creationId xmlns:a16="http://schemas.microsoft.com/office/drawing/2014/main" id="{F0319998-CA41-4649-BBC6-F508C1F8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2" name="Picture 1024">
          <a:extLst>
            <a:ext uri="{FF2B5EF4-FFF2-40B4-BE49-F238E27FC236}">
              <a16:creationId xmlns:a16="http://schemas.microsoft.com/office/drawing/2014/main" id="{4E6B3F3E-FCD3-4373-96AD-F08F2715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3" name="Picture 1024">
          <a:extLst>
            <a:ext uri="{FF2B5EF4-FFF2-40B4-BE49-F238E27FC236}">
              <a16:creationId xmlns:a16="http://schemas.microsoft.com/office/drawing/2014/main" id="{1E6D0B8F-551F-49A7-91A1-79D1B310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94" name="Picture 1024">
          <a:extLst>
            <a:ext uri="{FF2B5EF4-FFF2-40B4-BE49-F238E27FC236}">
              <a16:creationId xmlns:a16="http://schemas.microsoft.com/office/drawing/2014/main" id="{136054EB-8A10-4279-9C81-743A4E785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95" name="Picture 1024">
          <a:extLst>
            <a:ext uri="{FF2B5EF4-FFF2-40B4-BE49-F238E27FC236}">
              <a16:creationId xmlns:a16="http://schemas.microsoft.com/office/drawing/2014/main" id="{AB13B0D4-496F-4EA0-AFD9-4114B35A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96" name="Picture 1024">
          <a:extLst>
            <a:ext uri="{FF2B5EF4-FFF2-40B4-BE49-F238E27FC236}">
              <a16:creationId xmlns:a16="http://schemas.microsoft.com/office/drawing/2014/main" id="{DE4BB903-C935-426A-938F-8B5B024C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97" name="Picture 1024">
          <a:extLst>
            <a:ext uri="{FF2B5EF4-FFF2-40B4-BE49-F238E27FC236}">
              <a16:creationId xmlns:a16="http://schemas.microsoft.com/office/drawing/2014/main" id="{CDF0A1CF-2591-44DF-93CC-2D1A257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98" name="Picture 1024">
          <a:extLst>
            <a:ext uri="{FF2B5EF4-FFF2-40B4-BE49-F238E27FC236}">
              <a16:creationId xmlns:a16="http://schemas.microsoft.com/office/drawing/2014/main" id="{C1E7FC88-0779-4A79-823A-CE78C5D4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99" name="Picture 1024">
          <a:extLst>
            <a:ext uri="{FF2B5EF4-FFF2-40B4-BE49-F238E27FC236}">
              <a16:creationId xmlns:a16="http://schemas.microsoft.com/office/drawing/2014/main" id="{246CDFB1-5C1B-4E3B-9BFD-BF8521027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00" name="Picture 1024">
          <a:extLst>
            <a:ext uri="{FF2B5EF4-FFF2-40B4-BE49-F238E27FC236}">
              <a16:creationId xmlns:a16="http://schemas.microsoft.com/office/drawing/2014/main" id="{74C32603-E0A2-46BB-AF65-AD2F8A93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1" name="Picture 1024">
          <a:extLst>
            <a:ext uri="{FF2B5EF4-FFF2-40B4-BE49-F238E27FC236}">
              <a16:creationId xmlns:a16="http://schemas.microsoft.com/office/drawing/2014/main" id="{98F08530-3E33-419D-A9ED-7F37DD4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2" name="Picture 1024">
          <a:extLst>
            <a:ext uri="{FF2B5EF4-FFF2-40B4-BE49-F238E27FC236}">
              <a16:creationId xmlns:a16="http://schemas.microsoft.com/office/drawing/2014/main" id="{38341049-FFE0-41A8-B53C-882F5FC9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3" name="Picture 1024">
          <a:extLst>
            <a:ext uri="{FF2B5EF4-FFF2-40B4-BE49-F238E27FC236}">
              <a16:creationId xmlns:a16="http://schemas.microsoft.com/office/drawing/2014/main" id="{A8D41F27-C31F-447A-96AE-0B00DD60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4" name="Picture 1024">
          <a:extLst>
            <a:ext uri="{FF2B5EF4-FFF2-40B4-BE49-F238E27FC236}">
              <a16:creationId xmlns:a16="http://schemas.microsoft.com/office/drawing/2014/main" id="{2CD217D1-AE48-423F-BCDE-1B4A040E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5" name="Picture 1024">
          <a:extLst>
            <a:ext uri="{FF2B5EF4-FFF2-40B4-BE49-F238E27FC236}">
              <a16:creationId xmlns:a16="http://schemas.microsoft.com/office/drawing/2014/main" id="{9DFC2AD9-4F8D-41BC-B4D4-58964B5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6" name="Picture 1024">
          <a:extLst>
            <a:ext uri="{FF2B5EF4-FFF2-40B4-BE49-F238E27FC236}">
              <a16:creationId xmlns:a16="http://schemas.microsoft.com/office/drawing/2014/main" id="{B335911E-449A-4C86-A724-C6D76612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07" name="Picture 1024">
          <a:extLst>
            <a:ext uri="{FF2B5EF4-FFF2-40B4-BE49-F238E27FC236}">
              <a16:creationId xmlns:a16="http://schemas.microsoft.com/office/drawing/2014/main" id="{0AFA7B96-069F-4B07-80ED-FB88D01C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184</xdr:row>
      <xdr:rowOff>0</xdr:rowOff>
    </xdr:from>
    <xdr:ext cx="0" cy="9525"/>
    <xdr:pic>
      <xdr:nvPicPr>
        <xdr:cNvPr id="208" name="Picture 1024">
          <a:extLst>
            <a:ext uri="{FF2B5EF4-FFF2-40B4-BE49-F238E27FC236}">
              <a16:creationId xmlns:a16="http://schemas.microsoft.com/office/drawing/2014/main" id="{1822419E-C925-4E0F-AA8A-64E55A2B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09" name="Picture 1024">
          <a:extLst>
            <a:ext uri="{FF2B5EF4-FFF2-40B4-BE49-F238E27FC236}">
              <a16:creationId xmlns:a16="http://schemas.microsoft.com/office/drawing/2014/main" id="{3F626E5B-E999-4B74-82EF-320950CE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10" name="Picture 1024">
          <a:extLst>
            <a:ext uri="{FF2B5EF4-FFF2-40B4-BE49-F238E27FC236}">
              <a16:creationId xmlns:a16="http://schemas.microsoft.com/office/drawing/2014/main" id="{2DA44303-7B2E-4D39-8BEE-0BC92FBB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11" name="Picture 1024">
          <a:extLst>
            <a:ext uri="{FF2B5EF4-FFF2-40B4-BE49-F238E27FC236}">
              <a16:creationId xmlns:a16="http://schemas.microsoft.com/office/drawing/2014/main" id="{9C150065-2F25-48ED-B63E-96E31E77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12" name="Picture 1024">
          <a:extLst>
            <a:ext uri="{FF2B5EF4-FFF2-40B4-BE49-F238E27FC236}">
              <a16:creationId xmlns:a16="http://schemas.microsoft.com/office/drawing/2014/main" id="{6A9E1585-E2BE-4845-A036-53D914E5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13" name="Picture 1024">
          <a:extLst>
            <a:ext uri="{FF2B5EF4-FFF2-40B4-BE49-F238E27FC236}">
              <a16:creationId xmlns:a16="http://schemas.microsoft.com/office/drawing/2014/main" id="{46B6D21B-1BCA-465B-80CA-19B8B57A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14" name="Picture 1024">
          <a:extLst>
            <a:ext uri="{FF2B5EF4-FFF2-40B4-BE49-F238E27FC236}">
              <a16:creationId xmlns:a16="http://schemas.microsoft.com/office/drawing/2014/main" id="{A832EC6A-B70D-48B7-8F12-58354333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15" name="Picture 1024">
          <a:extLst>
            <a:ext uri="{FF2B5EF4-FFF2-40B4-BE49-F238E27FC236}">
              <a16:creationId xmlns:a16="http://schemas.microsoft.com/office/drawing/2014/main" id="{9CD75FEC-43C9-47AD-8925-F7BD3FCD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16" name="Picture 1024">
          <a:extLst>
            <a:ext uri="{FF2B5EF4-FFF2-40B4-BE49-F238E27FC236}">
              <a16:creationId xmlns:a16="http://schemas.microsoft.com/office/drawing/2014/main" id="{5E3C3384-BCA0-43B7-8A86-F532D722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17" name="Picture 1024">
          <a:extLst>
            <a:ext uri="{FF2B5EF4-FFF2-40B4-BE49-F238E27FC236}">
              <a16:creationId xmlns:a16="http://schemas.microsoft.com/office/drawing/2014/main" id="{58DE3930-9647-4E47-B645-C94CF3D1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18" name="Picture 1024">
          <a:extLst>
            <a:ext uri="{FF2B5EF4-FFF2-40B4-BE49-F238E27FC236}">
              <a16:creationId xmlns:a16="http://schemas.microsoft.com/office/drawing/2014/main" id="{2415C4B9-E10D-44FA-B882-251FC50DE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19" name="Picture 1024">
          <a:extLst>
            <a:ext uri="{FF2B5EF4-FFF2-40B4-BE49-F238E27FC236}">
              <a16:creationId xmlns:a16="http://schemas.microsoft.com/office/drawing/2014/main" id="{F9975904-09DE-4399-B1F6-DCF044BB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20" name="Picture 1024">
          <a:extLst>
            <a:ext uri="{FF2B5EF4-FFF2-40B4-BE49-F238E27FC236}">
              <a16:creationId xmlns:a16="http://schemas.microsoft.com/office/drawing/2014/main" id="{A86E44BB-B117-4544-8328-98E80C98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21" name="Picture 1024">
          <a:extLst>
            <a:ext uri="{FF2B5EF4-FFF2-40B4-BE49-F238E27FC236}">
              <a16:creationId xmlns:a16="http://schemas.microsoft.com/office/drawing/2014/main" id="{49B9E91E-36FD-4D71-B85E-1E0A2431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2" name="Picture 1024">
          <a:extLst>
            <a:ext uri="{FF2B5EF4-FFF2-40B4-BE49-F238E27FC236}">
              <a16:creationId xmlns:a16="http://schemas.microsoft.com/office/drawing/2014/main" id="{3BBC500F-F6E9-4783-9579-6DB4416F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3" name="Picture 1024">
          <a:extLst>
            <a:ext uri="{FF2B5EF4-FFF2-40B4-BE49-F238E27FC236}">
              <a16:creationId xmlns:a16="http://schemas.microsoft.com/office/drawing/2014/main" id="{19F79A8D-2594-48AF-8078-C300D19F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4" name="Picture 1024">
          <a:extLst>
            <a:ext uri="{FF2B5EF4-FFF2-40B4-BE49-F238E27FC236}">
              <a16:creationId xmlns:a16="http://schemas.microsoft.com/office/drawing/2014/main" id="{478377BA-144A-4FC5-8F22-C5189717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5" name="Picture 1024">
          <a:extLst>
            <a:ext uri="{FF2B5EF4-FFF2-40B4-BE49-F238E27FC236}">
              <a16:creationId xmlns:a16="http://schemas.microsoft.com/office/drawing/2014/main" id="{C595A0C8-CC2C-43B8-AD2B-9B016424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6" name="Picture 1024">
          <a:extLst>
            <a:ext uri="{FF2B5EF4-FFF2-40B4-BE49-F238E27FC236}">
              <a16:creationId xmlns:a16="http://schemas.microsoft.com/office/drawing/2014/main" id="{6159395F-C2EA-4308-ACEB-81DF524C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7" name="Picture 1024">
          <a:extLst>
            <a:ext uri="{FF2B5EF4-FFF2-40B4-BE49-F238E27FC236}">
              <a16:creationId xmlns:a16="http://schemas.microsoft.com/office/drawing/2014/main" id="{D3A57DB4-8C11-41CD-A731-5F3C93BC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28" name="Picture 1024">
          <a:extLst>
            <a:ext uri="{FF2B5EF4-FFF2-40B4-BE49-F238E27FC236}">
              <a16:creationId xmlns:a16="http://schemas.microsoft.com/office/drawing/2014/main" id="{B78A62F2-EC5E-4C24-9FE3-D849627F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29" name="Picture 1024">
          <a:extLst>
            <a:ext uri="{FF2B5EF4-FFF2-40B4-BE49-F238E27FC236}">
              <a16:creationId xmlns:a16="http://schemas.microsoft.com/office/drawing/2014/main" id="{202FF815-7090-40F9-840B-9D94CC2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30" name="Picture 1024">
          <a:extLst>
            <a:ext uri="{FF2B5EF4-FFF2-40B4-BE49-F238E27FC236}">
              <a16:creationId xmlns:a16="http://schemas.microsoft.com/office/drawing/2014/main" id="{3F83709D-42A9-4CEF-95B4-8188D243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31" name="Picture 1024">
          <a:extLst>
            <a:ext uri="{FF2B5EF4-FFF2-40B4-BE49-F238E27FC236}">
              <a16:creationId xmlns:a16="http://schemas.microsoft.com/office/drawing/2014/main" id="{059670A0-D8CF-4A98-B89A-1C3866D4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32" name="Picture 1024">
          <a:extLst>
            <a:ext uri="{FF2B5EF4-FFF2-40B4-BE49-F238E27FC236}">
              <a16:creationId xmlns:a16="http://schemas.microsoft.com/office/drawing/2014/main" id="{C78AAB34-249F-440F-B3D4-B2B83785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33" name="Picture 1024">
          <a:extLst>
            <a:ext uri="{FF2B5EF4-FFF2-40B4-BE49-F238E27FC236}">
              <a16:creationId xmlns:a16="http://schemas.microsoft.com/office/drawing/2014/main" id="{134E8C0C-D44A-4D54-B5CA-DBB7DF16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34" name="Picture 1024">
          <a:extLst>
            <a:ext uri="{FF2B5EF4-FFF2-40B4-BE49-F238E27FC236}">
              <a16:creationId xmlns:a16="http://schemas.microsoft.com/office/drawing/2014/main" id="{C6CDB5B3-E6F8-40F4-AAA3-36A62750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35" name="Picture 1024">
          <a:extLst>
            <a:ext uri="{FF2B5EF4-FFF2-40B4-BE49-F238E27FC236}">
              <a16:creationId xmlns:a16="http://schemas.microsoft.com/office/drawing/2014/main" id="{35801F49-DCFB-4D8D-8AC7-98EE06E6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181</xdr:row>
      <xdr:rowOff>0</xdr:rowOff>
    </xdr:from>
    <xdr:ext cx="0" cy="9525"/>
    <xdr:pic>
      <xdr:nvPicPr>
        <xdr:cNvPr id="236" name="Picture 1024">
          <a:extLst>
            <a:ext uri="{FF2B5EF4-FFF2-40B4-BE49-F238E27FC236}">
              <a16:creationId xmlns:a16="http://schemas.microsoft.com/office/drawing/2014/main" id="{96AF7E2A-F086-4F89-835B-7B362B1C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37" name="Picture 1024">
          <a:extLst>
            <a:ext uri="{FF2B5EF4-FFF2-40B4-BE49-F238E27FC236}">
              <a16:creationId xmlns:a16="http://schemas.microsoft.com/office/drawing/2014/main" id="{7EA5AA12-7D65-4E5F-BD99-E8A26853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38" name="Picture 1024">
          <a:extLst>
            <a:ext uri="{FF2B5EF4-FFF2-40B4-BE49-F238E27FC236}">
              <a16:creationId xmlns:a16="http://schemas.microsoft.com/office/drawing/2014/main" id="{43BCCB58-50A1-4561-8567-49179E2F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39" name="Picture 1024">
          <a:extLst>
            <a:ext uri="{FF2B5EF4-FFF2-40B4-BE49-F238E27FC236}">
              <a16:creationId xmlns:a16="http://schemas.microsoft.com/office/drawing/2014/main" id="{2E79201A-E824-4F42-979F-14DB25F2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40" name="Picture 1024">
          <a:extLst>
            <a:ext uri="{FF2B5EF4-FFF2-40B4-BE49-F238E27FC236}">
              <a16:creationId xmlns:a16="http://schemas.microsoft.com/office/drawing/2014/main" id="{29E71BDC-5E08-4A23-82A7-2E0A230D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41" name="Picture 1024">
          <a:extLst>
            <a:ext uri="{FF2B5EF4-FFF2-40B4-BE49-F238E27FC236}">
              <a16:creationId xmlns:a16="http://schemas.microsoft.com/office/drawing/2014/main" id="{E686E556-7E89-439C-BD1E-168FD346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42" name="Picture 1024">
          <a:extLst>
            <a:ext uri="{FF2B5EF4-FFF2-40B4-BE49-F238E27FC236}">
              <a16:creationId xmlns:a16="http://schemas.microsoft.com/office/drawing/2014/main" id="{55565FB2-C90C-4E86-9D9F-A443E3B9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3" name="Picture 1024">
          <a:extLst>
            <a:ext uri="{FF2B5EF4-FFF2-40B4-BE49-F238E27FC236}">
              <a16:creationId xmlns:a16="http://schemas.microsoft.com/office/drawing/2014/main" id="{9B31899E-C883-4257-8969-4E115E08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4" name="Picture 1024">
          <a:extLst>
            <a:ext uri="{FF2B5EF4-FFF2-40B4-BE49-F238E27FC236}">
              <a16:creationId xmlns:a16="http://schemas.microsoft.com/office/drawing/2014/main" id="{D1BF2DF1-9E33-4B86-A306-3F2FA529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5" name="Picture 1024">
          <a:extLst>
            <a:ext uri="{FF2B5EF4-FFF2-40B4-BE49-F238E27FC236}">
              <a16:creationId xmlns:a16="http://schemas.microsoft.com/office/drawing/2014/main" id="{96843973-0977-44F3-B9EE-E768F322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6" name="Picture 1024">
          <a:extLst>
            <a:ext uri="{FF2B5EF4-FFF2-40B4-BE49-F238E27FC236}">
              <a16:creationId xmlns:a16="http://schemas.microsoft.com/office/drawing/2014/main" id="{E9A43124-FE00-4465-8DF5-88254C60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7" name="Picture 1024">
          <a:extLst>
            <a:ext uri="{FF2B5EF4-FFF2-40B4-BE49-F238E27FC236}">
              <a16:creationId xmlns:a16="http://schemas.microsoft.com/office/drawing/2014/main" id="{1F13FED8-E697-4F6E-9CB8-D4F13A06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8" name="Picture 1024">
          <a:extLst>
            <a:ext uri="{FF2B5EF4-FFF2-40B4-BE49-F238E27FC236}">
              <a16:creationId xmlns:a16="http://schemas.microsoft.com/office/drawing/2014/main" id="{43E6E2B9-1CDE-4BB0-A041-F2075338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9" name="Picture 1024">
          <a:extLst>
            <a:ext uri="{FF2B5EF4-FFF2-40B4-BE49-F238E27FC236}">
              <a16:creationId xmlns:a16="http://schemas.microsoft.com/office/drawing/2014/main" id="{7F02832C-4075-4F37-8D11-6057C623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0" name="Picture 1024">
          <a:extLst>
            <a:ext uri="{FF2B5EF4-FFF2-40B4-BE49-F238E27FC236}">
              <a16:creationId xmlns:a16="http://schemas.microsoft.com/office/drawing/2014/main" id="{5DC33E1F-74BB-4BF5-9EB2-31746605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1" name="Picture 1024">
          <a:extLst>
            <a:ext uri="{FF2B5EF4-FFF2-40B4-BE49-F238E27FC236}">
              <a16:creationId xmlns:a16="http://schemas.microsoft.com/office/drawing/2014/main" id="{C59325EA-2A2F-4DA8-8A7C-A1D99FD3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2" name="Picture 1024">
          <a:extLst>
            <a:ext uri="{FF2B5EF4-FFF2-40B4-BE49-F238E27FC236}">
              <a16:creationId xmlns:a16="http://schemas.microsoft.com/office/drawing/2014/main" id="{59B4EA99-D493-4C28-B1D7-D35516968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3" name="Picture 1024">
          <a:extLst>
            <a:ext uri="{FF2B5EF4-FFF2-40B4-BE49-F238E27FC236}">
              <a16:creationId xmlns:a16="http://schemas.microsoft.com/office/drawing/2014/main" id="{D8E90933-61E2-4706-B285-8ACF6B5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4" name="Picture 1024">
          <a:extLst>
            <a:ext uri="{FF2B5EF4-FFF2-40B4-BE49-F238E27FC236}">
              <a16:creationId xmlns:a16="http://schemas.microsoft.com/office/drawing/2014/main" id="{669FE50A-A72A-4097-9BE2-F2A4EF3A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5" name="Picture 1024">
          <a:extLst>
            <a:ext uri="{FF2B5EF4-FFF2-40B4-BE49-F238E27FC236}">
              <a16:creationId xmlns:a16="http://schemas.microsoft.com/office/drawing/2014/main" id="{D0330235-974E-41EA-AE37-38AD358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256" name="Picture 1024">
          <a:extLst>
            <a:ext uri="{FF2B5EF4-FFF2-40B4-BE49-F238E27FC236}">
              <a16:creationId xmlns:a16="http://schemas.microsoft.com/office/drawing/2014/main" id="{82662BAC-8746-40BE-B647-727B7BD0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57" name="Picture 1024">
          <a:extLst>
            <a:ext uri="{FF2B5EF4-FFF2-40B4-BE49-F238E27FC236}">
              <a16:creationId xmlns:a16="http://schemas.microsoft.com/office/drawing/2014/main" id="{55B106BD-22AE-45CD-9500-EFDD3921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58" name="Picture 1024">
          <a:extLst>
            <a:ext uri="{FF2B5EF4-FFF2-40B4-BE49-F238E27FC236}">
              <a16:creationId xmlns:a16="http://schemas.microsoft.com/office/drawing/2014/main" id="{262D5D82-91B9-4DCA-B93A-C64030F6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59" name="Picture 1024">
          <a:extLst>
            <a:ext uri="{FF2B5EF4-FFF2-40B4-BE49-F238E27FC236}">
              <a16:creationId xmlns:a16="http://schemas.microsoft.com/office/drawing/2014/main" id="{A2D42170-73A9-44E6-90FD-7E3D57FA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60" name="Picture 1024">
          <a:extLst>
            <a:ext uri="{FF2B5EF4-FFF2-40B4-BE49-F238E27FC236}">
              <a16:creationId xmlns:a16="http://schemas.microsoft.com/office/drawing/2014/main" id="{496D9182-A1EE-4F69-8FDB-82C6FC02C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61" name="Picture 1024">
          <a:extLst>
            <a:ext uri="{FF2B5EF4-FFF2-40B4-BE49-F238E27FC236}">
              <a16:creationId xmlns:a16="http://schemas.microsoft.com/office/drawing/2014/main" id="{CC38EDA0-45AE-4F82-94C7-ABEC30D5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62" name="Picture 1024">
          <a:extLst>
            <a:ext uri="{FF2B5EF4-FFF2-40B4-BE49-F238E27FC236}">
              <a16:creationId xmlns:a16="http://schemas.microsoft.com/office/drawing/2014/main" id="{F6B1837E-2D1F-4637-97BC-55EB0528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263" name="Picture 1024">
          <a:extLst>
            <a:ext uri="{FF2B5EF4-FFF2-40B4-BE49-F238E27FC236}">
              <a16:creationId xmlns:a16="http://schemas.microsoft.com/office/drawing/2014/main" id="{2D618513-2287-4B7B-9EB9-FDFEDDD0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64" name="Picture 1024">
          <a:extLst>
            <a:ext uri="{FF2B5EF4-FFF2-40B4-BE49-F238E27FC236}">
              <a16:creationId xmlns:a16="http://schemas.microsoft.com/office/drawing/2014/main" id="{4B7A7596-EF4B-4F19-908B-7A7FD1CF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65" name="Picture 1024">
          <a:extLst>
            <a:ext uri="{FF2B5EF4-FFF2-40B4-BE49-F238E27FC236}">
              <a16:creationId xmlns:a16="http://schemas.microsoft.com/office/drawing/2014/main" id="{625B9E5A-63DE-4BAA-817F-DCDF2246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66" name="Picture 1024">
          <a:extLst>
            <a:ext uri="{FF2B5EF4-FFF2-40B4-BE49-F238E27FC236}">
              <a16:creationId xmlns:a16="http://schemas.microsoft.com/office/drawing/2014/main" id="{F3D42AE2-9B92-4C4F-A17A-327F96A4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67" name="Picture 1024">
          <a:extLst>
            <a:ext uri="{FF2B5EF4-FFF2-40B4-BE49-F238E27FC236}">
              <a16:creationId xmlns:a16="http://schemas.microsoft.com/office/drawing/2014/main" id="{6E9393E2-F09F-4165-B424-12D7B33F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68" name="Picture 1024">
          <a:extLst>
            <a:ext uri="{FF2B5EF4-FFF2-40B4-BE49-F238E27FC236}">
              <a16:creationId xmlns:a16="http://schemas.microsoft.com/office/drawing/2014/main" id="{FDAF82DB-27E8-48A0-A2DD-DC2F16BC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69" name="Picture 1024">
          <a:extLst>
            <a:ext uri="{FF2B5EF4-FFF2-40B4-BE49-F238E27FC236}">
              <a16:creationId xmlns:a16="http://schemas.microsoft.com/office/drawing/2014/main" id="{16B8B8A7-227C-4ADD-AA60-55517AA8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70" name="Picture 1024">
          <a:extLst>
            <a:ext uri="{FF2B5EF4-FFF2-40B4-BE49-F238E27FC236}">
              <a16:creationId xmlns:a16="http://schemas.microsoft.com/office/drawing/2014/main" id="{A4BB5371-C354-49AC-AA46-89E05E36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8F8477-3D66-4792-BC9F-5A74F334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3430B50B-AE53-43F8-846F-15165302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FD1F1583-E78F-479E-94F4-5D9C6D8A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7753FCC-4F8E-4CAB-A7FE-0281C715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985E9C9-8AA4-4E01-B332-C264C1F8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3AA045EC-869F-4E98-90F3-0C0A622B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2EBA86FD-4BA1-4EA2-9E7C-28F9948B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89E18DD7-0EA8-4872-9132-D443D7AF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AB206643-CB6E-4EAC-9F35-AD513BDD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9ABA4D3F-F2CB-46EF-9D42-2A0B2C4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574A724A-03ED-474F-B976-23AA06FF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841DA428-DF72-44F8-9857-218497ED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955F7BB7-6914-4DF2-8D05-F68910F1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1864180</xdr:colOff>
      <xdr:row>0</xdr:row>
      <xdr:rowOff>308692</xdr:rowOff>
    </xdr:from>
    <xdr:to>
      <xdr:col>7</xdr:col>
      <xdr:colOff>3763911</xdr:colOff>
      <xdr:row>3</xdr:row>
      <xdr:rowOff>169282</xdr:rowOff>
    </xdr:to>
    <xdr:pic>
      <xdr:nvPicPr>
        <xdr:cNvPr id="15" name="Picture 10">
          <a:extLst>
            <a:ext uri="{FF2B5EF4-FFF2-40B4-BE49-F238E27FC236}">
              <a16:creationId xmlns:a16="http://schemas.microsoft.com/office/drawing/2014/main" id="{BFCCB1D7-18AB-4BFF-BC3B-9FFEF8FC6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55188" y="308692"/>
          <a:ext cx="1899731" cy="966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6" name="Picture 18">
          <a:extLst>
            <a:ext uri="{FF2B5EF4-FFF2-40B4-BE49-F238E27FC236}">
              <a16:creationId xmlns:a16="http://schemas.microsoft.com/office/drawing/2014/main" id="{2617ABE5-9C74-491C-98B8-1E946B51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D232BE59-C1CF-40C3-AAD9-256B8B96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3B1795B4-8684-4B8F-8EFC-59CEC2D3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9" name="Picture 21">
          <a:extLst>
            <a:ext uri="{FF2B5EF4-FFF2-40B4-BE49-F238E27FC236}">
              <a16:creationId xmlns:a16="http://schemas.microsoft.com/office/drawing/2014/main" id="{52812C4E-D6DE-4ADE-AC3C-84CDF40E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7045E6B4-7E4C-495E-9C91-F1E80528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78ACF155-3EB9-46D2-8A30-FC36D741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3456653</xdr:colOff>
      <xdr:row>1</xdr:row>
      <xdr:rowOff>-1</xdr:rowOff>
    </xdr:from>
    <xdr:to>
      <xdr:col>0</xdr:col>
      <xdr:colOff>4683977</xdr:colOff>
      <xdr:row>3</xdr:row>
      <xdr:rowOff>245977</xdr:rowOff>
    </xdr:to>
    <xdr:pic>
      <xdr:nvPicPr>
        <xdr:cNvPr id="22" name="Picture 14">
          <a:extLst>
            <a:ext uri="{FF2B5EF4-FFF2-40B4-BE49-F238E27FC236}">
              <a16:creationId xmlns:a16="http://schemas.microsoft.com/office/drawing/2014/main" id="{FC6F002F-6611-4E44-8259-9E13210F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6653" y="368709"/>
          <a:ext cx="1227324" cy="983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23" name="Picture 26">
          <a:extLst>
            <a:ext uri="{FF2B5EF4-FFF2-40B4-BE49-F238E27FC236}">
              <a16:creationId xmlns:a16="http://schemas.microsoft.com/office/drawing/2014/main" id="{B26819A6-81B0-4289-B6AB-B058E26E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4CD626A0-4D88-44CB-A5C0-06250BD6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D0A0141B-86B2-4C2C-9A80-BD89EDBB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6" name="Picture 1024">
          <a:extLst>
            <a:ext uri="{FF2B5EF4-FFF2-40B4-BE49-F238E27FC236}">
              <a16:creationId xmlns:a16="http://schemas.microsoft.com/office/drawing/2014/main" id="{D9F09F18-8575-4354-B753-9091955F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7" name="Picture 1024">
          <a:extLst>
            <a:ext uri="{FF2B5EF4-FFF2-40B4-BE49-F238E27FC236}">
              <a16:creationId xmlns:a16="http://schemas.microsoft.com/office/drawing/2014/main" id="{A8F8FAA8-1E6E-4149-BBE9-DA12A1F1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8" name="Picture 1024">
          <a:extLst>
            <a:ext uri="{FF2B5EF4-FFF2-40B4-BE49-F238E27FC236}">
              <a16:creationId xmlns:a16="http://schemas.microsoft.com/office/drawing/2014/main" id="{C47427D1-0D33-4CAA-8BE2-2503123F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9" name="Picture 1024">
          <a:extLst>
            <a:ext uri="{FF2B5EF4-FFF2-40B4-BE49-F238E27FC236}">
              <a16:creationId xmlns:a16="http://schemas.microsoft.com/office/drawing/2014/main" id="{A9A7ED74-092B-40AF-9ACA-7DB30AAA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0" name="Picture 1024">
          <a:extLst>
            <a:ext uri="{FF2B5EF4-FFF2-40B4-BE49-F238E27FC236}">
              <a16:creationId xmlns:a16="http://schemas.microsoft.com/office/drawing/2014/main" id="{6A1F5F67-56D5-457F-88A4-70A2DE39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1" name="Picture 1024">
          <a:extLst>
            <a:ext uri="{FF2B5EF4-FFF2-40B4-BE49-F238E27FC236}">
              <a16:creationId xmlns:a16="http://schemas.microsoft.com/office/drawing/2014/main" id="{DD450C17-4C76-4834-BB24-BEC8D561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DE8ADAEF-2A49-4BD2-B260-2F0B91D6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120BD54F-E14E-45CE-8CB7-C7520F2F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359B6B44-3659-44CA-BFD2-9EE288FA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443086CB-9EE4-42FA-85F3-D69EBE82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EB225BA5-49E0-444F-B66D-B9EC58A5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E7489D63-0BB5-4BF9-809C-77AB4F6C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361DD888-BA12-4ACD-82FE-35371B21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BC044300-2DF9-443F-95D6-AA4A20E9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C18A1E21-AD21-4DC2-8215-7AA664B2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2D1923F9-1015-40D2-9699-41B2D1E6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BB2D2C80-BDF1-4E60-936E-0CA39614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C7E88869-08F1-4C35-B8AC-C07E880E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5CBB988B-4CEC-4654-8C7C-8631B947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4869873F-4B5E-4FE0-B14F-E75F9193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6" name="Picture 1024">
          <a:extLst>
            <a:ext uri="{FF2B5EF4-FFF2-40B4-BE49-F238E27FC236}">
              <a16:creationId xmlns:a16="http://schemas.microsoft.com/office/drawing/2014/main" id="{76D293E0-71F9-4BD1-8FA9-4E67AAF2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90AC18D4-8FBE-486F-8010-15D784A6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0BB1AF68-8B5A-4F6F-B62C-0097D728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C620D27B-D1BE-4656-AC17-975A50E4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EB80E1B8-C7CB-4C66-B320-BD594DA3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1" name="Picture 1024">
          <a:extLst>
            <a:ext uri="{FF2B5EF4-FFF2-40B4-BE49-F238E27FC236}">
              <a16:creationId xmlns:a16="http://schemas.microsoft.com/office/drawing/2014/main" id="{94AFFBB4-08D0-4D71-9CD4-4E8D5CC0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2" name="Picture 1024">
          <a:extLst>
            <a:ext uri="{FF2B5EF4-FFF2-40B4-BE49-F238E27FC236}">
              <a16:creationId xmlns:a16="http://schemas.microsoft.com/office/drawing/2014/main" id="{B0FC194E-6301-4402-B7D8-E495DC09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3" name="Picture 1024">
          <a:extLst>
            <a:ext uri="{FF2B5EF4-FFF2-40B4-BE49-F238E27FC236}">
              <a16:creationId xmlns:a16="http://schemas.microsoft.com/office/drawing/2014/main" id="{FEC6DAE8-6364-4833-A694-C77FFB67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4" name="Picture 1024">
          <a:extLst>
            <a:ext uri="{FF2B5EF4-FFF2-40B4-BE49-F238E27FC236}">
              <a16:creationId xmlns:a16="http://schemas.microsoft.com/office/drawing/2014/main" id="{2BCB1E68-6FC5-4072-A85A-C22C2813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5" name="Picture 1024">
          <a:extLst>
            <a:ext uri="{FF2B5EF4-FFF2-40B4-BE49-F238E27FC236}">
              <a16:creationId xmlns:a16="http://schemas.microsoft.com/office/drawing/2014/main" id="{5AE954C7-AF63-41C8-A7F4-90F7E21F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6" name="Picture 1024">
          <a:extLst>
            <a:ext uri="{FF2B5EF4-FFF2-40B4-BE49-F238E27FC236}">
              <a16:creationId xmlns:a16="http://schemas.microsoft.com/office/drawing/2014/main" id="{6FF025CF-A5FA-4B28-B2F8-5C288566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7" name="Picture 1024">
          <a:extLst>
            <a:ext uri="{FF2B5EF4-FFF2-40B4-BE49-F238E27FC236}">
              <a16:creationId xmlns:a16="http://schemas.microsoft.com/office/drawing/2014/main" id="{4DCA35B0-482B-4881-AC3E-0A38D7C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8" name="Picture 1024">
          <a:extLst>
            <a:ext uri="{FF2B5EF4-FFF2-40B4-BE49-F238E27FC236}">
              <a16:creationId xmlns:a16="http://schemas.microsoft.com/office/drawing/2014/main" id="{E9A8F21B-A69E-4EEA-923F-2B8A4545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9" name="Picture 1024">
          <a:extLst>
            <a:ext uri="{FF2B5EF4-FFF2-40B4-BE49-F238E27FC236}">
              <a16:creationId xmlns:a16="http://schemas.microsoft.com/office/drawing/2014/main" id="{CEC8BA29-B728-415E-B19E-7260B914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60" name="Picture 1024">
          <a:extLst>
            <a:ext uri="{FF2B5EF4-FFF2-40B4-BE49-F238E27FC236}">
              <a16:creationId xmlns:a16="http://schemas.microsoft.com/office/drawing/2014/main" id="{B9C92924-E410-4ED3-8788-A53A12E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3CADF7EB-B8C2-490D-BC00-5018CC13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62" name="Picture 2">
          <a:extLst>
            <a:ext uri="{FF2B5EF4-FFF2-40B4-BE49-F238E27FC236}">
              <a16:creationId xmlns:a16="http://schemas.microsoft.com/office/drawing/2014/main" id="{42821AD9-4AF7-4C1F-950B-8CAAB11B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EB7A90F1-E288-44EF-8909-FB3B5FD2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64" name="Picture 13">
          <a:extLst>
            <a:ext uri="{FF2B5EF4-FFF2-40B4-BE49-F238E27FC236}">
              <a16:creationId xmlns:a16="http://schemas.microsoft.com/office/drawing/2014/main" id="{5DBD8513-200D-48E5-BFA7-188C2F44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EF880431-2A09-424F-B615-1B9B74BE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6" name="Picture 2">
          <a:extLst>
            <a:ext uri="{FF2B5EF4-FFF2-40B4-BE49-F238E27FC236}">
              <a16:creationId xmlns:a16="http://schemas.microsoft.com/office/drawing/2014/main" id="{8B689FAF-7C0D-4F7E-A38F-309D9373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67" name="Picture 18">
          <a:extLst>
            <a:ext uri="{FF2B5EF4-FFF2-40B4-BE49-F238E27FC236}">
              <a16:creationId xmlns:a16="http://schemas.microsoft.com/office/drawing/2014/main" id="{7F1ED652-F216-43DF-8502-BDFAE427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68" name="Picture 2">
          <a:extLst>
            <a:ext uri="{FF2B5EF4-FFF2-40B4-BE49-F238E27FC236}">
              <a16:creationId xmlns:a16="http://schemas.microsoft.com/office/drawing/2014/main" id="{AF88DEE6-79E9-4FEA-8A03-508AC54A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B1549311-F8AC-4C57-A399-D344853D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2022372</xdr:colOff>
      <xdr:row>16</xdr:row>
      <xdr:rowOff>235053</xdr:rowOff>
    </xdr:from>
    <xdr:to>
      <xdr:col>1</xdr:col>
      <xdr:colOff>2422422</xdr:colOff>
      <xdr:row>16</xdr:row>
      <xdr:rowOff>235053</xdr:rowOff>
    </xdr:to>
    <xdr:pic>
      <xdr:nvPicPr>
        <xdr:cNvPr id="70" name="Picture 21">
          <a:extLst>
            <a:ext uri="{FF2B5EF4-FFF2-40B4-BE49-F238E27FC236}">
              <a16:creationId xmlns:a16="http://schemas.microsoft.com/office/drawing/2014/main" id="{0015DAEC-535E-4B8E-98C9-8FC51527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3259" y="5996142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C3E7A3BF-67D4-4E10-9A17-55F352F7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72" name="Picture 2">
          <a:extLst>
            <a:ext uri="{FF2B5EF4-FFF2-40B4-BE49-F238E27FC236}">
              <a16:creationId xmlns:a16="http://schemas.microsoft.com/office/drawing/2014/main" id="{66006EBC-C238-4DF0-819B-BE040EFF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298C7489-E67E-4A88-89D6-A0368744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74" name="Picture 2">
          <a:extLst>
            <a:ext uri="{FF2B5EF4-FFF2-40B4-BE49-F238E27FC236}">
              <a16:creationId xmlns:a16="http://schemas.microsoft.com/office/drawing/2014/main" id="{225E8CAD-8329-41A0-B36F-E61B1EA2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5" name="Picture 1024">
          <a:extLst>
            <a:ext uri="{FF2B5EF4-FFF2-40B4-BE49-F238E27FC236}">
              <a16:creationId xmlns:a16="http://schemas.microsoft.com/office/drawing/2014/main" id="{66732605-9D9A-4055-8884-818EBEAA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6" name="Picture 1024">
          <a:extLst>
            <a:ext uri="{FF2B5EF4-FFF2-40B4-BE49-F238E27FC236}">
              <a16:creationId xmlns:a16="http://schemas.microsoft.com/office/drawing/2014/main" id="{9AEEF59F-2503-4EED-ABA8-060C6EA2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7" name="Picture 1024">
          <a:extLst>
            <a:ext uri="{FF2B5EF4-FFF2-40B4-BE49-F238E27FC236}">
              <a16:creationId xmlns:a16="http://schemas.microsoft.com/office/drawing/2014/main" id="{BD1FBC1B-103A-4900-A698-E24441854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8" name="Picture 1024">
          <a:extLst>
            <a:ext uri="{FF2B5EF4-FFF2-40B4-BE49-F238E27FC236}">
              <a16:creationId xmlns:a16="http://schemas.microsoft.com/office/drawing/2014/main" id="{B4E0CD6B-2D2B-424F-A8C4-9ABB8623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9" name="Picture 1024">
          <a:extLst>
            <a:ext uri="{FF2B5EF4-FFF2-40B4-BE49-F238E27FC236}">
              <a16:creationId xmlns:a16="http://schemas.microsoft.com/office/drawing/2014/main" id="{0B0C0267-60EF-4737-972D-7879703E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0" name="Picture 1024">
          <a:extLst>
            <a:ext uri="{FF2B5EF4-FFF2-40B4-BE49-F238E27FC236}">
              <a16:creationId xmlns:a16="http://schemas.microsoft.com/office/drawing/2014/main" id="{5B0DC876-C046-4014-A3FB-D806611F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1" name="Picture 1024">
          <a:extLst>
            <a:ext uri="{FF2B5EF4-FFF2-40B4-BE49-F238E27FC236}">
              <a16:creationId xmlns:a16="http://schemas.microsoft.com/office/drawing/2014/main" id="{D44244F4-FA36-47E1-AA14-149F5C62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2" name="Picture 1024">
          <a:extLst>
            <a:ext uri="{FF2B5EF4-FFF2-40B4-BE49-F238E27FC236}">
              <a16:creationId xmlns:a16="http://schemas.microsoft.com/office/drawing/2014/main" id="{6F10D109-F467-4649-AB50-2EE007B5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3" name="Picture 1024">
          <a:extLst>
            <a:ext uri="{FF2B5EF4-FFF2-40B4-BE49-F238E27FC236}">
              <a16:creationId xmlns:a16="http://schemas.microsoft.com/office/drawing/2014/main" id="{AED31FFB-6C73-4F8D-896B-5D47F812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4" name="Picture 1024">
          <a:extLst>
            <a:ext uri="{FF2B5EF4-FFF2-40B4-BE49-F238E27FC236}">
              <a16:creationId xmlns:a16="http://schemas.microsoft.com/office/drawing/2014/main" id="{75D0FF4C-329B-4A85-82FF-9459B177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5" name="Picture 1024">
          <a:extLst>
            <a:ext uri="{FF2B5EF4-FFF2-40B4-BE49-F238E27FC236}">
              <a16:creationId xmlns:a16="http://schemas.microsoft.com/office/drawing/2014/main" id="{417865E3-323F-492D-83BD-F06CFBEE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6" name="Picture 1024">
          <a:extLst>
            <a:ext uri="{FF2B5EF4-FFF2-40B4-BE49-F238E27FC236}">
              <a16:creationId xmlns:a16="http://schemas.microsoft.com/office/drawing/2014/main" id="{8781C6AB-7D9B-40EA-A2AD-F0326E45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7" name="Picture 1024">
          <a:extLst>
            <a:ext uri="{FF2B5EF4-FFF2-40B4-BE49-F238E27FC236}">
              <a16:creationId xmlns:a16="http://schemas.microsoft.com/office/drawing/2014/main" id="{B9D17440-6892-4BA0-A406-D7CBA5F8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88" name="Picture 1024">
          <a:extLst>
            <a:ext uri="{FF2B5EF4-FFF2-40B4-BE49-F238E27FC236}">
              <a16:creationId xmlns:a16="http://schemas.microsoft.com/office/drawing/2014/main" id="{015DF19D-E8D6-49A5-ACE3-632CC661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89" name="Picture 1024">
          <a:extLst>
            <a:ext uri="{FF2B5EF4-FFF2-40B4-BE49-F238E27FC236}">
              <a16:creationId xmlns:a16="http://schemas.microsoft.com/office/drawing/2014/main" id="{810AEC4B-BB85-487C-944D-1C4B8A73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90" name="Picture 1024">
          <a:extLst>
            <a:ext uri="{FF2B5EF4-FFF2-40B4-BE49-F238E27FC236}">
              <a16:creationId xmlns:a16="http://schemas.microsoft.com/office/drawing/2014/main" id="{92571127-10C5-44F9-81F8-1003F3A9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91" name="Picture 1024">
          <a:extLst>
            <a:ext uri="{FF2B5EF4-FFF2-40B4-BE49-F238E27FC236}">
              <a16:creationId xmlns:a16="http://schemas.microsoft.com/office/drawing/2014/main" id="{8F89F5A5-3256-4EFA-AF51-EC2FAB77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92" name="Picture 1024">
          <a:extLst>
            <a:ext uri="{FF2B5EF4-FFF2-40B4-BE49-F238E27FC236}">
              <a16:creationId xmlns:a16="http://schemas.microsoft.com/office/drawing/2014/main" id="{14818C87-7175-4D0D-B94D-B4D21E53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93" name="Picture 1024">
          <a:extLst>
            <a:ext uri="{FF2B5EF4-FFF2-40B4-BE49-F238E27FC236}">
              <a16:creationId xmlns:a16="http://schemas.microsoft.com/office/drawing/2014/main" id="{1ED0F70C-ECE5-4484-B017-2FD9C8F0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94" name="Picture 1024">
          <a:extLst>
            <a:ext uri="{FF2B5EF4-FFF2-40B4-BE49-F238E27FC236}">
              <a16:creationId xmlns:a16="http://schemas.microsoft.com/office/drawing/2014/main" id="{8B41A910-FE0B-4A74-906A-66717509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95" name="Picture 1024">
          <a:extLst>
            <a:ext uri="{FF2B5EF4-FFF2-40B4-BE49-F238E27FC236}">
              <a16:creationId xmlns:a16="http://schemas.microsoft.com/office/drawing/2014/main" id="{020D1C3D-2EA1-45DE-B133-D92823B2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96" name="Picture 1024">
          <a:extLst>
            <a:ext uri="{FF2B5EF4-FFF2-40B4-BE49-F238E27FC236}">
              <a16:creationId xmlns:a16="http://schemas.microsoft.com/office/drawing/2014/main" id="{939F1B16-5DE3-4B38-ABBD-DEA15BBD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97" name="Picture 1024">
          <a:extLst>
            <a:ext uri="{FF2B5EF4-FFF2-40B4-BE49-F238E27FC236}">
              <a16:creationId xmlns:a16="http://schemas.microsoft.com/office/drawing/2014/main" id="{F6D8D4CC-04EF-4271-B850-B1910FB7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98" name="Picture 1024">
          <a:extLst>
            <a:ext uri="{FF2B5EF4-FFF2-40B4-BE49-F238E27FC236}">
              <a16:creationId xmlns:a16="http://schemas.microsoft.com/office/drawing/2014/main" id="{51F92BC1-77A5-4877-9934-94D0E1CC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99" name="Picture 1024">
          <a:extLst>
            <a:ext uri="{FF2B5EF4-FFF2-40B4-BE49-F238E27FC236}">
              <a16:creationId xmlns:a16="http://schemas.microsoft.com/office/drawing/2014/main" id="{C9AE8095-3F14-40D3-A132-9CC954F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00" name="Picture 1024">
          <a:extLst>
            <a:ext uri="{FF2B5EF4-FFF2-40B4-BE49-F238E27FC236}">
              <a16:creationId xmlns:a16="http://schemas.microsoft.com/office/drawing/2014/main" id="{8FD1D956-2D10-4DFC-B943-1B5ED970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01" name="Picture 1024">
          <a:extLst>
            <a:ext uri="{FF2B5EF4-FFF2-40B4-BE49-F238E27FC236}">
              <a16:creationId xmlns:a16="http://schemas.microsoft.com/office/drawing/2014/main" id="{F5DD5006-633E-4098-9A69-15D06001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02" name="Picture 1024">
          <a:extLst>
            <a:ext uri="{FF2B5EF4-FFF2-40B4-BE49-F238E27FC236}">
              <a16:creationId xmlns:a16="http://schemas.microsoft.com/office/drawing/2014/main" id="{BEE51A15-7B17-468D-849D-3DD770ED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3" name="Picture 1024">
          <a:extLst>
            <a:ext uri="{FF2B5EF4-FFF2-40B4-BE49-F238E27FC236}">
              <a16:creationId xmlns:a16="http://schemas.microsoft.com/office/drawing/2014/main" id="{93F0A814-A15B-4640-A0B1-C75E7D21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4" name="Picture 1024">
          <a:extLst>
            <a:ext uri="{FF2B5EF4-FFF2-40B4-BE49-F238E27FC236}">
              <a16:creationId xmlns:a16="http://schemas.microsoft.com/office/drawing/2014/main" id="{DBD7644A-AAEA-43F2-8A7F-C76F37FF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5" name="Picture 1024">
          <a:extLst>
            <a:ext uri="{FF2B5EF4-FFF2-40B4-BE49-F238E27FC236}">
              <a16:creationId xmlns:a16="http://schemas.microsoft.com/office/drawing/2014/main" id="{CDE4C50D-9800-4600-BCD0-86BA6537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6" name="Picture 1024">
          <a:extLst>
            <a:ext uri="{FF2B5EF4-FFF2-40B4-BE49-F238E27FC236}">
              <a16:creationId xmlns:a16="http://schemas.microsoft.com/office/drawing/2014/main" id="{4F9F8EF7-B1F6-484D-B1E8-D3880CC2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7" name="Picture 1024">
          <a:extLst>
            <a:ext uri="{FF2B5EF4-FFF2-40B4-BE49-F238E27FC236}">
              <a16:creationId xmlns:a16="http://schemas.microsoft.com/office/drawing/2014/main" id="{FB4CFA64-97F3-4D7A-879F-982CC217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8" name="Picture 1024">
          <a:extLst>
            <a:ext uri="{FF2B5EF4-FFF2-40B4-BE49-F238E27FC236}">
              <a16:creationId xmlns:a16="http://schemas.microsoft.com/office/drawing/2014/main" id="{F563D323-A69F-4BBD-81AE-C0BE7FDF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9" name="Picture 1024">
          <a:extLst>
            <a:ext uri="{FF2B5EF4-FFF2-40B4-BE49-F238E27FC236}">
              <a16:creationId xmlns:a16="http://schemas.microsoft.com/office/drawing/2014/main" id="{4E10B052-2171-42BD-B609-CD4AEAA07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0" name="Picture 1024">
          <a:extLst>
            <a:ext uri="{FF2B5EF4-FFF2-40B4-BE49-F238E27FC236}">
              <a16:creationId xmlns:a16="http://schemas.microsoft.com/office/drawing/2014/main" id="{FE885322-A2F9-437C-BC46-72BC90C8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1" name="Picture 1024">
          <a:extLst>
            <a:ext uri="{FF2B5EF4-FFF2-40B4-BE49-F238E27FC236}">
              <a16:creationId xmlns:a16="http://schemas.microsoft.com/office/drawing/2014/main" id="{FCA240AF-2990-4F7E-841F-22FA93F6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2" name="Picture 1024">
          <a:extLst>
            <a:ext uri="{FF2B5EF4-FFF2-40B4-BE49-F238E27FC236}">
              <a16:creationId xmlns:a16="http://schemas.microsoft.com/office/drawing/2014/main" id="{87A1118B-C8B8-476A-9A50-DE22BA09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3" name="Picture 1024">
          <a:extLst>
            <a:ext uri="{FF2B5EF4-FFF2-40B4-BE49-F238E27FC236}">
              <a16:creationId xmlns:a16="http://schemas.microsoft.com/office/drawing/2014/main" id="{397BDFAB-90B9-4300-9172-A7E5C778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4" name="Picture 1024">
          <a:extLst>
            <a:ext uri="{FF2B5EF4-FFF2-40B4-BE49-F238E27FC236}">
              <a16:creationId xmlns:a16="http://schemas.microsoft.com/office/drawing/2014/main" id="{11E175F8-AE2D-4746-8F56-AFB7DF11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5" name="Picture 1024">
          <a:extLst>
            <a:ext uri="{FF2B5EF4-FFF2-40B4-BE49-F238E27FC236}">
              <a16:creationId xmlns:a16="http://schemas.microsoft.com/office/drawing/2014/main" id="{62B103CD-48E9-48D2-84D7-F6186AC0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6" name="Picture 1024">
          <a:extLst>
            <a:ext uri="{FF2B5EF4-FFF2-40B4-BE49-F238E27FC236}">
              <a16:creationId xmlns:a16="http://schemas.microsoft.com/office/drawing/2014/main" id="{977CFC44-A107-466E-9A95-0FD54E6C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17" name="Picture 1024">
          <a:extLst>
            <a:ext uri="{FF2B5EF4-FFF2-40B4-BE49-F238E27FC236}">
              <a16:creationId xmlns:a16="http://schemas.microsoft.com/office/drawing/2014/main" id="{C805D3C0-A2B2-47EC-9CCC-B6D89415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18" name="Picture 1024">
          <a:extLst>
            <a:ext uri="{FF2B5EF4-FFF2-40B4-BE49-F238E27FC236}">
              <a16:creationId xmlns:a16="http://schemas.microsoft.com/office/drawing/2014/main" id="{2A5067A0-EF93-4C8C-BDB1-A2071527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19" name="Picture 1024">
          <a:extLst>
            <a:ext uri="{FF2B5EF4-FFF2-40B4-BE49-F238E27FC236}">
              <a16:creationId xmlns:a16="http://schemas.microsoft.com/office/drawing/2014/main" id="{6D306E6D-6050-42EF-BA59-5523AD3D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20" name="Picture 1024">
          <a:extLst>
            <a:ext uri="{FF2B5EF4-FFF2-40B4-BE49-F238E27FC236}">
              <a16:creationId xmlns:a16="http://schemas.microsoft.com/office/drawing/2014/main" id="{95368858-9E1E-4749-94C5-F9F73691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21" name="Picture 1024">
          <a:extLst>
            <a:ext uri="{FF2B5EF4-FFF2-40B4-BE49-F238E27FC236}">
              <a16:creationId xmlns:a16="http://schemas.microsoft.com/office/drawing/2014/main" id="{3E118E16-4EAF-4ED8-91A7-35ACB708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22" name="Picture 1024">
          <a:extLst>
            <a:ext uri="{FF2B5EF4-FFF2-40B4-BE49-F238E27FC236}">
              <a16:creationId xmlns:a16="http://schemas.microsoft.com/office/drawing/2014/main" id="{6679086F-81F9-4460-84C6-A74FA8FF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23" name="Picture 1024">
          <a:extLst>
            <a:ext uri="{FF2B5EF4-FFF2-40B4-BE49-F238E27FC236}">
              <a16:creationId xmlns:a16="http://schemas.microsoft.com/office/drawing/2014/main" id="{39558775-CCE2-4D1F-8CC1-8BAC0ED5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24" name="Picture 1024">
          <a:extLst>
            <a:ext uri="{FF2B5EF4-FFF2-40B4-BE49-F238E27FC236}">
              <a16:creationId xmlns:a16="http://schemas.microsoft.com/office/drawing/2014/main" id="{C1CCE94A-5C35-4862-B1C8-47F3CF6C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25" name="Picture 1024">
          <a:extLst>
            <a:ext uri="{FF2B5EF4-FFF2-40B4-BE49-F238E27FC236}">
              <a16:creationId xmlns:a16="http://schemas.microsoft.com/office/drawing/2014/main" id="{62B110C3-4927-44EB-805F-FD322592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26" name="Picture 1024">
          <a:extLst>
            <a:ext uri="{FF2B5EF4-FFF2-40B4-BE49-F238E27FC236}">
              <a16:creationId xmlns:a16="http://schemas.microsoft.com/office/drawing/2014/main" id="{B873A5F6-3AA9-47BC-911C-E63FD204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27" name="Picture 1024">
          <a:extLst>
            <a:ext uri="{FF2B5EF4-FFF2-40B4-BE49-F238E27FC236}">
              <a16:creationId xmlns:a16="http://schemas.microsoft.com/office/drawing/2014/main" id="{DFEE12CE-063A-4100-B89F-82D454B3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28" name="Picture 1024">
          <a:extLst>
            <a:ext uri="{FF2B5EF4-FFF2-40B4-BE49-F238E27FC236}">
              <a16:creationId xmlns:a16="http://schemas.microsoft.com/office/drawing/2014/main" id="{A7DE584B-6BBD-420C-832C-768DCBF9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29" name="Picture 1024">
          <a:extLst>
            <a:ext uri="{FF2B5EF4-FFF2-40B4-BE49-F238E27FC236}">
              <a16:creationId xmlns:a16="http://schemas.microsoft.com/office/drawing/2014/main" id="{E68AD128-68D0-4797-9D3D-9FA58E3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30" name="Picture 1024">
          <a:extLst>
            <a:ext uri="{FF2B5EF4-FFF2-40B4-BE49-F238E27FC236}">
              <a16:creationId xmlns:a16="http://schemas.microsoft.com/office/drawing/2014/main" id="{E06349F1-AA05-46DE-9B96-7F7A94DC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1" name="Picture 1024">
          <a:extLst>
            <a:ext uri="{FF2B5EF4-FFF2-40B4-BE49-F238E27FC236}">
              <a16:creationId xmlns:a16="http://schemas.microsoft.com/office/drawing/2014/main" id="{3A03ADA9-D023-4788-BA5F-083F0115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2" name="Picture 1024">
          <a:extLst>
            <a:ext uri="{FF2B5EF4-FFF2-40B4-BE49-F238E27FC236}">
              <a16:creationId xmlns:a16="http://schemas.microsoft.com/office/drawing/2014/main" id="{8481A0C3-BF6C-4DEA-A3D7-57C90D11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3" name="Picture 1024">
          <a:extLst>
            <a:ext uri="{FF2B5EF4-FFF2-40B4-BE49-F238E27FC236}">
              <a16:creationId xmlns:a16="http://schemas.microsoft.com/office/drawing/2014/main" id="{858DE60D-D39D-4572-9779-3837280E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4" name="Picture 1024">
          <a:extLst>
            <a:ext uri="{FF2B5EF4-FFF2-40B4-BE49-F238E27FC236}">
              <a16:creationId xmlns:a16="http://schemas.microsoft.com/office/drawing/2014/main" id="{D76F3E48-B3F6-4A42-A3EE-D38D074C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5" name="Picture 1024">
          <a:extLst>
            <a:ext uri="{FF2B5EF4-FFF2-40B4-BE49-F238E27FC236}">
              <a16:creationId xmlns:a16="http://schemas.microsoft.com/office/drawing/2014/main" id="{B8D86B73-9140-441F-8049-BF2CE65F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6" name="Picture 1024">
          <a:extLst>
            <a:ext uri="{FF2B5EF4-FFF2-40B4-BE49-F238E27FC236}">
              <a16:creationId xmlns:a16="http://schemas.microsoft.com/office/drawing/2014/main" id="{AA0DD97E-E9CB-4908-96CF-06D20F65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7" name="Picture 1024">
          <a:extLst>
            <a:ext uri="{FF2B5EF4-FFF2-40B4-BE49-F238E27FC236}">
              <a16:creationId xmlns:a16="http://schemas.microsoft.com/office/drawing/2014/main" id="{CB2ED553-F080-46E8-85D6-7309E40F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38" name="Picture 1024">
          <a:extLst>
            <a:ext uri="{FF2B5EF4-FFF2-40B4-BE49-F238E27FC236}">
              <a16:creationId xmlns:a16="http://schemas.microsoft.com/office/drawing/2014/main" id="{5E44B4A9-DC4A-4782-BF14-D111A0A6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39" name="Picture 1024">
          <a:extLst>
            <a:ext uri="{FF2B5EF4-FFF2-40B4-BE49-F238E27FC236}">
              <a16:creationId xmlns:a16="http://schemas.microsoft.com/office/drawing/2014/main" id="{02120779-C13A-4A57-A85C-AD56E076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0" name="Picture 1024">
          <a:extLst>
            <a:ext uri="{FF2B5EF4-FFF2-40B4-BE49-F238E27FC236}">
              <a16:creationId xmlns:a16="http://schemas.microsoft.com/office/drawing/2014/main" id="{D8E413AB-4BB3-4DBF-A31F-4A3E1B8E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1" name="Picture 1024">
          <a:extLst>
            <a:ext uri="{FF2B5EF4-FFF2-40B4-BE49-F238E27FC236}">
              <a16:creationId xmlns:a16="http://schemas.microsoft.com/office/drawing/2014/main" id="{8B98DB5D-D08C-497C-8395-DBD5ABF4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2" name="Picture 1024">
          <a:extLst>
            <a:ext uri="{FF2B5EF4-FFF2-40B4-BE49-F238E27FC236}">
              <a16:creationId xmlns:a16="http://schemas.microsoft.com/office/drawing/2014/main" id="{1E324D03-CEF8-41C4-A7F8-1679A016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3" name="Picture 1024">
          <a:extLst>
            <a:ext uri="{FF2B5EF4-FFF2-40B4-BE49-F238E27FC236}">
              <a16:creationId xmlns:a16="http://schemas.microsoft.com/office/drawing/2014/main" id="{8BB0269B-8C9C-47A3-9DA6-41E214C0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4" name="Picture 1024">
          <a:extLst>
            <a:ext uri="{FF2B5EF4-FFF2-40B4-BE49-F238E27FC236}">
              <a16:creationId xmlns:a16="http://schemas.microsoft.com/office/drawing/2014/main" id="{AE8F2C9A-0624-4801-BCE5-E4BB6F33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45" name="Picture 1024">
          <a:extLst>
            <a:ext uri="{FF2B5EF4-FFF2-40B4-BE49-F238E27FC236}">
              <a16:creationId xmlns:a16="http://schemas.microsoft.com/office/drawing/2014/main" id="{EE34446E-8067-4E07-9CD7-71A6427C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46" name="Picture 1024">
          <a:extLst>
            <a:ext uri="{FF2B5EF4-FFF2-40B4-BE49-F238E27FC236}">
              <a16:creationId xmlns:a16="http://schemas.microsoft.com/office/drawing/2014/main" id="{3205240B-AF6F-4A49-AD5B-3BEDA37B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47" name="Picture 1024">
          <a:extLst>
            <a:ext uri="{FF2B5EF4-FFF2-40B4-BE49-F238E27FC236}">
              <a16:creationId xmlns:a16="http://schemas.microsoft.com/office/drawing/2014/main" id="{CBE96BB1-57D6-4993-BB79-8310E9AE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48" name="Picture 1024">
          <a:extLst>
            <a:ext uri="{FF2B5EF4-FFF2-40B4-BE49-F238E27FC236}">
              <a16:creationId xmlns:a16="http://schemas.microsoft.com/office/drawing/2014/main" id="{E4C866D5-843E-495D-9499-40F89DA22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49" name="Picture 1024">
          <a:extLst>
            <a:ext uri="{FF2B5EF4-FFF2-40B4-BE49-F238E27FC236}">
              <a16:creationId xmlns:a16="http://schemas.microsoft.com/office/drawing/2014/main" id="{A758137E-B866-4B6F-9541-E72C32EC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50" name="Picture 1024">
          <a:extLst>
            <a:ext uri="{FF2B5EF4-FFF2-40B4-BE49-F238E27FC236}">
              <a16:creationId xmlns:a16="http://schemas.microsoft.com/office/drawing/2014/main" id="{C9F81197-1E70-402B-88BD-B66B702D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51" name="Picture 1024">
          <a:extLst>
            <a:ext uri="{FF2B5EF4-FFF2-40B4-BE49-F238E27FC236}">
              <a16:creationId xmlns:a16="http://schemas.microsoft.com/office/drawing/2014/main" id="{7A085D16-4627-4EA1-AA90-1A028194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2" name="Picture 1024">
          <a:extLst>
            <a:ext uri="{FF2B5EF4-FFF2-40B4-BE49-F238E27FC236}">
              <a16:creationId xmlns:a16="http://schemas.microsoft.com/office/drawing/2014/main" id="{4A5EB44B-0F23-438D-8DFB-5655EC91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3" name="Picture 1024">
          <a:extLst>
            <a:ext uri="{FF2B5EF4-FFF2-40B4-BE49-F238E27FC236}">
              <a16:creationId xmlns:a16="http://schemas.microsoft.com/office/drawing/2014/main" id="{5BA44FCF-8026-4866-8D5E-A66BC06C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4" name="Picture 1024">
          <a:extLst>
            <a:ext uri="{FF2B5EF4-FFF2-40B4-BE49-F238E27FC236}">
              <a16:creationId xmlns:a16="http://schemas.microsoft.com/office/drawing/2014/main" id="{1D060BAD-2C74-412A-9AFE-7E309601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5" name="Picture 1024">
          <a:extLst>
            <a:ext uri="{FF2B5EF4-FFF2-40B4-BE49-F238E27FC236}">
              <a16:creationId xmlns:a16="http://schemas.microsoft.com/office/drawing/2014/main" id="{DDF27EBA-4781-47DF-AC3D-01B12F7A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6" name="Picture 1024">
          <a:extLst>
            <a:ext uri="{FF2B5EF4-FFF2-40B4-BE49-F238E27FC236}">
              <a16:creationId xmlns:a16="http://schemas.microsoft.com/office/drawing/2014/main" id="{1C9D500D-0D31-4E73-8893-4837AE09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7" name="Picture 1024">
          <a:extLst>
            <a:ext uri="{FF2B5EF4-FFF2-40B4-BE49-F238E27FC236}">
              <a16:creationId xmlns:a16="http://schemas.microsoft.com/office/drawing/2014/main" id="{705C4905-DD02-44C9-9825-C048CB98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58" name="Picture 1024">
          <a:extLst>
            <a:ext uri="{FF2B5EF4-FFF2-40B4-BE49-F238E27FC236}">
              <a16:creationId xmlns:a16="http://schemas.microsoft.com/office/drawing/2014/main" id="{D494B248-EF0B-48EA-92D0-70BF3A28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4167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59" name="Picture 1024">
          <a:extLst>
            <a:ext uri="{FF2B5EF4-FFF2-40B4-BE49-F238E27FC236}">
              <a16:creationId xmlns:a16="http://schemas.microsoft.com/office/drawing/2014/main" id="{1293F7D3-D61E-4A7A-8C18-DFBC8573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0" name="Picture 1024">
          <a:extLst>
            <a:ext uri="{FF2B5EF4-FFF2-40B4-BE49-F238E27FC236}">
              <a16:creationId xmlns:a16="http://schemas.microsoft.com/office/drawing/2014/main" id="{78FFA347-7A79-4837-9519-6F884DB1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1" name="Picture 1024">
          <a:extLst>
            <a:ext uri="{FF2B5EF4-FFF2-40B4-BE49-F238E27FC236}">
              <a16:creationId xmlns:a16="http://schemas.microsoft.com/office/drawing/2014/main" id="{2B2AF867-7DF5-44F1-8501-D9343A62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2" name="Picture 1024">
          <a:extLst>
            <a:ext uri="{FF2B5EF4-FFF2-40B4-BE49-F238E27FC236}">
              <a16:creationId xmlns:a16="http://schemas.microsoft.com/office/drawing/2014/main" id="{26814381-3388-4ADC-83F9-352A4C4B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3" name="Picture 1024">
          <a:extLst>
            <a:ext uri="{FF2B5EF4-FFF2-40B4-BE49-F238E27FC236}">
              <a16:creationId xmlns:a16="http://schemas.microsoft.com/office/drawing/2014/main" id="{B7D2FB54-B330-4D2B-9B07-481F3E6C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4" name="Picture 1024">
          <a:extLst>
            <a:ext uri="{FF2B5EF4-FFF2-40B4-BE49-F238E27FC236}">
              <a16:creationId xmlns:a16="http://schemas.microsoft.com/office/drawing/2014/main" id="{BB59D295-A97D-4685-88BD-E7662E51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65" name="Picture 1024">
          <a:extLst>
            <a:ext uri="{FF2B5EF4-FFF2-40B4-BE49-F238E27FC236}">
              <a16:creationId xmlns:a16="http://schemas.microsoft.com/office/drawing/2014/main" id="{0BFF0067-9018-4DA6-ACC2-0CEE0FB9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348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6" name="Picture 1024">
          <a:extLst>
            <a:ext uri="{FF2B5EF4-FFF2-40B4-BE49-F238E27FC236}">
              <a16:creationId xmlns:a16="http://schemas.microsoft.com/office/drawing/2014/main" id="{C71C1BA8-24AF-491C-88BF-37B388AB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7" name="Picture 1024">
          <a:extLst>
            <a:ext uri="{FF2B5EF4-FFF2-40B4-BE49-F238E27FC236}">
              <a16:creationId xmlns:a16="http://schemas.microsoft.com/office/drawing/2014/main" id="{807F872C-011C-4639-9C7F-6C83E4CE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8" name="Picture 1024">
          <a:extLst>
            <a:ext uri="{FF2B5EF4-FFF2-40B4-BE49-F238E27FC236}">
              <a16:creationId xmlns:a16="http://schemas.microsoft.com/office/drawing/2014/main" id="{B98CD9AA-6CE6-40F6-812A-8F13EB95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69" name="Picture 1024">
          <a:extLst>
            <a:ext uri="{FF2B5EF4-FFF2-40B4-BE49-F238E27FC236}">
              <a16:creationId xmlns:a16="http://schemas.microsoft.com/office/drawing/2014/main" id="{C287AA63-2175-4DCE-B374-19A81209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70" name="Picture 1024">
          <a:extLst>
            <a:ext uri="{FF2B5EF4-FFF2-40B4-BE49-F238E27FC236}">
              <a16:creationId xmlns:a16="http://schemas.microsoft.com/office/drawing/2014/main" id="{99E36368-F037-4DAB-83C7-09276C74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71" name="Picture 1024">
          <a:extLst>
            <a:ext uri="{FF2B5EF4-FFF2-40B4-BE49-F238E27FC236}">
              <a16:creationId xmlns:a16="http://schemas.microsoft.com/office/drawing/2014/main" id="{3D2F626B-E02D-47EC-854D-EBF4C95C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172" name="Picture 1024">
          <a:extLst>
            <a:ext uri="{FF2B5EF4-FFF2-40B4-BE49-F238E27FC236}">
              <a16:creationId xmlns:a16="http://schemas.microsoft.com/office/drawing/2014/main" id="{1EF3D1C6-F8D6-48B8-BEF8-2B273B0F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3" name="Picture 1024">
          <a:extLst>
            <a:ext uri="{FF2B5EF4-FFF2-40B4-BE49-F238E27FC236}">
              <a16:creationId xmlns:a16="http://schemas.microsoft.com/office/drawing/2014/main" id="{2024383D-5D44-439B-A7D8-70FEFEA7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4" name="Picture 1024">
          <a:extLst>
            <a:ext uri="{FF2B5EF4-FFF2-40B4-BE49-F238E27FC236}">
              <a16:creationId xmlns:a16="http://schemas.microsoft.com/office/drawing/2014/main" id="{13A3BAC2-B1BC-4D65-8ADF-29CE4B66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5" name="Picture 1024">
          <a:extLst>
            <a:ext uri="{FF2B5EF4-FFF2-40B4-BE49-F238E27FC236}">
              <a16:creationId xmlns:a16="http://schemas.microsoft.com/office/drawing/2014/main" id="{45217237-FD37-498F-8115-F0521E49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6" name="Picture 1024">
          <a:extLst>
            <a:ext uri="{FF2B5EF4-FFF2-40B4-BE49-F238E27FC236}">
              <a16:creationId xmlns:a16="http://schemas.microsoft.com/office/drawing/2014/main" id="{50D33101-47F8-4D5D-B29C-0878FAF7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7" name="Picture 1024">
          <a:extLst>
            <a:ext uri="{FF2B5EF4-FFF2-40B4-BE49-F238E27FC236}">
              <a16:creationId xmlns:a16="http://schemas.microsoft.com/office/drawing/2014/main" id="{7FC5B453-2B4A-410E-9CAD-379D07B0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8" name="Picture 1024">
          <a:extLst>
            <a:ext uri="{FF2B5EF4-FFF2-40B4-BE49-F238E27FC236}">
              <a16:creationId xmlns:a16="http://schemas.microsoft.com/office/drawing/2014/main" id="{6E779A2D-70DE-4CF8-A697-39858E4D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9" name="Picture 1024">
          <a:extLst>
            <a:ext uri="{FF2B5EF4-FFF2-40B4-BE49-F238E27FC236}">
              <a16:creationId xmlns:a16="http://schemas.microsoft.com/office/drawing/2014/main" id="{82D798BF-6952-47A1-B8B2-9073CF56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43757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0" name="Picture 1024">
          <a:extLst>
            <a:ext uri="{FF2B5EF4-FFF2-40B4-BE49-F238E27FC236}">
              <a16:creationId xmlns:a16="http://schemas.microsoft.com/office/drawing/2014/main" id="{13470D5B-A2C6-498D-90A3-49F829AB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1" name="Picture 1024">
          <a:extLst>
            <a:ext uri="{FF2B5EF4-FFF2-40B4-BE49-F238E27FC236}">
              <a16:creationId xmlns:a16="http://schemas.microsoft.com/office/drawing/2014/main" id="{08AA4AB2-55CA-4ADE-9880-E29E9F66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2" name="Picture 1024">
          <a:extLst>
            <a:ext uri="{FF2B5EF4-FFF2-40B4-BE49-F238E27FC236}">
              <a16:creationId xmlns:a16="http://schemas.microsoft.com/office/drawing/2014/main" id="{5D2350E7-EFB9-49E7-BA4D-EEE02685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3" name="Picture 1024">
          <a:extLst>
            <a:ext uri="{FF2B5EF4-FFF2-40B4-BE49-F238E27FC236}">
              <a16:creationId xmlns:a16="http://schemas.microsoft.com/office/drawing/2014/main" id="{840B1729-F930-4C49-AC2D-91F56B9F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4" name="Picture 1024">
          <a:extLst>
            <a:ext uri="{FF2B5EF4-FFF2-40B4-BE49-F238E27FC236}">
              <a16:creationId xmlns:a16="http://schemas.microsoft.com/office/drawing/2014/main" id="{CF7F52A9-201C-4B6F-B6B9-559684FD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5" name="Picture 1024">
          <a:extLst>
            <a:ext uri="{FF2B5EF4-FFF2-40B4-BE49-F238E27FC236}">
              <a16:creationId xmlns:a16="http://schemas.microsoft.com/office/drawing/2014/main" id="{853DA030-75E7-4BB7-AC80-B4294080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86" name="Picture 1024">
          <a:extLst>
            <a:ext uri="{FF2B5EF4-FFF2-40B4-BE49-F238E27FC236}">
              <a16:creationId xmlns:a16="http://schemas.microsoft.com/office/drawing/2014/main" id="{C5D3A7E0-995F-4B43-B898-569B4F70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87" name="Picture 1024">
          <a:extLst>
            <a:ext uri="{FF2B5EF4-FFF2-40B4-BE49-F238E27FC236}">
              <a16:creationId xmlns:a16="http://schemas.microsoft.com/office/drawing/2014/main" id="{0E7B1E50-24D4-4E1B-B58A-6E7F4E2F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88" name="Picture 1024">
          <a:extLst>
            <a:ext uri="{FF2B5EF4-FFF2-40B4-BE49-F238E27FC236}">
              <a16:creationId xmlns:a16="http://schemas.microsoft.com/office/drawing/2014/main" id="{3D78D782-CEAA-4F3F-8444-1DCAC2FD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89" name="Picture 1024">
          <a:extLst>
            <a:ext uri="{FF2B5EF4-FFF2-40B4-BE49-F238E27FC236}">
              <a16:creationId xmlns:a16="http://schemas.microsoft.com/office/drawing/2014/main" id="{405E5888-3362-45AD-BEA6-C87525A7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90" name="Picture 1024">
          <a:extLst>
            <a:ext uri="{FF2B5EF4-FFF2-40B4-BE49-F238E27FC236}">
              <a16:creationId xmlns:a16="http://schemas.microsoft.com/office/drawing/2014/main" id="{CC57A943-5EB9-4C6C-A4E5-BE900BEB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91" name="Picture 1024">
          <a:extLst>
            <a:ext uri="{FF2B5EF4-FFF2-40B4-BE49-F238E27FC236}">
              <a16:creationId xmlns:a16="http://schemas.microsoft.com/office/drawing/2014/main" id="{F57C0C7F-7D79-4552-86E8-DE7C91B5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92" name="Picture 1024">
          <a:extLst>
            <a:ext uri="{FF2B5EF4-FFF2-40B4-BE49-F238E27FC236}">
              <a16:creationId xmlns:a16="http://schemas.microsoft.com/office/drawing/2014/main" id="{B441B2A5-89E2-449E-A19B-8FFC5E56C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93" name="Picture 1024">
          <a:extLst>
            <a:ext uri="{FF2B5EF4-FFF2-40B4-BE49-F238E27FC236}">
              <a16:creationId xmlns:a16="http://schemas.microsoft.com/office/drawing/2014/main" id="{CA931933-7C70-49C6-A45F-83494CE8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94" name="Picture 1024">
          <a:extLst>
            <a:ext uri="{FF2B5EF4-FFF2-40B4-BE49-F238E27FC236}">
              <a16:creationId xmlns:a16="http://schemas.microsoft.com/office/drawing/2014/main" id="{B3C6593A-3AD4-403D-BCC6-7BD5476B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5" name="Picture 1024">
          <a:extLst>
            <a:ext uri="{FF2B5EF4-FFF2-40B4-BE49-F238E27FC236}">
              <a16:creationId xmlns:a16="http://schemas.microsoft.com/office/drawing/2014/main" id="{6579F024-042B-44E6-A223-66E5C779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6" name="Picture 1024">
          <a:extLst>
            <a:ext uri="{FF2B5EF4-FFF2-40B4-BE49-F238E27FC236}">
              <a16:creationId xmlns:a16="http://schemas.microsoft.com/office/drawing/2014/main" id="{6A167534-30B1-46AC-AA7F-7783358C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7" name="Picture 1024">
          <a:extLst>
            <a:ext uri="{FF2B5EF4-FFF2-40B4-BE49-F238E27FC236}">
              <a16:creationId xmlns:a16="http://schemas.microsoft.com/office/drawing/2014/main" id="{EC2AF4F3-C13B-406F-BCE7-B40F2547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8" name="Picture 1024">
          <a:extLst>
            <a:ext uri="{FF2B5EF4-FFF2-40B4-BE49-F238E27FC236}">
              <a16:creationId xmlns:a16="http://schemas.microsoft.com/office/drawing/2014/main" id="{99728701-5B26-4311-B260-D09EFEA8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9" name="Picture 1024">
          <a:extLst>
            <a:ext uri="{FF2B5EF4-FFF2-40B4-BE49-F238E27FC236}">
              <a16:creationId xmlns:a16="http://schemas.microsoft.com/office/drawing/2014/main" id="{D9E50ECC-F099-49C3-A09A-610C7636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00" name="Picture 1024">
          <a:extLst>
            <a:ext uri="{FF2B5EF4-FFF2-40B4-BE49-F238E27FC236}">
              <a16:creationId xmlns:a16="http://schemas.microsoft.com/office/drawing/2014/main" id="{9DE45045-CF8F-44E7-9F3C-499AF777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1" name="Picture 1024">
          <a:extLst>
            <a:ext uri="{FF2B5EF4-FFF2-40B4-BE49-F238E27FC236}">
              <a16:creationId xmlns:a16="http://schemas.microsoft.com/office/drawing/2014/main" id="{69175015-053A-4CC8-B54E-BACBE68F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2" name="Picture 1024">
          <a:extLst>
            <a:ext uri="{FF2B5EF4-FFF2-40B4-BE49-F238E27FC236}">
              <a16:creationId xmlns:a16="http://schemas.microsoft.com/office/drawing/2014/main" id="{AD088B12-D08C-442F-9C19-5C9E5040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3" name="Picture 1024">
          <a:extLst>
            <a:ext uri="{FF2B5EF4-FFF2-40B4-BE49-F238E27FC236}">
              <a16:creationId xmlns:a16="http://schemas.microsoft.com/office/drawing/2014/main" id="{F8FAF91F-6488-4FD6-9D58-685C0D11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4" name="Picture 1024">
          <a:extLst>
            <a:ext uri="{FF2B5EF4-FFF2-40B4-BE49-F238E27FC236}">
              <a16:creationId xmlns:a16="http://schemas.microsoft.com/office/drawing/2014/main" id="{B8D5E4A9-67E0-44B7-9138-90BF405E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5" name="Picture 1024">
          <a:extLst>
            <a:ext uri="{FF2B5EF4-FFF2-40B4-BE49-F238E27FC236}">
              <a16:creationId xmlns:a16="http://schemas.microsoft.com/office/drawing/2014/main" id="{C55461E8-9C1B-4CFE-A7FA-349A4FB4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6" name="Picture 1024">
          <a:extLst>
            <a:ext uri="{FF2B5EF4-FFF2-40B4-BE49-F238E27FC236}">
              <a16:creationId xmlns:a16="http://schemas.microsoft.com/office/drawing/2014/main" id="{0495AB61-0CC0-43C6-A74F-2B532FCE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07" name="Picture 1024">
          <a:extLst>
            <a:ext uri="{FF2B5EF4-FFF2-40B4-BE49-F238E27FC236}">
              <a16:creationId xmlns:a16="http://schemas.microsoft.com/office/drawing/2014/main" id="{FABC8CBA-B9DB-4FE5-B106-02925161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08" name="Picture 1024">
          <a:extLst>
            <a:ext uri="{FF2B5EF4-FFF2-40B4-BE49-F238E27FC236}">
              <a16:creationId xmlns:a16="http://schemas.microsoft.com/office/drawing/2014/main" id="{E33828B0-9941-4350-80A3-894A6928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09" name="Picture 1024">
          <a:extLst>
            <a:ext uri="{FF2B5EF4-FFF2-40B4-BE49-F238E27FC236}">
              <a16:creationId xmlns:a16="http://schemas.microsoft.com/office/drawing/2014/main" id="{3F69EF1A-8B53-4B65-B23B-BE9E2386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10" name="Picture 1024">
          <a:extLst>
            <a:ext uri="{FF2B5EF4-FFF2-40B4-BE49-F238E27FC236}">
              <a16:creationId xmlns:a16="http://schemas.microsoft.com/office/drawing/2014/main" id="{57A73048-79C5-47ED-B586-D89F45402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11" name="Picture 1024">
          <a:extLst>
            <a:ext uri="{FF2B5EF4-FFF2-40B4-BE49-F238E27FC236}">
              <a16:creationId xmlns:a16="http://schemas.microsoft.com/office/drawing/2014/main" id="{A9113310-54CA-4CEC-B3E4-909A5498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12" name="Picture 1024">
          <a:extLst>
            <a:ext uri="{FF2B5EF4-FFF2-40B4-BE49-F238E27FC236}">
              <a16:creationId xmlns:a16="http://schemas.microsoft.com/office/drawing/2014/main" id="{35B4D851-E3CF-42CC-9A3D-EB217DA1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13" name="Picture 1024">
          <a:extLst>
            <a:ext uri="{FF2B5EF4-FFF2-40B4-BE49-F238E27FC236}">
              <a16:creationId xmlns:a16="http://schemas.microsoft.com/office/drawing/2014/main" id="{27785B08-E689-43DF-AC86-D463003A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14" name="Picture 1024">
          <a:extLst>
            <a:ext uri="{FF2B5EF4-FFF2-40B4-BE49-F238E27FC236}">
              <a16:creationId xmlns:a16="http://schemas.microsoft.com/office/drawing/2014/main" id="{E88E75DC-9353-4AFA-9DC2-70845B0D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15" name="Picture 1024">
          <a:extLst>
            <a:ext uri="{FF2B5EF4-FFF2-40B4-BE49-F238E27FC236}">
              <a16:creationId xmlns:a16="http://schemas.microsoft.com/office/drawing/2014/main" id="{7E020387-CC53-4A58-B810-BBD25F55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16" name="Picture 1024">
          <a:extLst>
            <a:ext uri="{FF2B5EF4-FFF2-40B4-BE49-F238E27FC236}">
              <a16:creationId xmlns:a16="http://schemas.microsoft.com/office/drawing/2014/main" id="{4EC1251B-442F-4623-AADF-1611C6C5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17" name="Picture 1024">
          <a:extLst>
            <a:ext uri="{FF2B5EF4-FFF2-40B4-BE49-F238E27FC236}">
              <a16:creationId xmlns:a16="http://schemas.microsoft.com/office/drawing/2014/main" id="{AF36852E-11DE-49B1-A01D-FD10F38A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18" name="Picture 1024">
          <a:extLst>
            <a:ext uri="{FF2B5EF4-FFF2-40B4-BE49-F238E27FC236}">
              <a16:creationId xmlns:a16="http://schemas.microsoft.com/office/drawing/2014/main" id="{EAB70A9E-5392-47E7-B25E-2058113D8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19" name="Picture 1024">
          <a:extLst>
            <a:ext uri="{FF2B5EF4-FFF2-40B4-BE49-F238E27FC236}">
              <a16:creationId xmlns:a16="http://schemas.microsoft.com/office/drawing/2014/main" id="{E8A955E8-96DE-4CA9-B8FF-A850A3B1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20" name="Picture 1024">
          <a:extLst>
            <a:ext uri="{FF2B5EF4-FFF2-40B4-BE49-F238E27FC236}">
              <a16:creationId xmlns:a16="http://schemas.microsoft.com/office/drawing/2014/main" id="{4AADA87E-3156-4A73-8DDB-F967D2E9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221" name="Picture 1024">
          <a:extLst>
            <a:ext uri="{FF2B5EF4-FFF2-40B4-BE49-F238E27FC236}">
              <a16:creationId xmlns:a16="http://schemas.microsoft.com/office/drawing/2014/main" id="{8FB7A3AB-0C29-4471-96B5-23F8623D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222" name="Picture 1024">
          <a:extLst>
            <a:ext uri="{FF2B5EF4-FFF2-40B4-BE49-F238E27FC236}">
              <a16:creationId xmlns:a16="http://schemas.microsoft.com/office/drawing/2014/main" id="{D0B05E72-9D40-48F8-94AE-DB8D05E7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3" name="Picture 1024">
          <a:extLst>
            <a:ext uri="{FF2B5EF4-FFF2-40B4-BE49-F238E27FC236}">
              <a16:creationId xmlns:a16="http://schemas.microsoft.com/office/drawing/2014/main" id="{C6928513-C92D-4D77-9E78-C824B38A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4" name="Picture 1024">
          <a:extLst>
            <a:ext uri="{FF2B5EF4-FFF2-40B4-BE49-F238E27FC236}">
              <a16:creationId xmlns:a16="http://schemas.microsoft.com/office/drawing/2014/main" id="{CCB7CD5F-13CD-449B-9EE8-D62BDB79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5" name="Picture 1024">
          <a:extLst>
            <a:ext uri="{FF2B5EF4-FFF2-40B4-BE49-F238E27FC236}">
              <a16:creationId xmlns:a16="http://schemas.microsoft.com/office/drawing/2014/main" id="{44C682D2-718C-44EB-B227-D7F3FAD2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6" name="Picture 1024">
          <a:extLst>
            <a:ext uri="{FF2B5EF4-FFF2-40B4-BE49-F238E27FC236}">
              <a16:creationId xmlns:a16="http://schemas.microsoft.com/office/drawing/2014/main" id="{BF50A88E-8D7C-4896-9131-BB596DD0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7" name="Picture 1024">
          <a:extLst>
            <a:ext uri="{FF2B5EF4-FFF2-40B4-BE49-F238E27FC236}">
              <a16:creationId xmlns:a16="http://schemas.microsoft.com/office/drawing/2014/main" id="{92EB3406-0EB2-4101-9E9C-A28B1507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8" name="Picture 1024">
          <a:extLst>
            <a:ext uri="{FF2B5EF4-FFF2-40B4-BE49-F238E27FC236}">
              <a16:creationId xmlns:a16="http://schemas.microsoft.com/office/drawing/2014/main" id="{A3C9C524-7C21-455F-8686-3A2922A0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29" name="Picture 1024">
          <a:extLst>
            <a:ext uri="{FF2B5EF4-FFF2-40B4-BE49-F238E27FC236}">
              <a16:creationId xmlns:a16="http://schemas.microsoft.com/office/drawing/2014/main" id="{57D2E314-D6D1-4AE6-B116-47ECF89D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0" name="Picture 1024">
          <a:extLst>
            <a:ext uri="{FF2B5EF4-FFF2-40B4-BE49-F238E27FC236}">
              <a16:creationId xmlns:a16="http://schemas.microsoft.com/office/drawing/2014/main" id="{E6DEED8D-22FA-423D-8655-38366294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1" name="Picture 1024">
          <a:extLst>
            <a:ext uri="{FF2B5EF4-FFF2-40B4-BE49-F238E27FC236}">
              <a16:creationId xmlns:a16="http://schemas.microsoft.com/office/drawing/2014/main" id="{6FBCD8D9-08BB-44A5-BA29-1D4CAFE6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2" name="Picture 1024">
          <a:extLst>
            <a:ext uri="{FF2B5EF4-FFF2-40B4-BE49-F238E27FC236}">
              <a16:creationId xmlns:a16="http://schemas.microsoft.com/office/drawing/2014/main" id="{7E9DB85B-8958-4FFE-AEAC-B4100F05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3" name="Picture 1024">
          <a:extLst>
            <a:ext uri="{FF2B5EF4-FFF2-40B4-BE49-F238E27FC236}">
              <a16:creationId xmlns:a16="http://schemas.microsoft.com/office/drawing/2014/main" id="{DAB11D2E-22BB-4D4B-967B-CA8C3EC8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4" name="Picture 1024">
          <a:extLst>
            <a:ext uri="{FF2B5EF4-FFF2-40B4-BE49-F238E27FC236}">
              <a16:creationId xmlns:a16="http://schemas.microsoft.com/office/drawing/2014/main" id="{DDADE3A5-10CB-4DE7-8B9B-A9D8E7F9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5" name="Picture 1024">
          <a:extLst>
            <a:ext uri="{FF2B5EF4-FFF2-40B4-BE49-F238E27FC236}">
              <a16:creationId xmlns:a16="http://schemas.microsoft.com/office/drawing/2014/main" id="{DCBF242C-F48C-4E6C-8021-4647D953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36" name="Picture 1024">
          <a:extLst>
            <a:ext uri="{FF2B5EF4-FFF2-40B4-BE49-F238E27FC236}">
              <a16:creationId xmlns:a16="http://schemas.microsoft.com/office/drawing/2014/main" id="{CE42E9B1-870A-4256-8B0E-7B5614BF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37" name="Picture 1024">
          <a:extLst>
            <a:ext uri="{FF2B5EF4-FFF2-40B4-BE49-F238E27FC236}">
              <a16:creationId xmlns:a16="http://schemas.microsoft.com/office/drawing/2014/main" id="{DC6BE17D-BD81-4DB4-9E59-4EC790F4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38" name="Picture 1024">
          <a:extLst>
            <a:ext uri="{FF2B5EF4-FFF2-40B4-BE49-F238E27FC236}">
              <a16:creationId xmlns:a16="http://schemas.microsoft.com/office/drawing/2014/main" id="{7AF7427C-D45B-42B3-A3AC-AA7CE586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39" name="Picture 1024">
          <a:extLst>
            <a:ext uri="{FF2B5EF4-FFF2-40B4-BE49-F238E27FC236}">
              <a16:creationId xmlns:a16="http://schemas.microsoft.com/office/drawing/2014/main" id="{77093648-A66E-4C3A-B20A-DCD21108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40" name="Picture 1024">
          <a:extLst>
            <a:ext uri="{FF2B5EF4-FFF2-40B4-BE49-F238E27FC236}">
              <a16:creationId xmlns:a16="http://schemas.microsoft.com/office/drawing/2014/main" id="{BFB8358A-ACAB-472A-8A51-3F693909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41" name="Picture 1024">
          <a:extLst>
            <a:ext uri="{FF2B5EF4-FFF2-40B4-BE49-F238E27FC236}">
              <a16:creationId xmlns:a16="http://schemas.microsoft.com/office/drawing/2014/main" id="{70DC6B03-56FD-43E3-B01A-5FCDEF22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42" name="Picture 1024">
          <a:extLst>
            <a:ext uri="{FF2B5EF4-FFF2-40B4-BE49-F238E27FC236}">
              <a16:creationId xmlns:a16="http://schemas.microsoft.com/office/drawing/2014/main" id="{BDE8D3D4-D6E0-4B5E-AE93-0AC6C1D5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3" name="Picture 1024">
          <a:extLst>
            <a:ext uri="{FF2B5EF4-FFF2-40B4-BE49-F238E27FC236}">
              <a16:creationId xmlns:a16="http://schemas.microsoft.com/office/drawing/2014/main" id="{6377F3E9-1915-4CF9-A2ED-D4F3C4C2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4" name="Picture 1024">
          <a:extLst>
            <a:ext uri="{FF2B5EF4-FFF2-40B4-BE49-F238E27FC236}">
              <a16:creationId xmlns:a16="http://schemas.microsoft.com/office/drawing/2014/main" id="{D9B16A46-9E1C-4C86-9BAD-981961B5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5" name="Picture 1024">
          <a:extLst>
            <a:ext uri="{FF2B5EF4-FFF2-40B4-BE49-F238E27FC236}">
              <a16:creationId xmlns:a16="http://schemas.microsoft.com/office/drawing/2014/main" id="{23AC2094-97D5-48E2-9658-75A831C7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6" name="Picture 1024">
          <a:extLst>
            <a:ext uri="{FF2B5EF4-FFF2-40B4-BE49-F238E27FC236}">
              <a16:creationId xmlns:a16="http://schemas.microsoft.com/office/drawing/2014/main" id="{638BDE78-E819-4075-9F06-085E0043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7" name="Picture 1024">
          <a:extLst>
            <a:ext uri="{FF2B5EF4-FFF2-40B4-BE49-F238E27FC236}">
              <a16:creationId xmlns:a16="http://schemas.microsoft.com/office/drawing/2014/main" id="{B380B819-4EC8-41FC-A770-E497EFE7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8" name="Picture 1024">
          <a:extLst>
            <a:ext uri="{FF2B5EF4-FFF2-40B4-BE49-F238E27FC236}">
              <a16:creationId xmlns:a16="http://schemas.microsoft.com/office/drawing/2014/main" id="{E0491A57-AE45-4CCB-AF6A-3079371F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9" name="Picture 1024">
          <a:extLst>
            <a:ext uri="{FF2B5EF4-FFF2-40B4-BE49-F238E27FC236}">
              <a16:creationId xmlns:a16="http://schemas.microsoft.com/office/drawing/2014/main" id="{97D6F85E-CE9D-4153-829B-8AD0E04A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0" name="Picture 1024">
          <a:extLst>
            <a:ext uri="{FF2B5EF4-FFF2-40B4-BE49-F238E27FC236}">
              <a16:creationId xmlns:a16="http://schemas.microsoft.com/office/drawing/2014/main" id="{FBD2D569-89E5-4D80-B34A-A56A71E6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1" name="Picture 1024">
          <a:extLst>
            <a:ext uri="{FF2B5EF4-FFF2-40B4-BE49-F238E27FC236}">
              <a16:creationId xmlns:a16="http://schemas.microsoft.com/office/drawing/2014/main" id="{D087755C-3249-42BC-85C5-AD722466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2" name="Picture 1024">
          <a:extLst>
            <a:ext uri="{FF2B5EF4-FFF2-40B4-BE49-F238E27FC236}">
              <a16:creationId xmlns:a16="http://schemas.microsoft.com/office/drawing/2014/main" id="{0C53BD02-6D06-4F4B-B861-4455C329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3" name="Picture 1024">
          <a:extLst>
            <a:ext uri="{FF2B5EF4-FFF2-40B4-BE49-F238E27FC236}">
              <a16:creationId xmlns:a16="http://schemas.microsoft.com/office/drawing/2014/main" id="{24043A9F-D592-4A77-B986-B32C62D9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4" name="Picture 1024">
          <a:extLst>
            <a:ext uri="{FF2B5EF4-FFF2-40B4-BE49-F238E27FC236}">
              <a16:creationId xmlns:a16="http://schemas.microsoft.com/office/drawing/2014/main" id="{E53BE2A9-8A89-43A7-8AB3-1070AAC8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5" name="Picture 1024">
          <a:extLst>
            <a:ext uri="{FF2B5EF4-FFF2-40B4-BE49-F238E27FC236}">
              <a16:creationId xmlns:a16="http://schemas.microsoft.com/office/drawing/2014/main" id="{44D084C5-6ABF-4086-9C39-C63DBE68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56" name="Picture 1024">
          <a:extLst>
            <a:ext uri="{FF2B5EF4-FFF2-40B4-BE49-F238E27FC236}">
              <a16:creationId xmlns:a16="http://schemas.microsoft.com/office/drawing/2014/main" id="{A5D76E7C-E912-4D3D-A4D1-3022BC5E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57" name="Picture 1024">
          <a:extLst>
            <a:ext uri="{FF2B5EF4-FFF2-40B4-BE49-F238E27FC236}">
              <a16:creationId xmlns:a16="http://schemas.microsoft.com/office/drawing/2014/main" id="{1C3D8397-CB6B-4EF5-89EC-AAE01D6D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58" name="Picture 1024">
          <a:extLst>
            <a:ext uri="{FF2B5EF4-FFF2-40B4-BE49-F238E27FC236}">
              <a16:creationId xmlns:a16="http://schemas.microsoft.com/office/drawing/2014/main" id="{2E7E13EF-FD86-42F3-8E38-78C6C375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59" name="Picture 1024">
          <a:extLst>
            <a:ext uri="{FF2B5EF4-FFF2-40B4-BE49-F238E27FC236}">
              <a16:creationId xmlns:a16="http://schemas.microsoft.com/office/drawing/2014/main" id="{FA9061E0-8C70-4E0C-875E-57FC03EF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60" name="Picture 1024">
          <a:extLst>
            <a:ext uri="{FF2B5EF4-FFF2-40B4-BE49-F238E27FC236}">
              <a16:creationId xmlns:a16="http://schemas.microsoft.com/office/drawing/2014/main" id="{049DDB38-54DC-4CAF-ABF5-32E68085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61" name="Picture 1024">
          <a:extLst>
            <a:ext uri="{FF2B5EF4-FFF2-40B4-BE49-F238E27FC236}">
              <a16:creationId xmlns:a16="http://schemas.microsoft.com/office/drawing/2014/main" id="{F7BDEB6F-6332-4F09-A428-EB541E37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62" name="Picture 1024">
          <a:extLst>
            <a:ext uri="{FF2B5EF4-FFF2-40B4-BE49-F238E27FC236}">
              <a16:creationId xmlns:a16="http://schemas.microsoft.com/office/drawing/2014/main" id="{88FF437C-887D-4498-88D9-52DF88F6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263" name="Picture 1024">
          <a:extLst>
            <a:ext uri="{FF2B5EF4-FFF2-40B4-BE49-F238E27FC236}">
              <a16:creationId xmlns:a16="http://schemas.microsoft.com/office/drawing/2014/main" id="{6BC61BB5-B6AA-4542-9905-BEA8AB21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64" name="Picture 1024">
          <a:extLst>
            <a:ext uri="{FF2B5EF4-FFF2-40B4-BE49-F238E27FC236}">
              <a16:creationId xmlns:a16="http://schemas.microsoft.com/office/drawing/2014/main" id="{E249D5A2-43B7-4DC2-AF34-59EBD804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65" name="Picture 1024">
          <a:extLst>
            <a:ext uri="{FF2B5EF4-FFF2-40B4-BE49-F238E27FC236}">
              <a16:creationId xmlns:a16="http://schemas.microsoft.com/office/drawing/2014/main" id="{6F8FDDEC-FE57-41CA-86F9-56A9254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66" name="Picture 1024">
          <a:extLst>
            <a:ext uri="{FF2B5EF4-FFF2-40B4-BE49-F238E27FC236}">
              <a16:creationId xmlns:a16="http://schemas.microsoft.com/office/drawing/2014/main" id="{72D7278B-A2F3-4206-8341-D392807A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67" name="Picture 1024">
          <a:extLst>
            <a:ext uri="{FF2B5EF4-FFF2-40B4-BE49-F238E27FC236}">
              <a16:creationId xmlns:a16="http://schemas.microsoft.com/office/drawing/2014/main" id="{F4340085-6F8E-4FCF-A3E9-6B8F9CFE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68" name="Picture 1024">
          <a:extLst>
            <a:ext uri="{FF2B5EF4-FFF2-40B4-BE49-F238E27FC236}">
              <a16:creationId xmlns:a16="http://schemas.microsoft.com/office/drawing/2014/main" id="{155E0811-379A-4C03-BF1E-710D69DC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69" name="Picture 1024">
          <a:extLst>
            <a:ext uri="{FF2B5EF4-FFF2-40B4-BE49-F238E27FC236}">
              <a16:creationId xmlns:a16="http://schemas.microsoft.com/office/drawing/2014/main" id="{8FEF4082-8A75-42A1-9514-C32238A2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270" name="Picture 1024">
          <a:extLst>
            <a:ext uri="{FF2B5EF4-FFF2-40B4-BE49-F238E27FC236}">
              <a16:creationId xmlns:a16="http://schemas.microsoft.com/office/drawing/2014/main" id="{D6FCDD22-DA39-49A9-816A-954AA855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184</xdr:row>
      <xdr:rowOff>0</xdr:rowOff>
    </xdr:from>
    <xdr:ext cx="0" cy="9525"/>
    <xdr:pic>
      <xdr:nvPicPr>
        <xdr:cNvPr id="271" name="Picture 1024">
          <a:extLst>
            <a:ext uri="{FF2B5EF4-FFF2-40B4-BE49-F238E27FC236}">
              <a16:creationId xmlns:a16="http://schemas.microsoft.com/office/drawing/2014/main" id="{AAF0AEA1-40C2-4B63-9F0F-5C797B4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72" name="Picture 1024">
          <a:extLst>
            <a:ext uri="{FF2B5EF4-FFF2-40B4-BE49-F238E27FC236}">
              <a16:creationId xmlns:a16="http://schemas.microsoft.com/office/drawing/2014/main" id="{943DBD14-0064-4E1F-A71F-55FA5C8C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73" name="Picture 1024">
          <a:extLst>
            <a:ext uri="{FF2B5EF4-FFF2-40B4-BE49-F238E27FC236}">
              <a16:creationId xmlns:a16="http://schemas.microsoft.com/office/drawing/2014/main" id="{1685F244-01D4-4F04-AD61-59FCAE455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74" name="Picture 1024">
          <a:extLst>
            <a:ext uri="{FF2B5EF4-FFF2-40B4-BE49-F238E27FC236}">
              <a16:creationId xmlns:a16="http://schemas.microsoft.com/office/drawing/2014/main" id="{51AE2ADA-A197-4CE7-85C5-C9D47648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75" name="Picture 1024">
          <a:extLst>
            <a:ext uri="{FF2B5EF4-FFF2-40B4-BE49-F238E27FC236}">
              <a16:creationId xmlns:a16="http://schemas.microsoft.com/office/drawing/2014/main" id="{6BD1E715-D911-4A44-9EAC-6CA75136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76" name="Picture 1024">
          <a:extLst>
            <a:ext uri="{FF2B5EF4-FFF2-40B4-BE49-F238E27FC236}">
              <a16:creationId xmlns:a16="http://schemas.microsoft.com/office/drawing/2014/main" id="{5C3749A6-CB2C-48C6-B1B9-4CCBDD2D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277" name="Picture 1024">
          <a:extLst>
            <a:ext uri="{FF2B5EF4-FFF2-40B4-BE49-F238E27FC236}">
              <a16:creationId xmlns:a16="http://schemas.microsoft.com/office/drawing/2014/main" id="{F389C806-B3E1-41AE-BF58-732FA271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78" name="Picture 1024">
          <a:extLst>
            <a:ext uri="{FF2B5EF4-FFF2-40B4-BE49-F238E27FC236}">
              <a16:creationId xmlns:a16="http://schemas.microsoft.com/office/drawing/2014/main" id="{FB2C9927-90C3-46C9-8589-361928DC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79" name="Picture 1024">
          <a:extLst>
            <a:ext uri="{FF2B5EF4-FFF2-40B4-BE49-F238E27FC236}">
              <a16:creationId xmlns:a16="http://schemas.microsoft.com/office/drawing/2014/main" id="{3B43E6DA-E0F7-44D6-B26B-82F66563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80" name="Picture 1024">
          <a:extLst>
            <a:ext uri="{FF2B5EF4-FFF2-40B4-BE49-F238E27FC236}">
              <a16:creationId xmlns:a16="http://schemas.microsoft.com/office/drawing/2014/main" id="{4E849752-5CC9-44EF-BF3F-28325EA2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81" name="Picture 1024">
          <a:extLst>
            <a:ext uri="{FF2B5EF4-FFF2-40B4-BE49-F238E27FC236}">
              <a16:creationId xmlns:a16="http://schemas.microsoft.com/office/drawing/2014/main" id="{E531A6B8-FA22-491D-A4BE-816F4C0F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82" name="Picture 1024">
          <a:extLst>
            <a:ext uri="{FF2B5EF4-FFF2-40B4-BE49-F238E27FC236}">
              <a16:creationId xmlns:a16="http://schemas.microsoft.com/office/drawing/2014/main" id="{D6C9B445-E786-4179-8458-A112F275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83" name="Picture 1024">
          <a:extLst>
            <a:ext uri="{FF2B5EF4-FFF2-40B4-BE49-F238E27FC236}">
              <a16:creationId xmlns:a16="http://schemas.microsoft.com/office/drawing/2014/main" id="{D3828E58-3C58-4AE2-A2A1-38D2304E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284" name="Picture 1024">
          <a:extLst>
            <a:ext uri="{FF2B5EF4-FFF2-40B4-BE49-F238E27FC236}">
              <a16:creationId xmlns:a16="http://schemas.microsoft.com/office/drawing/2014/main" id="{DA5ECE53-B0C3-48EE-B0AD-2669B9CB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95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85" name="Picture 1024">
          <a:extLst>
            <a:ext uri="{FF2B5EF4-FFF2-40B4-BE49-F238E27FC236}">
              <a16:creationId xmlns:a16="http://schemas.microsoft.com/office/drawing/2014/main" id="{864A015D-8A3C-4F0C-9483-3FD044C7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86" name="Picture 1024">
          <a:extLst>
            <a:ext uri="{FF2B5EF4-FFF2-40B4-BE49-F238E27FC236}">
              <a16:creationId xmlns:a16="http://schemas.microsoft.com/office/drawing/2014/main" id="{F8572D12-D619-4EE1-A907-1C60A19C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87" name="Picture 1024">
          <a:extLst>
            <a:ext uri="{FF2B5EF4-FFF2-40B4-BE49-F238E27FC236}">
              <a16:creationId xmlns:a16="http://schemas.microsoft.com/office/drawing/2014/main" id="{9985004F-ECE8-4F1E-900E-A50011BE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88" name="Picture 1024">
          <a:extLst>
            <a:ext uri="{FF2B5EF4-FFF2-40B4-BE49-F238E27FC236}">
              <a16:creationId xmlns:a16="http://schemas.microsoft.com/office/drawing/2014/main" id="{DAABC4B3-DBBC-43EA-91DB-5DEE4A6C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89" name="Picture 1024">
          <a:extLst>
            <a:ext uri="{FF2B5EF4-FFF2-40B4-BE49-F238E27FC236}">
              <a16:creationId xmlns:a16="http://schemas.microsoft.com/office/drawing/2014/main" id="{9015B1F0-9507-41D4-B0C4-443A90AC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90" name="Picture 1024">
          <a:extLst>
            <a:ext uri="{FF2B5EF4-FFF2-40B4-BE49-F238E27FC236}">
              <a16:creationId xmlns:a16="http://schemas.microsoft.com/office/drawing/2014/main" id="{33F74311-5562-414E-966B-59FEADEF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91" name="Picture 1024">
          <a:extLst>
            <a:ext uri="{FF2B5EF4-FFF2-40B4-BE49-F238E27FC236}">
              <a16:creationId xmlns:a16="http://schemas.microsoft.com/office/drawing/2014/main" id="{D96FB55F-6251-4EA8-B36E-3A2632572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2" name="Picture 1024">
          <a:extLst>
            <a:ext uri="{FF2B5EF4-FFF2-40B4-BE49-F238E27FC236}">
              <a16:creationId xmlns:a16="http://schemas.microsoft.com/office/drawing/2014/main" id="{79DAB999-7EFB-4758-948F-0735D264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3" name="Picture 1024">
          <a:extLst>
            <a:ext uri="{FF2B5EF4-FFF2-40B4-BE49-F238E27FC236}">
              <a16:creationId xmlns:a16="http://schemas.microsoft.com/office/drawing/2014/main" id="{1C7FF5AF-F897-4C43-9467-825624EE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4" name="Picture 1024">
          <a:extLst>
            <a:ext uri="{FF2B5EF4-FFF2-40B4-BE49-F238E27FC236}">
              <a16:creationId xmlns:a16="http://schemas.microsoft.com/office/drawing/2014/main" id="{31131F3C-CF2E-42B9-91A7-F8E8572C5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5" name="Picture 1024">
          <a:extLst>
            <a:ext uri="{FF2B5EF4-FFF2-40B4-BE49-F238E27FC236}">
              <a16:creationId xmlns:a16="http://schemas.microsoft.com/office/drawing/2014/main" id="{65397651-EEA9-4B21-852C-975D9F07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6" name="Picture 1024">
          <a:extLst>
            <a:ext uri="{FF2B5EF4-FFF2-40B4-BE49-F238E27FC236}">
              <a16:creationId xmlns:a16="http://schemas.microsoft.com/office/drawing/2014/main" id="{BDE0DF8E-7593-4A65-8CBC-762C73FB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7" name="Picture 1024">
          <a:extLst>
            <a:ext uri="{FF2B5EF4-FFF2-40B4-BE49-F238E27FC236}">
              <a16:creationId xmlns:a16="http://schemas.microsoft.com/office/drawing/2014/main" id="{8663FC2C-7BDB-495D-A7E4-FDA90D38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298" name="Picture 1024">
          <a:extLst>
            <a:ext uri="{FF2B5EF4-FFF2-40B4-BE49-F238E27FC236}">
              <a16:creationId xmlns:a16="http://schemas.microsoft.com/office/drawing/2014/main" id="{834E5CBF-2999-4314-A1E0-E0025E3E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181</xdr:row>
      <xdr:rowOff>0</xdr:rowOff>
    </xdr:from>
    <xdr:ext cx="0" cy="9525"/>
    <xdr:pic>
      <xdr:nvPicPr>
        <xdr:cNvPr id="299" name="Picture 1024">
          <a:extLst>
            <a:ext uri="{FF2B5EF4-FFF2-40B4-BE49-F238E27FC236}">
              <a16:creationId xmlns:a16="http://schemas.microsoft.com/office/drawing/2014/main" id="{F19D9D0C-DFF7-4C47-8F75-CD78C28E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00" name="Picture 1024">
          <a:extLst>
            <a:ext uri="{FF2B5EF4-FFF2-40B4-BE49-F238E27FC236}">
              <a16:creationId xmlns:a16="http://schemas.microsoft.com/office/drawing/2014/main" id="{4BD722CF-4052-43EC-AF3D-A92BF087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01" name="Picture 1024">
          <a:extLst>
            <a:ext uri="{FF2B5EF4-FFF2-40B4-BE49-F238E27FC236}">
              <a16:creationId xmlns:a16="http://schemas.microsoft.com/office/drawing/2014/main" id="{321B3252-A4F7-4709-B74B-36A13589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02" name="Picture 1024">
          <a:extLst>
            <a:ext uri="{FF2B5EF4-FFF2-40B4-BE49-F238E27FC236}">
              <a16:creationId xmlns:a16="http://schemas.microsoft.com/office/drawing/2014/main" id="{0ADBA329-62CD-48FE-996D-8B4E6AC4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03" name="Picture 1024">
          <a:extLst>
            <a:ext uri="{FF2B5EF4-FFF2-40B4-BE49-F238E27FC236}">
              <a16:creationId xmlns:a16="http://schemas.microsoft.com/office/drawing/2014/main" id="{9066BE58-BD25-4584-AFD6-6E772719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04" name="Picture 1024">
          <a:extLst>
            <a:ext uri="{FF2B5EF4-FFF2-40B4-BE49-F238E27FC236}">
              <a16:creationId xmlns:a16="http://schemas.microsoft.com/office/drawing/2014/main" id="{7BC656BC-72DD-43F4-9D09-1E61F267D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05" name="Picture 1024">
          <a:extLst>
            <a:ext uri="{FF2B5EF4-FFF2-40B4-BE49-F238E27FC236}">
              <a16:creationId xmlns:a16="http://schemas.microsoft.com/office/drawing/2014/main" id="{FD2E895A-7357-458B-B6E3-C13507A3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06" name="Picture 1024">
          <a:extLst>
            <a:ext uri="{FF2B5EF4-FFF2-40B4-BE49-F238E27FC236}">
              <a16:creationId xmlns:a16="http://schemas.microsoft.com/office/drawing/2014/main" id="{5B60B526-CD77-44DD-94BD-46E09153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07" name="Picture 1024">
          <a:extLst>
            <a:ext uri="{FF2B5EF4-FFF2-40B4-BE49-F238E27FC236}">
              <a16:creationId xmlns:a16="http://schemas.microsoft.com/office/drawing/2014/main" id="{2AFCE1A2-2CB8-417D-9585-D7EE1F97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08" name="Picture 1024">
          <a:extLst>
            <a:ext uri="{FF2B5EF4-FFF2-40B4-BE49-F238E27FC236}">
              <a16:creationId xmlns:a16="http://schemas.microsoft.com/office/drawing/2014/main" id="{87946071-430F-4BD4-BDFA-3ABC175E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09" name="Picture 1024">
          <a:extLst>
            <a:ext uri="{FF2B5EF4-FFF2-40B4-BE49-F238E27FC236}">
              <a16:creationId xmlns:a16="http://schemas.microsoft.com/office/drawing/2014/main" id="{7CC77F0E-1B3F-4B3F-8094-6AF50D81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10" name="Picture 1024">
          <a:extLst>
            <a:ext uri="{FF2B5EF4-FFF2-40B4-BE49-F238E27FC236}">
              <a16:creationId xmlns:a16="http://schemas.microsoft.com/office/drawing/2014/main" id="{CBF3890E-5405-46DA-9DEE-6363FC13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11" name="Picture 1024">
          <a:extLst>
            <a:ext uri="{FF2B5EF4-FFF2-40B4-BE49-F238E27FC236}">
              <a16:creationId xmlns:a16="http://schemas.microsoft.com/office/drawing/2014/main" id="{0546279B-F560-410B-8B32-8DE8DD1B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312" name="Picture 1024">
          <a:extLst>
            <a:ext uri="{FF2B5EF4-FFF2-40B4-BE49-F238E27FC236}">
              <a16:creationId xmlns:a16="http://schemas.microsoft.com/office/drawing/2014/main" id="{53193B26-2DE9-4DD5-B18A-BAB7B2EE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1194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3" name="Picture 1024">
          <a:extLst>
            <a:ext uri="{FF2B5EF4-FFF2-40B4-BE49-F238E27FC236}">
              <a16:creationId xmlns:a16="http://schemas.microsoft.com/office/drawing/2014/main" id="{F6E77EB3-13A1-4C81-9A81-262A199C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4" name="Picture 1024">
          <a:extLst>
            <a:ext uri="{FF2B5EF4-FFF2-40B4-BE49-F238E27FC236}">
              <a16:creationId xmlns:a16="http://schemas.microsoft.com/office/drawing/2014/main" id="{7B54EDA1-F43C-431B-BFC5-70F8E036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5" name="Picture 1024">
          <a:extLst>
            <a:ext uri="{FF2B5EF4-FFF2-40B4-BE49-F238E27FC236}">
              <a16:creationId xmlns:a16="http://schemas.microsoft.com/office/drawing/2014/main" id="{95D19B41-21DE-4917-B97B-5B91B68A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6" name="Picture 1024">
          <a:extLst>
            <a:ext uri="{FF2B5EF4-FFF2-40B4-BE49-F238E27FC236}">
              <a16:creationId xmlns:a16="http://schemas.microsoft.com/office/drawing/2014/main" id="{29BFFFCA-0AF9-4E16-BF94-6D82D194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7" name="Picture 1024">
          <a:extLst>
            <a:ext uri="{FF2B5EF4-FFF2-40B4-BE49-F238E27FC236}">
              <a16:creationId xmlns:a16="http://schemas.microsoft.com/office/drawing/2014/main" id="{6EAD9853-F3A1-45BD-A1E6-B0763CFD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8" name="Picture 1024">
          <a:extLst>
            <a:ext uri="{FF2B5EF4-FFF2-40B4-BE49-F238E27FC236}">
              <a16:creationId xmlns:a16="http://schemas.microsoft.com/office/drawing/2014/main" id="{915B16AD-8D82-4630-904E-5AD6946F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9" name="Picture 1024">
          <a:extLst>
            <a:ext uri="{FF2B5EF4-FFF2-40B4-BE49-F238E27FC236}">
              <a16:creationId xmlns:a16="http://schemas.microsoft.com/office/drawing/2014/main" id="{CF3979A3-454C-4396-9882-CA2212C5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300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0" name="Picture 1024">
          <a:extLst>
            <a:ext uri="{FF2B5EF4-FFF2-40B4-BE49-F238E27FC236}">
              <a16:creationId xmlns:a16="http://schemas.microsoft.com/office/drawing/2014/main" id="{59ED2410-F186-464E-914D-662E6402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1" name="Picture 1024">
          <a:extLst>
            <a:ext uri="{FF2B5EF4-FFF2-40B4-BE49-F238E27FC236}">
              <a16:creationId xmlns:a16="http://schemas.microsoft.com/office/drawing/2014/main" id="{51521296-82CD-4FE6-8CE0-0C96C2D5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2" name="Picture 1024">
          <a:extLst>
            <a:ext uri="{FF2B5EF4-FFF2-40B4-BE49-F238E27FC236}">
              <a16:creationId xmlns:a16="http://schemas.microsoft.com/office/drawing/2014/main" id="{09909BCD-463F-4A87-8DBD-2E3A23D2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3" name="Picture 1024">
          <a:extLst>
            <a:ext uri="{FF2B5EF4-FFF2-40B4-BE49-F238E27FC236}">
              <a16:creationId xmlns:a16="http://schemas.microsoft.com/office/drawing/2014/main" id="{0B562A83-40D7-4676-93F4-F80A538F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4" name="Picture 1024">
          <a:extLst>
            <a:ext uri="{FF2B5EF4-FFF2-40B4-BE49-F238E27FC236}">
              <a16:creationId xmlns:a16="http://schemas.microsoft.com/office/drawing/2014/main" id="{AB25B981-0BD8-40CC-8BC6-7F34C12F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5" name="Picture 1024">
          <a:extLst>
            <a:ext uri="{FF2B5EF4-FFF2-40B4-BE49-F238E27FC236}">
              <a16:creationId xmlns:a16="http://schemas.microsoft.com/office/drawing/2014/main" id="{BF47C192-436D-43AD-9E2A-7FBD2C17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26" name="Picture 1024">
          <a:extLst>
            <a:ext uri="{FF2B5EF4-FFF2-40B4-BE49-F238E27FC236}">
              <a16:creationId xmlns:a16="http://schemas.microsoft.com/office/drawing/2014/main" id="{5B0A4CAE-1C62-41C3-A904-C737D6BD1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27" name="Picture 1024">
          <a:extLst>
            <a:ext uri="{FF2B5EF4-FFF2-40B4-BE49-F238E27FC236}">
              <a16:creationId xmlns:a16="http://schemas.microsoft.com/office/drawing/2014/main" id="{5B5EFD0C-C5FC-4269-BA0E-44BA50FD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28" name="Picture 1024">
          <a:extLst>
            <a:ext uri="{FF2B5EF4-FFF2-40B4-BE49-F238E27FC236}">
              <a16:creationId xmlns:a16="http://schemas.microsoft.com/office/drawing/2014/main" id="{885092AE-AEA5-4B0C-B819-BBBE5295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29" name="Picture 1024">
          <a:extLst>
            <a:ext uri="{FF2B5EF4-FFF2-40B4-BE49-F238E27FC236}">
              <a16:creationId xmlns:a16="http://schemas.microsoft.com/office/drawing/2014/main" id="{D1604F10-D985-48CD-B81F-B89D0425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30" name="Picture 1024">
          <a:extLst>
            <a:ext uri="{FF2B5EF4-FFF2-40B4-BE49-F238E27FC236}">
              <a16:creationId xmlns:a16="http://schemas.microsoft.com/office/drawing/2014/main" id="{45E073CD-69D8-44F4-B08E-A7D51E94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31" name="Picture 1024">
          <a:extLst>
            <a:ext uri="{FF2B5EF4-FFF2-40B4-BE49-F238E27FC236}">
              <a16:creationId xmlns:a16="http://schemas.microsoft.com/office/drawing/2014/main" id="{D4E764C4-A4AD-4559-8BA4-D078BF12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32" name="Picture 1024">
          <a:extLst>
            <a:ext uri="{FF2B5EF4-FFF2-40B4-BE49-F238E27FC236}">
              <a16:creationId xmlns:a16="http://schemas.microsoft.com/office/drawing/2014/main" id="{1DA652FA-8803-4180-BFC7-E7237267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333" name="Picture 1024">
          <a:extLst>
            <a:ext uri="{FF2B5EF4-FFF2-40B4-BE49-F238E27FC236}">
              <a16:creationId xmlns:a16="http://schemas.microsoft.com/office/drawing/2014/main" id="{0C23DDBA-41F9-48DC-A367-6BB4DAE8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0709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9342" name="Picture 1">
          <a:extLst>
            <a:ext uri="{FF2B5EF4-FFF2-40B4-BE49-F238E27FC236}">
              <a16:creationId xmlns:a16="http://schemas.microsoft.com/office/drawing/2014/main" id="{00000000-0008-0000-0100-00000E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43" name="Picture 1024">
          <a:extLst>
            <a:ext uri="{FF2B5EF4-FFF2-40B4-BE49-F238E27FC236}">
              <a16:creationId xmlns:a16="http://schemas.microsoft.com/office/drawing/2014/main" id="{00000000-0008-0000-0100-00000F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44" name="Picture 1024">
          <a:extLst>
            <a:ext uri="{FF2B5EF4-FFF2-40B4-BE49-F238E27FC236}">
              <a16:creationId xmlns:a16="http://schemas.microsoft.com/office/drawing/2014/main" id="{00000000-0008-0000-0100-000010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9345" name="Picture 2">
          <a:extLst>
            <a:ext uri="{FF2B5EF4-FFF2-40B4-BE49-F238E27FC236}">
              <a16:creationId xmlns:a16="http://schemas.microsoft.com/office/drawing/2014/main" id="{00000000-0008-0000-0100-000011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9346" name="Picture 2">
          <a:extLst>
            <a:ext uri="{FF2B5EF4-FFF2-40B4-BE49-F238E27FC236}">
              <a16:creationId xmlns:a16="http://schemas.microsoft.com/office/drawing/2014/main" id="{00000000-0008-0000-0100-000012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47" name="Picture 1024">
          <a:extLst>
            <a:ext uri="{FF2B5EF4-FFF2-40B4-BE49-F238E27FC236}">
              <a16:creationId xmlns:a16="http://schemas.microsoft.com/office/drawing/2014/main" id="{00000000-0008-0000-0100-000013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48" name="Picture 1024">
          <a:extLst>
            <a:ext uri="{FF2B5EF4-FFF2-40B4-BE49-F238E27FC236}">
              <a16:creationId xmlns:a16="http://schemas.microsoft.com/office/drawing/2014/main" id="{00000000-0008-0000-0100-000014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49" name="Picture 1024">
          <a:extLst>
            <a:ext uri="{FF2B5EF4-FFF2-40B4-BE49-F238E27FC236}">
              <a16:creationId xmlns:a16="http://schemas.microsoft.com/office/drawing/2014/main" id="{00000000-0008-0000-0100-000015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50" name="Picture 1024">
          <a:extLst>
            <a:ext uri="{FF2B5EF4-FFF2-40B4-BE49-F238E27FC236}">
              <a16:creationId xmlns:a16="http://schemas.microsoft.com/office/drawing/2014/main" id="{00000000-0008-0000-0100-000016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51" name="Picture 1024">
          <a:extLst>
            <a:ext uri="{FF2B5EF4-FFF2-40B4-BE49-F238E27FC236}">
              <a16:creationId xmlns:a16="http://schemas.microsoft.com/office/drawing/2014/main" id="{00000000-0008-0000-0100-000017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068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9353" name="Picture 13">
          <a:extLst>
            <a:ext uri="{FF2B5EF4-FFF2-40B4-BE49-F238E27FC236}">
              <a16:creationId xmlns:a16="http://schemas.microsoft.com/office/drawing/2014/main" id="{00000000-0008-0000-0100-000019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9354" name="Picture 2">
          <a:extLst>
            <a:ext uri="{FF2B5EF4-FFF2-40B4-BE49-F238E27FC236}">
              <a16:creationId xmlns:a16="http://schemas.microsoft.com/office/drawing/2014/main" id="{00000000-0008-0000-0100-00001A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9355" name="Picture 2">
          <a:extLst>
            <a:ext uri="{FF2B5EF4-FFF2-40B4-BE49-F238E27FC236}">
              <a16:creationId xmlns:a16="http://schemas.microsoft.com/office/drawing/2014/main" id="{00000000-0008-0000-0100-00001B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9358" name="Picture 18">
          <a:extLst>
            <a:ext uri="{FF2B5EF4-FFF2-40B4-BE49-F238E27FC236}">
              <a16:creationId xmlns:a16="http://schemas.microsoft.com/office/drawing/2014/main" id="{00000000-0008-0000-0100-00001E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9359" name="Picture 2">
          <a:extLst>
            <a:ext uri="{FF2B5EF4-FFF2-40B4-BE49-F238E27FC236}">
              <a16:creationId xmlns:a16="http://schemas.microsoft.com/office/drawing/2014/main" id="{00000000-0008-0000-0100-00001F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9360" name="Picture 2">
          <a:extLst>
            <a:ext uri="{FF2B5EF4-FFF2-40B4-BE49-F238E27FC236}">
              <a16:creationId xmlns:a16="http://schemas.microsoft.com/office/drawing/2014/main" id="{00000000-0008-0000-0100-000020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19361" name="Picture 21">
          <a:extLst>
            <a:ext uri="{FF2B5EF4-FFF2-40B4-BE49-F238E27FC236}">
              <a16:creationId xmlns:a16="http://schemas.microsoft.com/office/drawing/2014/main" id="{00000000-0008-0000-0100-000021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9362" name="Picture 2">
          <a:extLst>
            <a:ext uri="{FF2B5EF4-FFF2-40B4-BE49-F238E27FC236}">
              <a16:creationId xmlns:a16="http://schemas.microsoft.com/office/drawing/2014/main" id="{00000000-0008-0000-0100-000022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9363" name="Picture 2">
          <a:extLst>
            <a:ext uri="{FF2B5EF4-FFF2-40B4-BE49-F238E27FC236}">
              <a16:creationId xmlns:a16="http://schemas.microsoft.com/office/drawing/2014/main" id="{00000000-0008-0000-0100-000023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2928784</xdr:colOff>
      <xdr:row>12</xdr:row>
      <xdr:rowOff>127511</xdr:rowOff>
    </xdr:from>
    <xdr:to>
      <xdr:col>3</xdr:col>
      <xdr:colOff>405609</xdr:colOff>
      <xdr:row>12</xdr:row>
      <xdr:rowOff>127511</xdr:rowOff>
    </xdr:to>
    <xdr:pic>
      <xdr:nvPicPr>
        <xdr:cNvPr id="419365" name="Picture 26">
          <a:extLst>
            <a:ext uri="{FF2B5EF4-FFF2-40B4-BE49-F238E27FC236}">
              <a16:creationId xmlns:a16="http://schemas.microsoft.com/office/drawing/2014/main" id="{00000000-0008-0000-0100-000025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526" y="4767108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9366" name="Picture 2">
          <a:extLst>
            <a:ext uri="{FF2B5EF4-FFF2-40B4-BE49-F238E27FC236}">
              <a16:creationId xmlns:a16="http://schemas.microsoft.com/office/drawing/2014/main" id="{00000000-0008-0000-0100-000026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9367" name="Picture 2">
          <a:extLst>
            <a:ext uri="{FF2B5EF4-FFF2-40B4-BE49-F238E27FC236}">
              <a16:creationId xmlns:a16="http://schemas.microsoft.com/office/drawing/2014/main" id="{00000000-0008-0000-0100-000027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68" name="Picture 1024">
          <a:extLst>
            <a:ext uri="{FF2B5EF4-FFF2-40B4-BE49-F238E27FC236}">
              <a16:creationId xmlns:a16="http://schemas.microsoft.com/office/drawing/2014/main" id="{00000000-0008-0000-0100-000028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69" name="Picture 1024">
          <a:extLst>
            <a:ext uri="{FF2B5EF4-FFF2-40B4-BE49-F238E27FC236}">
              <a16:creationId xmlns:a16="http://schemas.microsoft.com/office/drawing/2014/main" id="{00000000-0008-0000-0100-000029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70" name="Picture 1024">
          <a:extLst>
            <a:ext uri="{FF2B5EF4-FFF2-40B4-BE49-F238E27FC236}">
              <a16:creationId xmlns:a16="http://schemas.microsoft.com/office/drawing/2014/main" id="{00000000-0008-0000-0100-00002A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71" name="Picture 1024">
          <a:extLst>
            <a:ext uri="{FF2B5EF4-FFF2-40B4-BE49-F238E27FC236}">
              <a16:creationId xmlns:a16="http://schemas.microsoft.com/office/drawing/2014/main" id="{00000000-0008-0000-0100-00002B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72" name="Picture 1024">
          <a:extLst>
            <a:ext uri="{FF2B5EF4-FFF2-40B4-BE49-F238E27FC236}">
              <a16:creationId xmlns:a16="http://schemas.microsoft.com/office/drawing/2014/main" id="{00000000-0008-0000-0100-00002C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73" name="Picture 1024">
          <a:extLst>
            <a:ext uri="{FF2B5EF4-FFF2-40B4-BE49-F238E27FC236}">
              <a16:creationId xmlns:a16="http://schemas.microsoft.com/office/drawing/2014/main" id="{00000000-0008-0000-0100-00002D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74" name="Picture 1024">
          <a:extLst>
            <a:ext uri="{FF2B5EF4-FFF2-40B4-BE49-F238E27FC236}">
              <a16:creationId xmlns:a16="http://schemas.microsoft.com/office/drawing/2014/main" id="{00000000-0008-0000-0100-00002E6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8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" name="Picture 1024">
          <a:extLst>
            <a:ext uri="{FF2B5EF4-FFF2-40B4-BE49-F238E27FC236}">
              <a16:creationId xmlns:a16="http://schemas.microsoft.com/office/drawing/2014/main" id="{B9BE5F36-327E-40FB-A565-875D6261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83A842F0-A3AB-4E5D-9860-85452DC3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06277A19-8D64-4D89-B4E8-E0EC1F3E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5" name="Picture 1024">
          <a:extLst>
            <a:ext uri="{FF2B5EF4-FFF2-40B4-BE49-F238E27FC236}">
              <a16:creationId xmlns:a16="http://schemas.microsoft.com/office/drawing/2014/main" id="{CA1EBC28-AFAD-491C-B736-BE796EF3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" name="Picture 1024">
          <a:extLst>
            <a:ext uri="{FF2B5EF4-FFF2-40B4-BE49-F238E27FC236}">
              <a16:creationId xmlns:a16="http://schemas.microsoft.com/office/drawing/2014/main" id="{96B71452-1B6E-41A2-9655-959D1442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6358CCC7-43F6-4E98-B805-71801B89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129C8FB2-1FEA-4F18-B4D2-A375A2DE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6AC057DC-8BF4-41C1-89D0-F9020F37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FB8A536A-972C-490E-B410-0E4D6F11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D6D99421-4093-4FE6-BB00-8A8FA1B2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BCE36488-F9EF-4C98-813D-597B17DF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9581F5B5-470C-43BC-8BDC-B4845C7F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" name="Picture 1024">
          <a:extLst>
            <a:ext uri="{FF2B5EF4-FFF2-40B4-BE49-F238E27FC236}">
              <a16:creationId xmlns:a16="http://schemas.microsoft.com/office/drawing/2014/main" id="{8F1C0158-20EF-45FD-BD5C-1866A569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" name="Picture 1024">
          <a:extLst>
            <a:ext uri="{FF2B5EF4-FFF2-40B4-BE49-F238E27FC236}">
              <a16:creationId xmlns:a16="http://schemas.microsoft.com/office/drawing/2014/main" id="{7E10940C-8D1E-48FB-A6B0-284FEAC0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6" name="Picture 1024">
          <a:extLst>
            <a:ext uri="{FF2B5EF4-FFF2-40B4-BE49-F238E27FC236}">
              <a16:creationId xmlns:a16="http://schemas.microsoft.com/office/drawing/2014/main" id="{BDCA1646-8BEC-498B-8876-CAF38340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" name="Picture 1024">
          <a:extLst>
            <a:ext uri="{FF2B5EF4-FFF2-40B4-BE49-F238E27FC236}">
              <a16:creationId xmlns:a16="http://schemas.microsoft.com/office/drawing/2014/main" id="{F3409089-6C3C-4594-B109-B719E429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8" name="Picture 1024">
          <a:extLst>
            <a:ext uri="{FF2B5EF4-FFF2-40B4-BE49-F238E27FC236}">
              <a16:creationId xmlns:a16="http://schemas.microsoft.com/office/drawing/2014/main" id="{CB231AC6-7BEE-4AA2-9C61-80875E31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" name="Picture 1024">
          <a:extLst>
            <a:ext uri="{FF2B5EF4-FFF2-40B4-BE49-F238E27FC236}">
              <a16:creationId xmlns:a16="http://schemas.microsoft.com/office/drawing/2014/main" id="{4AC22AD8-4B4E-489B-A627-DCA95EB7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0" name="Picture 1024">
          <a:extLst>
            <a:ext uri="{FF2B5EF4-FFF2-40B4-BE49-F238E27FC236}">
              <a16:creationId xmlns:a16="http://schemas.microsoft.com/office/drawing/2014/main" id="{C0EC477E-6273-4996-A852-E79A3BA4E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1" name="Picture 1024">
          <a:extLst>
            <a:ext uri="{FF2B5EF4-FFF2-40B4-BE49-F238E27FC236}">
              <a16:creationId xmlns:a16="http://schemas.microsoft.com/office/drawing/2014/main" id="{8E13FB68-0DE1-468D-8F14-ABF96D432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" name="Picture 1024">
          <a:extLst>
            <a:ext uri="{FF2B5EF4-FFF2-40B4-BE49-F238E27FC236}">
              <a16:creationId xmlns:a16="http://schemas.microsoft.com/office/drawing/2014/main" id="{E4E681DD-75AF-4D1E-A20D-6310EF67F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" name="Picture 1024">
          <a:extLst>
            <a:ext uri="{FF2B5EF4-FFF2-40B4-BE49-F238E27FC236}">
              <a16:creationId xmlns:a16="http://schemas.microsoft.com/office/drawing/2014/main" id="{89E2A4B2-734E-4168-B617-4397D450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" name="Picture 1024">
          <a:extLst>
            <a:ext uri="{FF2B5EF4-FFF2-40B4-BE49-F238E27FC236}">
              <a16:creationId xmlns:a16="http://schemas.microsoft.com/office/drawing/2014/main" id="{7AE97E1A-7F4C-4636-9EF8-96825BE5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5" name="Picture 1024">
          <a:extLst>
            <a:ext uri="{FF2B5EF4-FFF2-40B4-BE49-F238E27FC236}">
              <a16:creationId xmlns:a16="http://schemas.microsoft.com/office/drawing/2014/main" id="{59D80A50-1F0F-458A-B712-BD3C2DF8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6" name="Picture 1024">
          <a:extLst>
            <a:ext uri="{FF2B5EF4-FFF2-40B4-BE49-F238E27FC236}">
              <a16:creationId xmlns:a16="http://schemas.microsoft.com/office/drawing/2014/main" id="{9C0ECC36-CC9C-412B-8447-C92D25E4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7" name="Picture 1024">
          <a:extLst>
            <a:ext uri="{FF2B5EF4-FFF2-40B4-BE49-F238E27FC236}">
              <a16:creationId xmlns:a16="http://schemas.microsoft.com/office/drawing/2014/main" id="{FCA23169-7544-46CA-86D2-2B38D788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8" name="Picture 1024">
          <a:extLst>
            <a:ext uri="{FF2B5EF4-FFF2-40B4-BE49-F238E27FC236}">
              <a16:creationId xmlns:a16="http://schemas.microsoft.com/office/drawing/2014/main" id="{4C9A9C84-0F8E-476E-817D-C960FC52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9" name="Picture 1024">
          <a:extLst>
            <a:ext uri="{FF2B5EF4-FFF2-40B4-BE49-F238E27FC236}">
              <a16:creationId xmlns:a16="http://schemas.microsoft.com/office/drawing/2014/main" id="{726C1F2D-1BCA-479B-8015-447EFAD6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3577073</xdr:colOff>
      <xdr:row>0</xdr:row>
      <xdr:rowOff>294410</xdr:rowOff>
    </xdr:from>
    <xdr:to>
      <xdr:col>1</xdr:col>
      <xdr:colOff>69272</xdr:colOff>
      <xdr:row>3</xdr:row>
      <xdr:rowOff>183439</xdr:rowOff>
    </xdr:to>
    <xdr:pic>
      <xdr:nvPicPr>
        <xdr:cNvPr id="30" name="Picture 14">
          <a:extLst>
            <a:ext uri="{FF2B5EF4-FFF2-40B4-BE49-F238E27FC236}">
              <a16:creationId xmlns:a16="http://schemas.microsoft.com/office/drawing/2014/main" id="{D8C32AFC-337A-43F8-B774-5C574CD0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073" y="294410"/>
          <a:ext cx="925654" cy="92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2107043</xdr:colOff>
      <xdr:row>0</xdr:row>
      <xdr:rowOff>311729</xdr:rowOff>
    </xdr:from>
    <xdr:to>
      <xdr:col>7</xdr:col>
      <xdr:colOff>3494355</xdr:colOff>
      <xdr:row>3</xdr:row>
      <xdr:rowOff>190500</xdr:rowOff>
    </xdr:to>
    <xdr:pic>
      <xdr:nvPicPr>
        <xdr:cNvPr id="31" name="Picture 10">
          <a:extLst>
            <a:ext uri="{FF2B5EF4-FFF2-40B4-BE49-F238E27FC236}">
              <a16:creationId xmlns:a16="http://schemas.microsoft.com/office/drawing/2014/main" id="{7B67B9B7-E113-4B1B-8D0B-43D01BCE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19588" y="311729"/>
          <a:ext cx="1387312" cy="917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1CD6FDA9-E2C1-4B66-8FE6-C38C7463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F94C4FA5-19A9-45A0-9D4D-3FF9135F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FD66B068-C0C2-45C6-A960-C0CDFB1A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39F8C2C7-8C1E-4882-8B90-7C0E31D00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27A361B6-716E-4CFA-AFAE-0A3DE6C2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D0B79236-1D92-449E-842D-60D0690A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68437565-A0D3-478B-B847-C9DCA7AB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ADECD5CB-48FC-4B86-9291-B94CC2ED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0B49BCCD-0ACA-4CA0-B9AC-97F80FA9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304FC5BF-FF6A-452E-9B28-16C4EAD5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CE90BFF2-64E4-46C4-9761-CAEA5743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36126F62-9C2B-46E4-8E45-EDE7FE67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2A5A3272-3100-418C-B74F-B88B8494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5BB4BCFB-34B0-42AE-A134-DD44639E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46" name="Picture 1024">
          <a:extLst>
            <a:ext uri="{FF2B5EF4-FFF2-40B4-BE49-F238E27FC236}">
              <a16:creationId xmlns:a16="http://schemas.microsoft.com/office/drawing/2014/main" id="{686BFF58-0689-435A-9EBE-1D999DC1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AE65F38E-7E6B-41CF-923D-D376C3071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76A7BE1D-4A13-4CA1-A784-C758EF33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5DC90298-9D8A-46E4-B96D-A372FFDF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013F0209-6753-403C-9E24-C29F2BBB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1" name="Picture 1024">
          <a:extLst>
            <a:ext uri="{FF2B5EF4-FFF2-40B4-BE49-F238E27FC236}">
              <a16:creationId xmlns:a16="http://schemas.microsoft.com/office/drawing/2014/main" id="{1D695736-113F-4231-9789-12F4A284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2" name="Picture 1024">
          <a:extLst>
            <a:ext uri="{FF2B5EF4-FFF2-40B4-BE49-F238E27FC236}">
              <a16:creationId xmlns:a16="http://schemas.microsoft.com/office/drawing/2014/main" id="{9D69A27C-68EB-4950-8596-0366E7EB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3" name="Picture 1024">
          <a:extLst>
            <a:ext uri="{FF2B5EF4-FFF2-40B4-BE49-F238E27FC236}">
              <a16:creationId xmlns:a16="http://schemas.microsoft.com/office/drawing/2014/main" id="{145F5433-7728-4F8F-880E-DF04C92E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4" name="Picture 1024">
          <a:extLst>
            <a:ext uri="{FF2B5EF4-FFF2-40B4-BE49-F238E27FC236}">
              <a16:creationId xmlns:a16="http://schemas.microsoft.com/office/drawing/2014/main" id="{9C26826E-8A3E-4349-B216-B395FA3B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5" name="Picture 1024">
          <a:extLst>
            <a:ext uri="{FF2B5EF4-FFF2-40B4-BE49-F238E27FC236}">
              <a16:creationId xmlns:a16="http://schemas.microsoft.com/office/drawing/2014/main" id="{FFD530C8-A6C0-4B48-B435-E28AF5A7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6" name="Picture 1024">
          <a:extLst>
            <a:ext uri="{FF2B5EF4-FFF2-40B4-BE49-F238E27FC236}">
              <a16:creationId xmlns:a16="http://schemas.microsoft.com/office/drawing/2014/main" id="{C3A20B28-601E-4BA9-B7DE-F9C23C5D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7" name="Picture 1024">
          <a:extLst>
            <a:ext uri="{FF2B5EF4-FFF2-40B4-BE49-F238E27FC236}">
              <a16:creationId xmlns:a16="http://schemas.microsoft.com/office/drawing/2014/main" id="{FC2EFCF1-E693-4141-BF07-3267BAA2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8" name="Picture 1024">
          <a:extLst>
            <a:ext uri="{FF2B5EF4-FFF2-40B4-BE49-F238E27FC236}">
              <a16:creationId xmlns:a16="http://schemas.microsoft.com/office/drawing/2014/main" id="{8F9345A4-EB4B-41BD-BA77-1FCB09A9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9" name="Picture 1024">
          <a:extLst>
            <a:ext uri="{FF2B5EF4-FFF2-40B4-BE49-F238E27FC236}">
              <a16:creationId xmlns:a16="http://schemas.microsoft.com/office/drawing/2014/main" id="{EE109CA4-BFC3-4746-81A2-15672829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0" name="Picture 1024">
          <a:extLst>
            <a:ext uri="{FF2B5EF4-FFF2-40B4-BE49-F238E27FC236}">
              <a16:creationId xmlns:a16="http://schemas.microsoft.com/office/drawing/2014/main" id="{C4027CBC-D491-49B9-9269-FB3A01CA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1" name="Picture 1024">
          <a:extLst>
            <a:ext uri="{FF2B5EF4-FFF2-40B4-BE49-F238E27FC236}">
              <a16:creationId xmlns:a16="http://schemas.microsoft.com/office/drawing/2014/main" id="{BD0167C9-CEB3-4D77-809E-49003177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2" name="Picture 1024">
          <a:extLst>
            <a:ext uri="{FF2B5EF4-FFF2-40B4-BE49-F238E27FC236}">
              <a16:creationId xmlns:a16="http://schemas.microsoft.com/office/drawing/2014/main" id="{5221D534-E560-4926-834B-B2143A16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3" name="Picture 1024">
          <a:extLst>
            <a:ext uri="{FF2B5EF4-FFF2-40B4-BE49-F238E27FC236}">
              <a16:creationId xmlns:a16="http://schemas.microsoft.com/office/drawing/2014/main" id="{154D4671-307E-4245-9B94-23F12944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19328" name="Picture 1024">
          <a:extLst>
            <a:ext uri="{FF2B5EF4-FFF2-40B4-BE49-F238E27FC236}">
              <a16:creationId xmlns:a16="http://schemas.microsoft.com/office/drawing/2014/main" id="{D58D4A30-60F0-4260-B3E4-BEB0796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19329" name="Picture 1024">
          <a:extLst>
            <a:ext uri="{FF2B5EF4-FFF2-40B4-BE49-F238E27FC236}">
              <a16:creationId xmlns:a16="http://schemas.microsoft.com/office/drawing/2014/main" id="{72916466-1A84-4E43-94DE-EAB45B27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19330" name="Picture 1024">
          <a:extLst>
            <a:ext uri="{FF2B5EF4-FFF2-40B4-BE49-F238E27FC236}">
              <a16:creationId xmlns:a16="http://schemas.microsoft.com/office/drawing/2014/main" id="{6DA977F0-5105-4F8F-AC52-97D81452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1" name="Picture 1024">
          <a:extLst>
            <a:ext uri="{FF2B5EF4-FFF2-40B4-BE49-F238E27FC236}">
              <a16:creationId xmlns:a16="http://schemas.microsoft.com/office/drawing/2014/main" id="{A1E7E2E8-B46D-4A3B-9E0C-1D319B89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2" name="Picture 1024">
          <a:extLst>
            <a:ext uri="{FF2B5EF4-FFF2-40B4-BE49-F238E27FC236}">
              <a16:creationId xmlns:a16="http://schemas.microsoft.com/office/drawing/2014/main" id="{DF895014-7ECC-4E59-8605-C52B89C8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3" name="Picture 1024">
          <a:extLst>
            <a:ext uri="{FF2B5EF4-FFF2-40B4-BE49-F238E27FC236}">
              <a16:creationId xmlns:a16="http://schemas.microsoft.com/office/drawing/2014/main" id="{4D69189B-490A-4E28-A645-4EDB1A05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4" name="Picture 1024">
          <a:extLst>
            <a:ext uri="{FF2B5EF4-FFF2-40B4-BE49-F238E27FC236}">
              <a16:creationId xmlns:a16="http://schemas.microsoft.com/office/drawing/2014/main" id="{58CBCCF0-27C9-4A72-8EF8-CCE63275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5" name="Picture 1024">
          <a:extLst>
            <a:ext uri="{FF2B5EF4-FFF2-40B4-BE49-F238E27FC236}">
              <a16:creationId xmlns:a16="http://schemas.microsoft.com/office/drawing/2014/main" id="{7BCE2410-2F4B-4ED9-9056-FBF96939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6" name="Picture 1024">
          <a:extLst>
            <a:ext uri="{FF2B5EF4-FFF2-40B4-BE49-F238E27FC236}">
              <a16:creationId xmlns:a16="http://schemas.microsoft.com/office/drawing/2014/main" id="{2D02A786-10F9-4E22-977C-51C152DB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9337" name="Picture 1024">
          <a:extLst>
            <a:ext uri="{FF2B5EF4-FFF2-40B4-BE49-F238E27FC236}">
              <a16:creationId xmlns:a16="http://schemas.microsoft.com/office/drawing/2014/main" id="{CCCE5FB6-178B-4904-98E2-F5921739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38" name="Picture 1024">
          <a:extLst>
            <a:ext uri="{FF2B5EF4-FFF2-40B4-BE49-F238E27FC236}">
              <a16:creationId xmlns:a16="http://schemas.microsoft.com/office/drawing/2014/main" id="{671E70BE-7786-404F-9BA4-E173D0AE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39" name="Picture 1024">
          <a:extLst>
            <a:ext uri="{FF2B5EF4-FFF2-40B4-BE49-F238E27FC236}">
              <a16:creationId xmlns:a16="http://schemas.microsoft.com/office/drawing/2014/main" id="{AA9D3401-A767-43B6-AF3E-D2A220DF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40" name="Picture 1024">
          <a:extLst>
            <a:ext uri="{FF2B5EF4-FFF2-40B4-BE49-F238E27FC236}">
              <a16:creationId xmlns:a16="http://schemas.microsoft.com/office/drawing/2014/main" id="{610E460D-ECFB-4D87-B65C-FA4FCFF5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41" name="Picture 1024">
          <a:extLst>
            <a:ext uri="{FF2B5EF4-FFF2-40B4-BE49-F238E27FC236}">
              <a16:creationId xmlns:a16="http://schemas.microsoft.com/office/drawing/2014/main" id="{116AF350-FE0E-4BF5-9513-2FEFC29D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52" name="Picture 1024">
          <a:extLst>
            <a:ext uri="{FF2B5EF4-FFF2-40B4-BE49-F238E27FC236}">
              <a16:creationId xmlns:a16="http://schemas.microsoft.com/office/drawing/2014/main" id="{F9F434A8-4062-43C0-B34A-F148D2D7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57" name="Picture 1024">
          <a:extLst>
            <a:ext uri="{FF2B5EF4-FFF2-40B4-BE49-F238E27FC236}">
              <a16:creationId xmlns:a16="http://schemas.microsoft.com/office/drawing/2014/main" id="{AC7A9209-DF72-49A1-884D-9A4CC6A4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9364" name="Picture 1024">
          <a:extLst>
            <a:ext uri="{FF2B5EF4-FFF2-40B4-BE49-F238E27FC236}">
              <a16:creationId xmlns:a16="http://schemas.microsoft.com/office/drawing/2014/main" id="{4F98D5F8-E0EE-4A0E-9764-F88A7D55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75" name="Picture 1024">
          <a:extLst>
            <a:ext uri="{FF2B5EF4-FFF2-40B4-BE49-F238E27FC236}">
              <a16:creationId xmlns:a16="http://schemas.microsoft.com/office/drawing/2014/main" id="{70DE2951-10F1-4227-A587-DE0A3F8E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76" name="Picture 1024">
          <a:extLst>
            <a:ext uri="{FF2B5EF4-FFF2-40B4-BE49-F238E27FC236}">
              <a16:creationId xmlns:a16="http://schemas.microsoft.com/office/drawing/2014/main" id="{D8492D02-E17A-4F10-82EB-63BAC2857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77" name="Picture 1024">
          <a:extLst>
            <a:ext uri="{FF2B5EF4-FFF2-40B4-BE49-F238E27FC236}">
              <a16:creationId xmlns:a16="http://schemas.microsoft.com/office/drawing/2014/main" id="{FBBDB5AA-FA2F-48AD-BB10-4E696AEE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78" name="Picture 1024">
          <a:extLst>
            <a:ext uri="{FF2B5EF4-FFF2-40B4-BE49-F238E27FC236}">
              <a16:creationId xmlns:a16="http://schemas.microsoft.com/office/drawing/2014/main" id="{64B869FE-B19D-4F4B-B5AE-D184B989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79" name="Picture 1024">
          <a:extLst>
            <a:ext uri="{FF2B5EF4-FFF2-40B4-BE49-F238E27FC236}">
              <a16:creationId xmlns:a16="http://schemas.microsoft.com/office/drawing/2014/main" id="{0D1BC4C0-6986-48BB-828D-72002281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80" name="Picture 1024">
          <a:extLst>
            <a:ext uri="{FF2B5EF4-FFF2-40B4-BE49-F238E27FC236}">
              <a16:creationId xmlns:a16="http://schemas.microsoft.com/office/drawing/2014/main" id="{243423ED-FB4F-4F4A-9BBA-45672811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9381" name="Picture 1024">
          <a:extLst>
            <a:ext uri="{FF2B5EF4-FFF2-40B4-BE49-F238E27FC236}">
              <a16:creationId xmlns:a16="http://schemas.microsoft.com/office/drawing/2014/main" id="{5B73687C-D097-4256-8430-F8A18CEE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2" name="Picture 1024">
          <a:extLst>
            <a:ext uri="{FF2B5EF4-FFF2-40B4-BE49-F238E27FC236}">
              <a16:creationId xmlns:a16="http://schemas.microsoft.com/office/drawing/2014/main" id="{EB57078C-5F30-4B03-A8E7-35F98710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3" name="Picture 1024">
          <a:extLst>
            <a:ext uri="{FF2B5EF4-FFF2-40B4-BE49-F238E27FC236}">
              <a16:creationId xmlns:a16="http://schemas.microsoft.com/office/drawing/2014/main" id="{53E19AFB-2B6B-4602-A8EF-51DC6952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4" name="Picture 1024">
          <a:extLst>
            <a:ext uri="{FF2B5EF4-FFF2-40B4-BE49-F238E27FC236}">
              <a16:creationId xmlns:a16="http://schemas.microsoft.com/office/drawing/2014/main" id="{92A631FB-AA45-4ACE-9D2C-5194CE2E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5" name="Picture 1024">
          <a:extLst>
            <a:ext uri="{FF2B5EF4-FFF2-40B4-BE49-F238E27FC236}">
              <a16:creationId xmlns:a16="http://schemas.microsoft.com/office/drawing/2014/main" id="{4D39D1CE-DAD4-4BA1-B243-71D07C91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6" name="Picture 1024">
          <a:extLst>
            <a:ext uri="{FF2B5EF4-FFF2-40B4-BE49-F238E27FC236}">
              <a16:creationId xmlns:a16="http://schemas.microsoft.com/office/drawing/2014/main" id="{5818DA60-95F5-4403-92FC-D1260AEE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7" name="Picture 1024">
          <a:extLst>
            <a:ext uri="{FF2B5EF4-FFF2-40B4-BE49-F238E27FC236}">
              <a16:creationId xmlns:a16="http://schemas.microsoft.com/office/drawing/2014/main" id="{1705B7D8-1455-4E53-92E1-47BF88D8B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9388" name="Picture 1024">
          <a:extLst>
            <a:ext uri="{FF2B5EF4-FFF2-40B4-BE49-F238E27FC236}">
              <a16:creationId xmlns:a16="http://schemas.microsoft.com/office/drawing/2014/main" id="{F98EB1C6-ADA5-4D34-973D-D2C536B7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89" name="Picture 1024">
          <a:extLst>
            <a:ext uri="{FF2B5EF4-FFF2-40B4-BE49-F238E27FC236}">
              <a16:creationId xmlns:a16="http://schemas.microsoft.com/office/drawing/2014/main" id="{869FFF4A-AA43-453F-A3C9-9A4E864C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90" name="Picture 1024">
          <a:extLst>
            <a:ext uri="{FF2B5EF4-FFF2-40B4-BE49-F238E27FC236}">
              <a16:creationId xmlns:a16="http://schemas.microsoft.com/office/drawing/2014/main" id="{2035238C-6016-482C-886F-79B62942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91" name="Picture 1024">
          <a:extLst>
            <a:ext uri="{FF2B5EF4-FFF2-40B4-BE49-F238E27FC236}">
              <a16:creationId xmlns:a16="http://schemas.microsoft.com/office/drawing/2014/main" id="{752C318C-4F06-4A71-9436-6D028246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92" name="Picture 1024">
          <a:extLst>
            <a:ext uri="{FF2B5EF4-FFF2-40B4-BE49-F238E27FC236}">
              <a16:creationId xmlns:a16="http://schemas.microsoft.com/office/drawing/2014/main" id="{2B8B3EFE-F47E-44CC-982E-EF30746A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93" name="Picture 1024">
          <a:extLst>
            <a:ext uri="{FF2B5EF4-FFF2-40B4-BE49-F238E27FC236}">
              <a16:creationId xmlns:a16="http://schemas.microsoft.com/office/drawing/2014/main" id="{866ACB61-18F2-44B4-87AB-73130F18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94" name="Picture 1024">
          <a:extLst>
            <a:ext uri="{FF2B5EF4-FFF2-40B4-BE49-F238E27FC236}">
              <a16:creationId xmlns:a16="http://schemas.microsoft.com/office/drawing/2014/main" id="{E57B1A40-AD69-4D39-BDD1-942B69D5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9395" name="Picture 1024">
          <a:extLst>
            <a:ext uri="{FF2B5EF4-FFF2-40B4-BE49-F238E27FC236}">
              <a16:creationId xmlns:a16="http://schemas.microsoft.com/office/drawing/2014/main" id="{F6E6A3BB-C36C-4F8E-B346-D131E0A5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419396" name="Picture 1024">
          <a:extLst>
            <a:ext uri="{FF2B5EF4-FFF2-40B4-BE49-F238E27FC236}">
              <a16:creationId xmlns:a16="http://schemas.microsoft.com/office/drawing/2014/main" id="{8AAABF5F-2A91-4996-A58F-A6A8705A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397" name="Picture 1024">
          <a:extLst>
            <a:ext uri="{FF2B5EF4-FFF2-40B4-BE49-F238E27FC236}">
              <a16:creationId xmlns:a16="http://schemas.microsoft.com/office/drawing/2014/main" id="{2925945A-DE9A-4554-9F49-6842862C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398" name="Picture 1024">
          <a:extLst>
            <a:ext uri="{FF2B5EF4-FFF2-40B4-BE49-F238E27FC236}">
              <a16:creationId xmlns:a16="http://schemas.microsoft.com/office/drawing/2014/main" id="{88B53E30-534B-4FA1-AE62-D20A9473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399" name="Picture 1024">
          <a:extLst>
            <a:ext uri="{FF2B5EF4-FFF2-40B4-BE49-F238E27FC236}">
              <a16:creationId xmlns:a16="http://schemas.microsoft.com/office/drawing/2014/main" id="{85268CCF-7098-495C-8CC1-69FA62DC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00" name="Picture 1024">
          <a:extLst>
            <a:ext uri="{FF2B5EF4-FFF2-40B4-BE49-F238E27FC236}">
              <a16:creationId xmlns:a16="http://schemas.microsoft.com/office/drawing/2014/main" id="{6C7FA2F9-083A-4ECD-9211-22AFAE21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01" name="Picture 1024">
          <a:extLst>
            <a:ext uri="{FF2B5EF4-FFF2-40B4-BE49-F238E27FC236}">
              <a16:creationId xmlns:a16="http://schemas.microsoft.com/office/drawing/2014/main" id="{2837FC89-9399-4A18-989F-25F19B8F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02" name="Picture 1024">
          <a:extLst>
            <a:ext uri="{FF2B5EF4-FFF2-40B4-BE49-F238E27FC236}">
              <a16:creationId xmlns:a16="http://schemas.microsoft.com/office/drawing/2014/main" id="{5E436CFC-2A9A-43D0-8836-38CA3458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3" name="Picture 1024">
          <a:extLst>
            <a:ext uri="{FF2B5EF4-FFF2-40B4-BE49-F238E27FC236}">
              <a16:creationId xmlns:a16="http://schemas.microsoft.com/office/drawing/2014/main" id="{D3D97D5E-98A8-487C-8E76-7311FCBD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4" name="Picture 1024">
          <a:extLst>
            <a:ext uri="{FF2B5EF4-FFF2-40B4-BE49-F238E27FC236}">
              <a16:creationId xmlns:a16="http://schemas.microsoft.com/office/drawing/2014/main" id="{3882DBA0-D1BD-415F-8829-6F15BBD5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5" name="Picture 1024">
          <a:extLst>
            <a:ext uri="{FF2B5EF4-FFF2-40B4-BE49-F238E27FC236}">
              <a16:creationId xmlns:a16="http://schemas.microsoft.com/office/drawing/2014/main" id="{60DA01E3-A174-4B18-9D87-84410842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6" name="Picture 1024">
          <a:extLst>
            <a:ext uri="{FF2B5EF4-FFF2-40B4-BE49-F238E27FC236}">
              <a16:creationId xmlns:a16="http://schemas.microsoft.com/office/drawing/2014/main" id="{64B5F8E9-8D08-4B5C-9F7E-9E241CD2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7" name="Picture 1024">
          <a:extLst>
            <a:ext uri="{FF2B5EF4-FFF2-40B4-BE49-F238E27FC236}">
              <a16:creationId xmlns:a16="http://schemas.microsoft.com/office/drawing/2014/main" id="{15944984-A8EB-4981-8EA9-37114AF6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8" name="Picture 1024">
          <a:extLst>
            <a:ext uri="{FF2B5EF4-FFF2-40B4-BE49-F238E27FC236}">
              <a16:creationId xmlns:a16="http://schemas.microsoft.com/office/drawing/2014/main" id="{7E911391-7F32-43FC-8163-BEB21DB5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9409" name="Picture 1024">
          <a:extLst>
            <a:ext uri="{FF2B5EF4-FFF2-40B4-BE49-F238E27FC236}">
              <a16:creationId xmlns:a16="http://schemas.microsoft.com/office/drawing/2014/main" id="{490CE629-E554-4671-A53A-41524909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0" name="Picture 1024">
          <a:extLst>
            <a:ext uri="{FF2B5EF4-FFF2-40B4-BE49-F238E27FC236}">
              <a16:creationId xmlns:a16="http://schemas.microsoft.com/office/drawing/2014/main" id="{4C09D542-A627-4B52-83C7-643B6001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1" name="Picture 1024">
          <a:extLst>
            <a:ext uri="{FF2B5EF4-FFF2-40B4-BE49-F238E27FC236}">
              <a16:creationId xmlns:a16="http://schemas.microsoft.com/office/drawing/2014/main" id="{93F52031-84E3-4F63-96BA-80270298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2" name="Picture 1024">
          <a:extLst>
            <a:ext uri="{FF2B5EF4-FFF2-40B4-BE49-F238E27FC236}">
              <a16:creationId xmlns:a16="http://schemas.microsoft.com/office/drawing/2014/main" id="{710B13F4-486D-4F6F-9AC2-8D66C795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3" name="Picture 1024">
          <a:extLst>
            <a:ext uri="{FF2B5EF4-FFF2-40B4-BE49-F238E27FC236}">
              <a16:creationId xmlns:a16="http://schemas.microsoft.com/office/drawing/2014/main" id="{4081851A-B63F-4F2A-A1E1-98ED1183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4" name="Picture 1024">
          <a:extLst>
            <a:ext uri="{FF2B5EF4-FFF2-40B4-BE49-F238E27FC236}">
              <a16:creationId xmlns:a16="http://schemas.microsoft.com/office/drawing/2014/main" id="{FC8B0793-E3CF-4199-87AA-5D7BD706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5" name="Picture 1024">
          <a:extLst>
            <a:ext uri="{FF2B5EF4-FFF2-40B4-BE49-F238E27FC236}">
              <a16:creationId xmlns:a16="http://schemas.microsoft.com/office/drawing/2014/main" id="{1AF8A0B2-8A6B-40A8-A59D-F0E6DA32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9416" name="Picture 1024">
          <a:extLst>
            <a:ext uri="{FF2B5EF4-FFF2-40B4-BE49-F238E27FC236}">
              <a16:creationId xmlns:a16="http://schemas.microsoft.com/office/drawing/2014/main" id="{31FDABEF-742B-44B8-BE7B-1BBB17F3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17" name="Picture 1024">
          <a:extLst>
            <a:ext uri="{FF2B5EF4-FFF2-40B4-BE49-F238E27FC236}">
              <a16:creationId xmlns:a16="http://schemas.microsoft.com/office/drawing/2014/main" id="{18DFD92E-4D67-4F80-BE01-90041AD2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18" name="Picture 1024">
          <a:extLst>
            <a:ext uri="{FF2B5EF4-FFF2-40B4-BE49-F238E27FC236}">
              <a16:creationId xmlns:a16="http://schemas.microsoft.com/office/drawing/2014/main" id="{651DD617-E392-48F6-AB60-46D8D99E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19" name="Picture 1024">
          <a:extLst>
            <a:ext uri="{FF2B5EF4-FFF2-40B4-BE49-F238E27FC236}">
              <a16:creationId xmlns:a16="http://schemas.microsoft.com/office/drawing/2014/main" id="{BCC0CE4A-F257-43BA-92C6-F03630F7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20" name="Picture 1024">
          <a:extLst>
            <a:ext uri="{FF2B5EF4-FFF2-40B4-BE49-F238E27FC236}">
              <a16:creationId xmlns:a16="http://schemas.microsoft.com/office/drawing/2014/main" id="{F4399A0C-7176-4EF2-8B7E-C0E0A8F2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21" name="Picture 1024">
          <a:extLst>
            <a:ext uri="{FF2B5EF4-FFF2-40B4-BE49-F238E27FC236}">
              <a16:creationId xmlns:a16="http://schemas.microsoft.com/office/drawing/2014/main" id="{98C8F73E-873A-4D94-9936-A0CB7FB8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22" name="Picture 1024">
          <a:extLst>
            <a:ext uri="{FF2B5EF4-FFF2-40B4-BE49-F238E27FC236}">
              <a16:creationId xmlns:a16="http://schemas.microsoft.com/office/drawing/2014/main" id="{4F238FC8-C2F5-4390-B8CD-101E75EF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9423" name="Picture 1024">
          <a:extLst>
            <a:ext uri="{FF2B5EF4-FFF2-40B4-BE49-F238E27FC236}">
              <a16:creationId xmlns:a16="http://schemas.microsoft.com/office/drawing/2014/main" id="{CF63A9A9-73F5-4D0B-BA33-85F104B2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24" name="Picture 1024">
          <a:extLst>
            <a:ext uri="{FF2B5EF4-FFF2-40B4-BE49-F238E27FC236}">
              <a16:creationId xmlns:a16="http://schemas.microsoft.com/office/drawing/2014/main" id="{B6913ED2-2629-47BD-BFE9-55A513A3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25" name="Picture 1024">
          <a:extLst>
            <a:ext uri="{FF2B5EF4-FFF2-40B4-BE49-F238E27FC236}">
              <a16:creationId xmlns:a16="http://schemas.microsoft.com/office/drawing/2014/main" id="{A6DEF586-6F16-4FF9-BA51-F8092C95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26" name="Picture 1024">
          <a:extLst>
            <a:ext uri="{FF2B5EF4-FFF2-40B4-BE49-F238E27FC236}">
              <a16:creationId xmlns:a16="http://schemas.microsoft.com/office/drawing/2014/main" id="{AA8FB3AD-DE21-4A53-9697-88E746A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27" name="Picture 1024">
          <a:extLst>
            <a:ext uri="{FF2B5EF4-FFF2-40B4-BE49-F238E27FC236}">
              <a16:creationId xmlns:a16="http://schemas.microsoft.com/office/drawing/2014/main" id="{7EC88149-A749-4D05-A11D-432ED3B7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28" name="Picture 1024">
          <a:extLst>
            <a:ext uri="{FF2B5EF4-FFF2-40B4-BE49-F238E27FC236}">
              <a16:creationId xmlns:a16="http://schemas.microsoft.com/office/drawing/2014/main" id="{F555ABD9-EF1C-44C6-9EE3-E1CF53C0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29" name="Picture 1024">
          <a:extLst>
            <a:ext uri="{FF2B5EF4-FFF2-40B4-BE49-F238E27FC236}">
              <a16:creationId xmlns:a16="http://schemas.microsoft.com/office/drawing/2014/main" id="{998E0A4B-7F7C-42D7-8615-632715DC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9430" name="Picture 1024">
          <a:extLst>
            <a:ext uri="{FF2B5EF4-FFF2-40B4-BE49-F238E27FC236}">
              <a16:creationId xmlns:a16="http://schemas.microsoft.com/office/drawing/2014/main" id="{3C7D44EB-201E-4F8A-BA09-386A423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1" name="Picture 26">
          <a:extLst>
            <a:ext uri="{FF2B5EF4-FFF2-40B4-BE49-F238E27FC236}">
              <a16:creationId xmlns:a16="http://schemas.microsoft.com/office/drawing/2014/main" id="{283ADFA1-BFF3-42BA-8A3C-EB857C2D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526" y="4767108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2" name="Picture 26">
          <a:extLst>
            <a:ext uri="{FF2B5EF4-FFF2-40B4-BE49-F238E27FC236}">
              <a16:creationId xmlns:a16="http://schemas.microsoft.com/office/drawing/2014/main" id="{EC02CBD3-94B8-449D-BEED-74ADC2A8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526" y="4767108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3" name="Picture 26">
          <a:extLst>
            <a:ext uri="{FF2B5EF4-FFF2-40B4-BE49-F238E27FC236}">
              <a16:creationId xmlns:a16="http://schemas.microsoft.com/office/drawing/2014/main" id="{7924D69C-CEE5-49B6-B085-8B6DDEBC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526" y="4767108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2928784</xdr:colOff>
      <xdr:row>12</xdr:row>
      <xdr:rowOff>127511</xdr:rowOff>
    </xdr:from>
    <xdr:to>
      <xdr:col>3</xdr:col>
      <xdr:colOff>398682</xdr:colOff>
      <xdr:row>12</xdr:row>
      <xdr:rowOff>127511</xdr:rowOff>
    </xdr:to>
    <xdr:pic>
      <xdr:nvPicPr>
        <xdr:cNvPr id="419434" name="Picture 26">
          <a:extLst>
            <a:ext uri="{FF2B5EF4-FFF2-40B4-BE49-F238E27FC236}">
              <a16:creationId xmlns:a16="http://schemas.microsoft.com/office/drawing/2014/main" id="{5A46B3F0-327D-4496-81A7-7F9486DA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509" y="4775711"/>
          <a:ext cx="39926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5" name="Picture 26">
          <a:extLst>
            <a:ext uri="{FF2B5EF4-FFF2-40B4-BE49-F238E27FC236}">
              <a16:creationId xmlns:a16="http://schemas.microsoft.com/office/drawing/2014/main" id="{82CEFF79-1703-4F7D-9EA6-02DA311C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509" y="47757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6" name="Picture 26">
          <a:extLst>
            <a:ext uri="{FF2B5EF4-FFF2-40B4-BE49-F238E27FC236}">
              <a16:creationId xmlns:a16="http://schemas.microsoft.com/office/drawing/2014/main" id="{2533A00A-A658-4C1C-B256-EAFACB67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509" y="47757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7" name="Picture 26">
          <a:extLst>
            <a:ext uri="{FF2B5EF4-FFF2-40B4-BE49-F238E27FC236}">
              <a16:creationId xmlns:a16="http://schemas.microsoft.com/office/drawing/2014/main" id="{710AA1C6-1047-4801-9530-55BBC74D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8509" y="47757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2928784</xdr:colOff>
      <xdr:row>12</xdr:row>
      <xdr:rowOff>127511</xdr:rowOff>
    </xdr:from>
    <xdr:to>
      <xdr:col>3</xdr:col>
      <xdr:colOff>409073</xdr:colOff>
      <xdr:row>12</xdr:row>
      <xdr:rowOff>127511</xdr:rowOff>
    </xdr:to>
    <xdr:pic>
      <xdr:nvPicPr>
        <xdr:cNvPr id="419438" name="Picture 26">
          <a:extLst>
            <a:ext uri="{FF2B5EF4-FFF2-40B4-BE49-F238E27FC236}">
              <a16:creationId xmlns:a16="http://schemas.microsoft.com/office/drawing/2014/main" id="{F59A9042-014B-4EAC-9D4C-31CC639D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61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39" name="Picture 26">
          <a:extLst>
            <a:ext uri="{FF2B5EF4-FFF2-40B4-BE49-F238E27FC236}">
              <a16:creationId xmlns:a16="http://schemas.microsoft.com/office/drawing/2014/main" id="{FDCB0C24-93E5-4196-A56F-6924AC5A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40" name="Picture 26">
          <a:extLst>
            <a:ext uri="{FF2B5EF4-FFF2-40B4-BE49-F238E27FC236}">
              <a16:creationId xmlns:a16="http://schemas.microsoft.com/office/drawing/2014/main" id="{DB06F638-FF4D-4930-B77A-67937A25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41" name="Picture 26">
          <a:extLst>
            <a:ext uri="{FF2B5EF4-FFF2-40B4-BE49-F238E27FC236}">
              <a16:creationId xmlns:a16="http://schemas.microsoft.com/office/drawing/2014/main" id="{1988F0D2-E2CB-4432-9939-EF9BD184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2928784</xdr:colOff>
      <xdr:row>12</xdr:row>
      <xdr:rowOff>127511</xdr:rowOff>
    </xdr:from>
    <xdr:to>
      <xdr:col>3</xdr:col>
      <xdr:colOff>402146</xdr:colOff>
      <xdr:row>12</xdr:row>
      <xdr:rowOff>127511</xdr:rowOff>
    </xdr:to>
    <xdr:pic>
      <xdr:nvPicPr>
        <xdr:cNvPr id="419442" name="Picture 26">
          <a:extLst>
            <a:ext uri="{FF2B5EF4-FFF2-40B4-BE49-F238E27FC236}">
              <a16:creationId xmlns:a16="http://schemas.microsoft.com/office/drawing/2014/main" id="{3CF1437A-C593-4E07-BE13-84E89B85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39926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43" name="Picture 26">
          <a:extLst>
            <a:ext uri="{FF2B5EF4-FFF2-40B4-BE49-F238E27FC236}">
              <a16:creationId xmlns:a16="http://schemas.microsoft.com/office/drawing/2014/main" id="{0CAD5B10-80C3-41F4-893B-790739F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44" name="Picture 26">
          <a:extLst>
            <a:ext uri="{FF2B5EF4-FFF2-40B4-BE49-F238E27FC236}">
              <a16:creationId xmlns:a16="http://schemas.microsoft.com/office/drawing/2014/main" id="{984F0CEF-59D4-413C-BFF6-92EACF2D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2928784</xdr:colOff>
      <xdr:row>12</xdr:row>
      <xdr:rowOff>127511</xdr:rowOff>
    </xdr:from>
    <xdr:ext cx="400050" cy="0"/>
    <xdr:pic>
      <xdr:nvPicPr>
        <xdr:cNvPr id="419445" name="Picture 26">
          <a:extLst>
            <a:ext uri="{FF2B5EF4-FFF2-40B4-BE49-F238E27FC236}">
              <a16:creationId xmlns:a16="http://schemas.microsoft.com/office/drawing/2014/main" id="{BADDAA85-5183-4E2E-BE38-20A89717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3359" y="5309111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361950</xdr:rowOff>
    </xdr:from>
    <xdr:to>
      <xdr:col>0</xdr:col>
      <xdr:colOff>2276475</xdr:colOff>
      <xdr:row>1</xdr:row>
      <xdr:rowOff>13608</xdr:rowOff>
    </xdr:to>
    <xdr:pic>
      <xdr:nvPicPr>
        <xdr:cNvPr id="417460" name="Picture 1">
          <a:extLst>
            <a:ext uri="{FF2B5EF4-FFF2-40B4-BE49-F238E27FC236}">
              <a16:creationId xmlns:a16="http://schemas.microsoft.com/office/drawing/2014/main" id="{00000000-0008-0000-0200-0000B4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3619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61" name="Picture 1024">
          <a:extLst>
            <a:ext uri="{FF2B5EF4-FFF2-40B4-BE49-F238E27FC236}">
              <a16:creationId xmlns:a16="http://schemas.microsoft.com/office/drawing/2014/main" id="{00000000-0008-0000-0200-0000B5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62" name="Picture 1024">
          <a:extLst>
            <a:ext uri="{FF2B5EF4-FFF2-40B4-BE49-F238E27FC236}">
              <a16:creationId xmlns:a16="http://schemas.microsoft.com/office/drawing/2014/main" id="{00000000-0008-0000-0200-0000B6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7463" name="Picture 2">
          <a:extLst>
            <a:ext uri="{FF2B5EF4-FFF2-40B4-BE49-F238E27FC236}">
              <a16:creationId xmlns:a16="http://schemas.microsoft.com/office/drawing/2014/main" id="{00000000-0008-0000-0200-0000B7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7464" name="Picture 2">
          <a:extLst>
            <a:ext uri="{FF2B5EF4-FFF2-40B4-BE49-F238E27FC236}">
              <a16:creationId xmlns:a16="http://schemas.microsoft.com/office/drawing/2014/main" id="{00000000-0008-0000-0200-0000B8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65" name="Picture 1024">
          <a:extLst>
            <a:ext uri="{FF2B5EF4-FFF2-40B4-BE49-F238E27FC236}">
              <a16:creationId xmlns:a16="http://schemas.microsoft.com/office/drawing/2014/main" id="{00000000-0008-0000-0200-0000B9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66" name="Picture 1024">
          <a:extLst>
            <a:ext uri="{FF2B5EF4-FFF2-40B4-BE49-F238E27FC236}">
              <a16:creationId xmlns:a16="http://schemas.microsoft.com/office/drawing/2014/main" id="{00000000-0008-0000-0200-0000BA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67" name="Picture 1024">
          <a:extLst>
            <a:ext uri="{FF2B5EF4-FFF2-40B4-BE49-F238E27FC236}">
              <a16:creationId xmlns:a16="http://schemas.microsoft.com/office/drawing/2014/main" id="{00000000-0008-0000-0200-0000BB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69" name="Picture 1024">
          <a:extLst>
            <a:ext uri="{FF2B5EF4-FFF2-40B4-BE49-F238E27FC236}">
              <a16:creationId xmlns:a16="http://schemas.microsoft.com/office/drawing/2014/main" id="{00000000-0008-0000-0200-0000BD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70" name="Picture 1024">
          <a:extLst>
            <a:ext uri="{FF2B5EF4-FFF2-40B4-BE49-F238E27FC236}">
              <a16:creationId xmlns:a16="http://schemas.microsoft.com/office/drawing/2014/main" id="{00000000-0008-0000-0200-0000BE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68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140277</xdr:colOff>
      <xdr:row>2</xdr:row>
      <xdr:rowOff>108239</xdr:rowOff>
    </xdr:from>
    <xdr:to>
      <xdr:col>1</xdr:col>
      <xdr:colOff>540327</xdr:colOff>
      <xdr:row>2</xdr:row>
      <xdr:rowOff>108239</xdr:rowOff>
    </xdr:to>
    <xdr:pic>
      <xdr:nvPicPr>
        <xdr:cNvPr id="417472" name="Picture 13">
          <a:extLst>
            <a:ext uri="{FF2B5EF4-FFF2-40B4-BE49-F238E27FC236}">
              <a16:creationId xmlns:a16="http://schemas.microsoft.com/office/drawing/2014/main" id="{00000000-0008-0000-0200-0000C0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686" y="800966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17473" name="Picture 2">
          <a:extLst>
            <a:ext uri="{FF2B5EF4-FFF2-40B4-BE49-F238E27FC236}">
              <a16:creationId xmlns:a16="http://schemas.microsoft.com/office/drawing/2014/main" id="{00000000-0008-0000-0200-0000C1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17474" name="Picture 2">
          <a:extLst>
            <a:ext uri="{FF2B5EF4-FFF2-40B4-BE49-F238E27FC236}">
              <a16:creationId xmlns:a16="http://schemas.microsoft.com/office/drawing/2014/main" id="{00000000-0008-0000-0200-0000C2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75" name="Picture 1024">
          <a:extLst>
            <a:ext uri="{FF2B5EF4-FFF2-40B4-BE49-F238E27FC236}">
              <a16:creationId xmlns:a16="http://schemas.microsoft.com/office/drawing/2014/main" id="{00000000-0008-0000-0200-0000C3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76" name="Picture 1024">
          <a:extLst>
            <a:ext uri="{FF2B5EF4-FFF2-40B4-BE49-F238E27FC236}">
              <a16:creationId xmlns:a16="http://schemas.microsoft.com/office/drawing/2014/main" id="{00000000-0008-0000-0200-0000C4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77" name="Picture 1024">
          <a:extLst>
            <a:ext uri="{FF2B5EF4-FFF2-40B4-BE49-F238E27FC236}">
              <a16:creationId xmlns:a16="http://schemas.microsoft.com/office/drawing/2014/main" id="{00000000-0008-0000-0200-0000C5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78" name="Picture 1024">
          <a:extLst>
            <a:ext uri="{FF2B5EF4-FFF2-40B4-BE49-F238E27FC236}">
              <a16:creationId xmlns:a16="http://schemas.microsoft.com/office/drawing/2014/main" id="{00000000-0008-0000-0200-0000C6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79" name="Picture 1024">
          <a:extLst>
            <a:ext uri="{FF2B5EF4-FFF2-40B4-BE49-F238E27FC236}">
              <a16:creationId xmlns:a16="http://schemas.microsoft.com/office/drawing/2014/main" id="{00000000-0008-0000-0200-0000C7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80" name="Picture 1024">
          <a:extLst>
            <a:ext uri="{FF2B5EF4-FFF2-40B4-BE49-F238E27FC236}">
              <a16:creationId xmlns:a16="http://schemas.microsoft.com/office/drawing/2014/main" id="{00000000-0008-0000-0200-0000C8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81" name="Picture 1024">
          <a:extLst>
            <a:ext uri="{FF2B5EF4-FFF2-40B4-BE49-F238E27FC236}">
              <a16:creationId xmlns:a16="http://schemas.microsoft.com/office/drawing/2014/main" id="{00000000-0008-0000-0200-0000C95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601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" name="Picture 1024">
          <a:extLst>
            <a:ext uri="{FF2B5EF4-FFF2-40B4-BE49-F238E27FC236}">
              <a16:creationId xmlns:a16="http://schemas.microsoft.com/office/drawing/2014/main" id="{0CB9095A-9532-43FB-A82A-3A8340F0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C0927277-A537-4715-A44C-6DE5F5B5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8DCE7A6A-E2A4-4006-A797-63AF2793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5" name="Picture 1024">
          <a:extLst>
            <a:ext uri="{FF2B5EF4-FFF2-40B4-BE49-F238E27FC236}">
              <a16:creationId xmlns:a16="http://schemas.microsoft.com/office/drawing/2014/main" id="{2DD35834-2F59-45E4-8DA9-31131265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" name="Picture 1024">
          <a:extLst>
            <a:ext uri="{FF2B5EF4-FFF2-40B4-BE49-F238E27FC236}">
              <a16:creationId xmlns:a16="http://schemas.microsoft.com/office/drawing/2014/main" id="{8D9E365E-D07C-4C96-8EF2-7315CB24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27CE3681-8CA9-4E67-BD7E-A6CE94C2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EFA503C9-3E94-4B3A-A70A-EE3E5BDA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4BB5636B-CAA9-42F7-9F3B-4833D3F3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77BBC6A1-23DB-41EF-A7FC-4E4679FF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B7537447-6B7F-4974-8DCB-A23E2724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3B3E86BC-CE5D-4FA4-B788-13008D2D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4DEC4473-8093-426C-8200-59583FBDD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4" name="Picture 1024">
          <a:extLst>
            <a:ext uri="{FF2B5EF4-FFF2-40B4-BE49-F238E27FC236}">
              <a16:creationId xmlns:a16="http://schemas.microsoft.com/office/drawing/2014/main" id="{1C509833-AA58-4EB6-AC23-083E4A15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5" name="Picture 1024">
          <a:extLst>
            <a:ext uri="{FF2B5EF4-FFF2-40B4-BE49-F238E27FC236}">
              <a16:creationId xmlns:a16="http://schemas.microsoft.com/office/drawing/2014/main" id="{F73BB691-D838-4DA9-92FC-9D730AAA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16" name="Picture 1024">
          <a:extLst>
            <a:ext uri="{FF2B5EF4-FFF2-40B4-BE49-F238E27FC236}">
              <a16:creationId xmlns:a16="http://schemas.microsoft.com/office/drawing/2014/main" id="{AA6A00D2-ED1C-4FEB-B46E-86B06423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7" name="Picture 1024">
          <a:extLst>
            <a:ext uri="{FF2B5EF4-FFF2-40B4-BE49-F238E27FC236}">
              <a16:creationId xmlns:a16="http://schemas.microsoft.com/office/drawing/2014/main" id="{599583B4-529E-4973-BB8F-0FF004E1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8" name="Picture 1024">
          <a:extLst>
            <a:ext uri="{FF2B5EF4-FFF2-40B4-BE49-F238E27FC236}">
              <a16:creationId xmlns:a16="http://schemas.microsoft.com/office/drawing/2014/main" id="{4A8F757F-E63A-443F-A5FF-D6AE6711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19" name="Picture 1024">
          <a:extLst>
            <a:ext uri="{FF2B5EF4-FFF2-40B4-BE49-F238E27FC236}">
              <a16:creationId xmlns:a16="http://schemas.microsoft.com/office/drawing/2014/main" id="{14C64CA9-9A5D-41BE-9293-EA1E94DC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0" name="Picture 1024">
          <a:extLst>
            <a:ext uri="{FF2B5EF4-FFF2-40B4-BE49-F238E27FC236}">
              <a16:creationId xmlns:a16="http://schemas.microsoft.com/office/drawing/2014/main" id="{F5DBB504-301A-49DD-A381-B38BE3F9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1" name="Picture 1024">
          <a:extLst>
            <a:ext uri="{FF2B5EF4-FFF2-40B4-BE49-F238E27FC236}">
              <a16:creationId xmlns:a16="http://schemas.microsoft.com/office/drawing/2014/main" id="{5BA13D85-0B91-46A4-AAAE-D57A29BD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22" name="Picture 1024">
          <a:extLst>
            <a:ext uri="{FF2B5EF4-FFF2-40B4-BE49-F238E27FC236}">
              <a16:creationId xmlns:a16="http://schemas.microsoft.com/office/drawing/2014/main" id="{233B4EFF-E4F3-4296-82C6-2370A545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3" name="Picture 1024">
          <a:extLst>
            <a:ext uri="{FF2B5EF4-FFF2-40B4-BE49-F238E27FC236}">
              <a16:creationId xmlns:a16="http://schemas.microsoft.com/office/drawing/2014/main" id="{3B019EC3-5BA8-4AFC-8F9E-92F62288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4" name="Picture 1024">
          <a:extLst>
            <a:ext uri="{FF2B5EF4-FFF2-40B4-BE49-F238E27FC236}">
              <a16:creationId xmlns:a16="http://schemas.microsoft.com/office/drawing/2014/main" id="{72D9AD3C-E88B-4EA4-85E3-8E8D6FF0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5" name="Picture 1024">
          <a:extLst>
            <a:ext uri="{FF2B5EF4-FFF2-40B4-BE49-F238E27FC236}">
              <a16:creationId xmlns:a16="http://schemas.microsoft.com/office/drawing/2014/main" id="{03CCB215-B8E9-4DC0-916C-C52C3D63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6" name="Picture 1024">
          <a:extLst>
            <a:ext uri="{FF2B5EF4-FFF2-40B4-BE49-F238E27FC236}">
              <a16:creationId xmlns:a16="http://schemas.microsoft.com/office/drawing/2014/main" id="{001E7EBD-A191-4AE9-823B-1A809CB0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7" name="Picture 1024">
          <a:extLst>
            <a:ext uri="{FF2B5EF4-FFF2-40B4-BE49-F238E27FC236}">
              <a16:creationId xmlns:a16="http://schemas.microsoft.com/office/drawing/2014/main" id="{B5EAB0E7-29B9-45C6-91E3-5A83521F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8" name="Picture 1024">
          <a:extLst>
            <a:ext uri="{FF2B5EF4-FFF2-40B4-BE49-F238E27FC236}">
              <a16:creationId xmlns:a16="http://schemas.microsoft.com/office/drawing/2014/main" id="{9ED227BD-3E42-4E8E-BFFA-BE54F692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29" name="Picture 1024">
          <a:extLst>
            <a:ext uri="{FF2B5EF4-FFF2-40B4-BE49-F238E27FC236}">
              <a16:creationId xmlns:a16="http://schemas.microsoft.com/office/drawing/2014/main" id="{B14B5EEA-374B-4041-8FAC-922DD2DE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4228771</xdr:colOff>
      <xdr:row>0</xdr:row>
      <xdr:rowOff>121858</xdr:rowOff>
    </xdr:from>
    <xdr:to>
      <xdr:col>0</xdr:col>
      <xdr:colOff>5723058</xdr:colOff>
      <xdr:row>3</xdr:row>
      <xdr:rowOff>224672</xdr:rowOff>
    </xdr:to>
    <xdr:pic>
      <xdr:nvPicPr>
        <xdr:cNvPr id="30" name="Picture 14">
          <a:extLst>
            <a:ext uri="{FF2B5EF4-FFF2-40B4-BE49-F238E27FC236}">
              <a16:creationId xmlns:a16="http://schemas.microsoft.com/office/drawing/2014/main" id="{F9AB56E8-2A8A-4A64-8B4B-CDCC1E47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771" y="121858"/>
          <a:ext cx="1494287" cy="1141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182458</xdr:colOff>
      <xdr:row>0</xdr:row>
      <xdr:rowOff>269668</xdr:rowOff>
    </xdr:from>
    <xdr:to>
      <xdr:col>7</xdr:col>
      <xdr:colOff>1571007</xdr:colOff>
      <xdr:row>3</xdr:row>
      <xdr:rowOff>138544</xdr:rowOff>
    </xdr:to>
    <xdr:pic>
      <xdr:nvPicPr>
        <xdr:cNvPr id="31" name="Picture 10">
          <a:extLst>
            <a:ext uri="{FF2B5EF4-FFF2-40B4-BE49-F238E27FC236}">
              <a16:creationId xmlns:a16="http://schemas.microsoft.com/office/drawing/2014/main" id="{36687890-1E42-48E3-9452-0A437084B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92140" y="269668"/>
          <a:ext cx="1388549" cy="907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12311031-140D-49DC-8563-E7B6F862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767FDE75-C2E2-4824-8D91-CB90079C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D2D6FF5B-7096-4460-B1A1-A3A6B5FB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C24F31A5-A87E-4199-80EF-9530C3A1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29A9FA46-DB98-4099-A835-4FCE387B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DE418C71-704A-41BC-A72F-93D687C3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47D22518-929D-4CE2-8222-E7B6278D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73B7774C-BD2A-48DE-B242-EE23E4B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2D5F5B80-A375-4746-85AB-A4D8ED57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CDD6E24D-7799-4DE7-97E3-DDDED017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E5FE80FF-E1AC-4087-9721-17E87E90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694531F7-B3F8-4C4D-A8D6-8E7E472D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FBD1F430-7002-4F44-8115-833CF3CE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1197C45E-904C-4197-BF90-D5424FD4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46" name="Picture 1024">
          <a:extLst>
            <a:ext uri="{FF2B5EF4-FFF2-40B4-BE49-F238E27FC236}">
              <a16:creationId xmlns:a16="http://schemas.microsoft.com/office/drawing/2014/main" id="{F4960B96-3697-4091-98E3-64C54FE7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906CB9E9-F932-493E-9FD4-8F30EB50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73605950-2C77-470D-9F6E-2899E6AF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6AEA3C48-7CE4-4DE3-9751-896383C8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8B57EC83-8C15-45D9-9D54-2A65B07F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1" name="Picture 1024">
          <a:extLst>
            <a:ext uri="{FF2B5EF4-FFF2-40B4-BE49-F238E27FC236}">
              <a16:creationId xmlns:a16="http://schemas.microsoft.com/office/drawing/2014/main" id="{0DA65A80-A130-435D-AF13-C6294321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52" name="Picture 1024">
          <a:extLst>
            <a:ext uri="{FF2B5EF4-FFF2-40B4-BE49-F238E27FC236}">
              <a16:creationId xmlns:a16="http://schemas.microsoft.com/office/drawing/2014/main" id="{D7EAD3B4-4490-4ECD-97AD-23375D4C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3" name="Picture 1024">
          <a:extLst>
            <a:ext uri="{FF2B5EF4-FFF2-40B4-BE49-F238E27FC236}">
              <a16:creationId xmlns:a16="http://schemas.microsoft.com/office/drawing/2014/main" id="{B886A526-1806-4420-AB51-CF2D65E4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4" name="Picture 1024">
          <a:extLst>
            <a:ext uri="{FF2B5EF4-FFF2-40B4-BE49-F238E27FC236}">
              <a16:creationId xmlns:a16="http://schemas.microsoft.com/office/drawing/2014/main" id="{464055AA-07BA-456A-8A65-73D61BA8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5" name="Picture 1024">
          <a:extLst>
            <a:ext uri="{FF2B5EF4-FFF2-40B4-BE49-F238E27FC236}">
              <a16:creationId xmlns:a16="http://schemas.microsoft.com/office/drawing/2014/main" id="{CF9BE5E1-C2C7-44AD-AA0E-B7687FF3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6" name="Picture 1024">
          <a:extLst>
            <a:ext uri="{FF2B5EF4-FFF2-40B4-BE49-F238E27FC236}">
              <a16:creationId xmlns:a16="http://schemas.microsoft.com/office/drawing/2014/main" id="{8983CB12-96BC-4ED0-80C8-5E6B880B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7" name="Picture 1024">
          <a:extLst>
            <a:ext uri="{FF2B5EF4-FFF2-40B4-BE49-F238E27FC236}">
              <a16:creationId xmlns:a16="http://schemas.microsoft.com/office/drawing/2014/main" id="{D80A53CF-D86F-4AF6-A413-B92530C6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8" name="Picture 1024">
          <a:extLst>
            <a:ext uri="{FF2B5EF4-FFF2-40B4-BE49-F238E27FC236}">
              <a16:creationId xmlns:a16="http://schemas.microsoft.com/office/drawing/2014/main" id="{E4E57EF1-57F2-44D7-80A6-1823E91D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59" name="Picture 1024">
          <a:extLst>
            <a:ext uri="{FF2B5EF4-FFF2-40B4-BE49-F238E27FC236}">
              <a16:creationId xmlns:a16="http://schemas.microsoft.com/office/drawing/2014/main" id="{A44B34E2-E16F-4474-8B7B-2BA096BC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0" name="Picture 1024">
          <a:extLst>
            <a:ext uri="{FF2B5EF4-FFF2-40B4-BE49-F238E27FC236}">
              <a16:creationId xmlns:a16="http://schemas.microsoft.com/office/drawing/2014/main" id="{723438E4-75E7-49EC-A634-F36F172D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1" name="Picture 1024">
          <a:extLst>
            <a:ext uri="{FF2B5EF4-FFF2-40B4-BE49-F238E27FC236}">
              <a16:creationId xmlns:a16="http://schemas.microsoft.com/office/drawing/2014/main" id="{0220A443-1195-40EE-A07B-9FBFCE5E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2" name="Picture 1024">
          <a:extLst>
            <a:ext uri="{FF2B5EF4-FFF2-40B4-BE49-F238E27FC236}">
              <a16:creationId xmlns:a16="http://schemas.microsoft.com/office/drawing/2014/main" id="{D5B29459-BC27-4826-9DAF-065692790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63" name="Picture 1024">
          <a:extLst>
            <a:ext uri="{FF2B5EF4-FFF2-40B4-BE49-F238E27FC236}">
              <a16:creationId xmlns:a16="http://schemas.microsoft.com/office/drawing/2014/main" id="{BF885499-4D21-492B-BAC1-84815B43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17408" name="Picture 1024">
          <a:extLst>
            <a:ext uri="{FF2B5EF4-FFF2-40B4-BE49-F238E27FC236}">
              <a16:creationId xmlns:a16="http://schemas.microsoft.com/office/drawing/2014/main" id="{53E71112-BFB0-49B2-8FBE-4520F752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17409" name="Picture 1024">
          <a:extLst>
            <a:ext uri="{FF2B5EF4-FFF2-40B4-BE49-F238E27FC236}">
              <a16:creationId xmlns:a16="http://schemas.microsoft.com/office/drawing/2014/main" id="{07CB490A-B080-438A-AF9D-213CC519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17410" name="Picture 1024">
          <a:extLst>
            <a:ext uri="{FF2B5EF4-FFF2-40B4-BE49-F238E27FC236}">
              <a16:creationId xmlns:a16="http://schemas.microsoft.com/office/drawing/2014/main" id="{C7EF9455-3F0F-4438-A80E-9958F308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1" name="Picture 1024">
          <a:extLst>
            <a:ext uri="{FF2B5EF4-FFF2-40B4-BE49-F238E27FC236}">
              <a16:creationId xmlns:a16="http://schemas.microsoft.com/office/drawing/2014/main" id="{62279296-61DA-4042-A311-C293E596E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2" name="Picture 1024">
          <a:extLst>
            <a:ext uri="{FF2B5EF4-FFF2-40B4-BE49-F238E27FC236}">
              <a16:creationId xmlns:a16="http://schemas.microsoft.com/office/drawing/2014/main" id="{F9BD4C9B-1AF2-4CBB-9554-7413B9FC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3" name="Picture 1024">
          <a:extLst>
            <a:ext uri="{FF2B5EF4-FFF2-40B4-BE49-F238E27FC236}">
              <a16:creationId xmlns:a16="http://schemas.microsoft.com/office/drawing/2014/main" id="{65D2ECB5-A150-44C7-9695-0A582793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4" name="Picture 1024">
          <a:extLst>
            <a:ext uri="{FF2B5EF4-FFF2-40B4-BE49-F238E27FC236}">
              <a16:creationId xmlns:a16="http://schemas.microsoft.com/office/drawing/2014/main" id="{B61CB507-8059-4A30-8CDB-06B22344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5" name="Picture 1024">
          <a:extLst>
            <a:ext uri="{FF2B5EF4-FFF2-40B4-BE49-F238E27FC236}">
              <a16:creationId xmlns:a16="http://schemas.microsoft.com/office/drawing/2014/main" id="{3176A258-0085-4455-B519-F8073356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6" name="Picture 1024">
          <a:extLst>
            <a:ext uri="{FF2B5EF4-FFF2-40B4-BE49-F238E27FC236}">
              <a16:creationId xmlns:a16="http://schemas.microsoft.com/office/drawing/2014/main" id="{8A5ADD8B-F621-412D-92EE-C53D766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417417" name="Picture 1024">
          <a:extLst>
            <a:ext uri="{FF2B5EF4-FFF2-40B4-BE49-F238E27FC236}">
              <a16:creationId xmlns:a16="http://schemas.microsoft.com/office/drawing/2014/main" id="{9158F777-F71C-4800-AA12-346445E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18" name="Picture 1024">
          <a:extLst>
            <a:ext uri="{FF2B5EF4-FFF2-40B4-BE49-F238E27FC236}">
              <a16:creationId xmlns:a16="http://schemas.microsoft.com/office/drawing/2014/main" id="{A8D13045-5A62-4944-B822-7B497DB6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19" name="Picture 1024">
          <a:extLst>
            <a:ext uri="{FF2B5EF4-FFF2-40B4-BE49-F238E27FC236}">
              <a16:creationId xmlns:a16="http://schemas.microsoft.com/office/drawing/2014/main" id="{D54609BD-0300-447A-93CD-8B2DCE98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20" name="Picture 1024">
          <a:extLst>
            <a:ext uri="{FF2B5EF4-FFF2-40B4-BE49-F238E27FC236}">
              <a16:creationId xmlns:a16="http://schemas.microsoft.com/office/drawing/2014/main" id="{3448A78C-2A32-4E91-904C-497B7A91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21" name="Picture 1024">
          <a:extLst>
            <a:ext uri="{FF2B5EF4-FFF2-40B4-BE49-F238E27FC236}">
              <a16:creationId xmlns:a16="http://schemas.microsoft.com/office/drawing/2014/main" id="{53D7A01C-F590-4C87-AE51-60DCEF06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22" name="Picture 1024">
          <a:extLst>
            <a:ext uri="{FF2B5EF4-FFF2-40B4-BE49-F238E27FC236}">
              <a16:creationId xmlns:a16="http://schemas.microsoft.com/office/drawing/2014/main" id="{E5B344E2-3A13-460E-ACFA-5F5EED30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23" name="Picture 1024">
          <a:extLst>
            <a:ext uri="{FF2B5EF4-FFF2-40B4-BE49-F238E27FC236}">
              <a16:creationId xmlns:a16="http://schemas.microsoft.com/office/drawing/2014/main" id="{A66D8D33-42EC-4521-B1C9-4DF83A20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185</xdr:row>
      <xdr:rowOff>0</xdr:rowOff>
    </xdr:from>
    <xdr:ext cx="0" cy="9525"/>
    <xdr:pic>
      <xdr:nvPicPr>
        <xdr:cNvPr id="417424" name="Picture 1024">
          <a:extLst>
            <a:ext uri="{FF2B5EF4-FFF2-40B4-BE49-F238E27FC236}">
              <a16:creationId xmlns:a16="http://schemas.microsoft.com/office/drawing/2014/main" id="{26C1D483-FDE1-48AE-B6C9-D63AE7AE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25" name="Picture 1024">
          <a:extLst>
            <a:ext uri="{FF2B5EF4-FFF2-40B4-BE49-F238E27FC236}">
              <a16:creationId xmlns:a16="http://schemas.microsoft.com/office/drawing/2014/main" id="{ED56B6EC-D74D-498A-815C-6B80BFD8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26" name="Picture 1024">
          <a:extLst>
            <a:ext uri="{FF2B5EF4-FFF2-40B4-BE49-F238E27FC236}">
              <a16:creationId xmlns:a16="http://schemas.microsoft.com/office/drawing/2014/main" id="{ABF8FC12-3DAF-4040-BBEA-5FB519B1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27" name="Picture 1024">
          <a:extLst>
            <a:ext uri="{FF2B5EF4-FFF2-40B4-BE49-F238E27FC236}">
              <a16:creationId xmlns:a16="http://schemas.microsoft.com/office/drawing/2014/main" id="{077CC3EA-8A50-4E6A-BC0B-852617D5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28" name="Picture 1024">
          <a:extLst>
            <a:ext uri="{FF2B5EF4-FFF2-40B4-BE49-F238E27FC236}">
              <a16:creationId xmlns:a16="http://schemas.microsoft.com/office/drawing/2014/main" id="{C20D291D-B5B6-470A-967A-8405B0C0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29" name="Picture 1024">
          <a:extLst>
            <a:ext uri="{FF2B5EF4-FFF2-40B4-BE49-F238E27FC236}">
              <a16:creationId xmlns:a16="http://schemas.microsoft.com/office/drawing/2014/main" id="{27F195D8-3671-4D88-AD90-B786776E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30" name="Picture 1024">
          <a:extLst>
            <a:ext uri="{FF2B5EF4-FFF2-40B4-BE49-F238E27FC236}">
              <a16:creationId xmlns:a16="http://schemas.microsoft.com/office/drawing/2014/main" id="{BF8C0C98-2698-4EC8-8FE1-AAA2B1B9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185</xdr:row>
      <xdr:rowOff>0</xdr:rowOff>
    </xdr:from>
    <xdr:ext cx="0" cy="9525"/>
    <xdr:pic>
      <xdr:nvPicPr>
        <xdr:cNvPr id="417431" name="Picture 1024">
          <a:extLst>
            <a:ext uri="{FF2B5EF4-FFF2-40B4-BE49-F238E27FC236}">
              <a16:creationId xmlns:a16="http://schemas.microsoft.com/office/drawing/2014/main" id="{5E9A8046-4944-4F84-8507-6AF433CB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2" name="Picture 1024">
          <a:extLst>
            <a:ext uri="{FF2B5EF4-FFF2-40B4-BE49-F238E27FC236}">
              <a16:creationId xmlns:a16="http://schemas.microsoft.com/office/drawing/2014/main" id="{F02815FB-3DEB-4FBE-B5AE-D215E445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3" name="Picture 1024">
          <a:extLst>
            <a:ext uri="{FF2B5EF4-FFF2-40B4-BE49-F238E27FC236}">
              <a16:creationId xmlns:a16="http://schemas.microsoft.com/office/drawing/2014/main" id="{94DE5DE3-4332-4F48-8C44-FE4A906C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4" name="Picture 1024">
          <a:extLst>
            <a:ext uri="{FF2B5EF4-FFF2-40B4-BE49-F238E27FC236}">
              <a16:creationId xmlns:a16="http://schemas.microsoft.com/office/drawing/2014/main" id="{B683E85A-0FED-4D43-B0D5-02BEACB2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5" name="Picture 1024">
          <a:extLst>
            <a:ext uri="{FF2B5EF4-FFF2-40B4-BE49-F238E27FC236}">
              <a16:creationId xmlns:a16="http://schemas.microsoft.com/office/drawing/2014/main" id="{9028FC62-EBB6-4592-ABC7-02E57F8D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6" name="Picture 1024">
          <a:extLst>
            <a:ext uri="{FF2B5EF4-FFF2-40B4-BE49-F238E27FC236}">
              <a16:creationId xmlns:a16="http://schemas.microsoft.com/office/drawing/2014/main" id="{377F69D5-C602-4B90-AADC-DB25AC97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7" name="Picture 1024">
          <a:extLst>
            <a:ext uri="{FF2B5EF4-FFF2-40B4-BE49-F238E27FC236}">
              <a16:creationId xmlns:a16="http://schemas.microsoft.com/office/drawing/2014/main" id="{EDDCD65B-5A45-47C7-9C4F-F6436495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17438" name="Picture 1024">
          <a:extLst>
            <a:ext uri="{FF2B5EF4-FFF2-40B4-BE49-F238E27FC236}">
              <a16:creationId xmlns:a16="http://schemas.microsoft.com/office/drawing/2014/main" id="{E0F9DCB6-3CCA-4C7D-BE53-41E7BE5C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39" name="Picture 1024">
          <a:extLst>
            <a:ext uri="{FF2B5EF4-FFF2-40B4-BE49-F238E27FC236}">
              <a16:creationId xmlns:a16="http://schemas.microsoft.com/office/drawing/2014/main" id="{10CAB3B3-7BCA-4689-A891-8088FD75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40" name="Picture 1024">
          <a:extLst>
            <a:ext uri="{FF2B5EF4-FFF2-40B4-BE49-F238E27FC236}">
              <a16:creationId xmlns:a16="http://schemas.microsoft.com/office/drawing/2014/main" id="{24B79ADE-6689-43CE-BA8F-333CE9E0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41" name="Picture 1024">
          <a:extLst>
            <a:ext uri="{FF2B5EF4-FFF2-40B4-BE49-F238E27FC236}">
              <a16:creationId xmlns:a16="http://schemas.microsoft.com/office/drawing/2014/main" id="{29ADA3C5-1A87-4FA5-87B1-016E467B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42" name="Picture 1024">
          <a:extLst>
            <a:ext uri="{FF2B5EF4-FFF2-40B4-BE49-F238E27FC236}">
              <a16:creationId xmlns:a16="http://schemas.microsoft.com/office/drawing/2014/main" id="{DDF3ED15-912A-47EC-8BA5-F3194CEA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43" name="Picture 1024">
          <a:extLst>
            <a:ext uri="{FF2B5EF4-FFF2-40B4-BE49-F238E27FC236}">
              <a16:creationId xmlns:a16="http://schemas.microsoft.com/office/drawing/2014/main" id="{061BE391-E6AE-41FE-889D-ABB6605A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44" name="Picture 1024">
          <a:extLst>
            <a:ext uri="{FF2B5EF4-FFF2-40B4-BE49-F238E27FC236}">
              <a16:creationId xmlns:a16="http://schemas.microsoft.com/office/drawing/2014/main" id="{87959D7C-4ADD-4598-919A-84CB1E6D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17445" name="Picture 1024">
          <a:extLst>
            <a:ext uri="{FF2B5EF4-FFF2-40B4-BE49-F238E27FC236}">
              <a16:creationId xmlns:a16="http://schemas.microsoft.com/office/drawing/2014/main" id="{431B842A-D2B4-41EB-A936-7BFCD899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46" name="Picture 1024">
          <a:extLst>
            <a:ext uri="{FF2B5EF4-FFF2-40B4-BE49-F238E27FC236}">
              <a16:creationId xmlns:a16="http://schemas.microsoft.com/office/drawing/2014/main" id="{590EADF7-3FD5-4F4E-A50E-589BAB9B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47" name="Picture 1024">
          <a:extLst>
            <a:ext uri="{FF2B5EF4-FFF2-40B4-BE49-F238E27FC236}">
              <a16:creationId xmlns:a16="http://schemas.microsoft.com/office/drawing/2014/main" id="{6342E977-2040-4C37-8ABB-56E68172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48" name="Picture 1024">
          <a:extLst>
            <a:ext uri="{FF2B5EF4-FFF2-40B4-BE49-F238E27FC236}">
              <a16:creationId xmlns:a16="http://schemas.microsoft.com/office/drawing/2014/main" id="{B15653AA-5619-4A3E-9A1A-AC7E58FA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49" name="Picture 1024">
          <a:extLst>
            <a:ext uri="{FF2B5EF4-FFF2-40B4-BE49-F238E27FC236}">
              <a16:creationId xmlns:a16="http://schemas.microsoft.com/office/drawing/2014/main" id="{EE0015E6-1C0A-4EF9-AC62-00475278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50" name="Picture 1024">
          <a:extLst>
            <a:ext uri="{FF2B5EF4-FFF2-40B4-BE49-F238E27FC236}">
              <a16:creationId xmlns:a16="http://schemas.microsoft.com/office/drawing/2014/main" id="{A3E9AE85-1646-4CEE-AA14-A81A275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51" name="Picture 1024">
          <a:extLst>
            <a:ext uri="{FF2B5EF4-FFF2-40B4-BE49-F238E27FC236}">
              <a16:creationId xmlns:a16="http://schemas.microsoft.com/office/drawing/2014/main" id="{4D65D3D4-4D3A-496B-9226-9244173A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52" name="Picture 1024">
          <a:extLst>
            <a:ext uri="{FF2B5EF4-FFF2-40B4-BE49-F238E27FC236}">
              <a16:creationId xmlns:a16="http://schemas.microsoft.com/office/drawing/2014/main" id="{6E1831C7-F643-4CFE-AAE1-ABCE53E9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3" name="Picture 1024">
          <a:extLst>
            <a:ext uri="{FF2B5EF4-FFF2-40B4-BE49-F238E27FC236}">
              <a16:creationId xmlns:a16="http://schemas.microsoft.com/office/drawing/2014/main" id="{9DEEE347-2065-47BD-A8D2-2C2540E8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4" name="Picture 1024">
          <a:extLst>
            <a:ext uri="{FF2B5EF4-FFF2-40B4-BE49-F238E27FC236}">
              <a16:creationId xmlns:a16="http://schemas.microsoft.com/office/drawing/2014/main" id="{27625EF2-84E6-4B4D-B47C-113CB495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5" name="Picture 1024">
          <a:extLst>
            <a:ext uri="{FF2B5EF4-FFF2-40B4-BE49-F238E27FC236}">
              <a16:creationId xmlns:a16="http://schemas.microsoft.com/office/drawing/2014/main" id="{79D49E1A-E7F8-4A0B-B7E8-81928974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6" name="Picture 1024">
          <a:extLst>
            <a:ext uri="{FF2B5EF4-FFF2-40B4-BE49-F238E27FC236}">
              <a16:creationId xmlns:a16="http://schemas.microsoft.com/office/drawing/2014/main" id="{CF436E5A-86AC-42F9-8E00-D9F664E7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7" name="Picture 1024">
          <a:extLst>
            <a:ext uri="{FF2B5EF4-FFF2-40B4-BE49-F238E27FC236}">
              <a16:creationId xmlns:a16="http://schemas.microsoft.com/office/drawing/2014/main" id="{D83643E5-AFBD-4D4A-946E-23ABF9D1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8" name="Picture 1024">
          <a:extLst>
            <a:ext uri="{FF2B5EF4-FFF2-40B4-BE49-F238E27FC236}">
              <a16:creationId xmlns:a16="http://schemas.microsoft.com/office/drawing/2014/main" id="{DCF15CF2-B397-4C5B-B5B3-2546AE73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17459" name="Picture 1024">
          <a:extLst>
            <a:ext uri="{FF2B5EF4-FFF2-40B4-BE49-F238E27FC236}">
              <a16:creationId xmlns:a16="http://schemas.microsoft.com/office/drawing/2014/main" id="{D193530B-FCA8-4671-B307-3B586282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2176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71" name="Picture 1024">
          <a:extLst>
            <a:ext uri="{FF2B5EF4-FFF2-40B4-BE49-F238E27FC236}">
              <a16:creationId xmlns:a16="http://schemas.microsoft.com/office/drawing/2014/main" id="{58A1D798-358E-40B5-BCAA-0087F847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82" name="Picture 1024">
          <a:extLst>
            <a:ext uri="{FF2B5EF4-FFF2-40B4-BE49-F238E27FC236}">
              <a16:creationId xmlns:a16="http://schemas.microsoft.com/office/drawing/2014/main" id="{E97C3DDD-4CAF-485B-83BE-CE09C1CF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83" name="Picture 1024">
          <a:extLst>
            <a:ext uri="{FF2B5EF4-FFF2-40B4-BE49-F238E27FC236}">
              <a16:creationId xmlns:a16="http://schemas.microsoft.com/office/drawing/2014/main" id="{CAC0301C-08C7-4884-A929-2954932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84" name="Picture 1024">
          <a:extLst>
            <a:ext uri="{FF2B5EF4-FFF2-40B4-BE49-F238E27FC236}">
              <a16:creationId xmlns:a16="http://schemas.microsoft.com/office/drawing/2014/main" id="{4754622E-C814-49F8-8C14-2EA0356A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85" name="Picture 1024">
          <a:extLst>
            <a:ext uri="{FF2B5EF4-FFF2-40B4-BE49-F238E27FC236}">
              <a16:creationId xmlns:a16="http://schemas.microsoft.com/office/drawing/2014/main" id="{E7A88B53-019E-4535-AFA4-86FFD645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86" name="Picture 1024">
          <a:extLst>
            <a:ext uri="{FF2B5EF4-FFF2-40B4-BE49-F238E27FC236}">
              <a16:creationId xmlns:a16="http://schemas.microsoft.com/office/drawing/2014/main" id="{AE20E98A-4CC8-45D0-8791-2BBDE60C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17487" name="Picture 1024">
          <a:extLst>
            <a:ext uri="{FF2B5EF4-FFF2-40B4-BE49-F238E27FC236}">
              <a16:creationId xmlns:a16="http://schemas.microsoft.com/office/drawing/2014/main" id="{AEA44945-3991-4B92-963B-52C67A29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357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88" name="Picture 1024">
          <a:extLst>
            <a:ext uri="{FF2B5EF4-FFF2-40B4-BE49-F238E27FC236}">
              <a16:creationId xmlns:a16="http://schemas.microsoft.com/office/drawing/2014/main" id="{1A10ED1A-C798-47E7-A1DC-E5118662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89" name="Picture 1024">
          <a:extLst>
            <a:ext uri="{FF2B5EF4-FFF2-40B4-BE49-F238E27FC236}">
              <a16:creationId xmlns:a16="http://schemas.microsoft.com/office/drawing/2014/main" id="{62580455-686D-4648-8E34-22EC75C4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90" name="Picture 1024">
          <a:extLst>
            <a:ext uri="{FF2B5EF4-FFF2-40B4-BE49-F238E27FC236}">
              <a16:creationId xmlns:a16="http://schemas.microsoft.com/office/drawing/2014/main" id="{55FD0013-B26B-42DE-A39E-731142D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91" name="Picture 1024">
          <a:extLst>
            <a:ext uri="{FF2B5EF4-FFF2-40B4-BE49-F238E27FC236}">
              <a16:creationId xmlns:a16="http://schemas.microsoft.com/office/drawing/2014/main" id="{568030C8-9F3D-4162-BA87-1C4D5D68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92" name="Picture 1024">
          <a:extLst>
            <a:ext uri="{FF2B5EF4-FFF2-40B4-BE49-F238E27FC236}">
              <a16:creationId xmlns:a16="http://schemas.microsoft.com/office/drawing/2014/main" id="{04C87AD7-115C-4AEC-938E-77422910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93" name="Picture 1024">
          <a:extLst>
            <a:ext uri="{FF2B5EF4-FFF2-40B4-BE49-F238E27FC236}">
              <a16:creationId xmlns:a16="http://schemas.microsoft.com/office/drawing/2014/main" id="{3966C609-8B10-4687-980D-DD079263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17494" name="Picture 1024">
          <a:extLst>
            <a:ext uri="{FF2B5EF4-FFF2-40B4-BE49-F238E27FC236}">
              <a16:creationId xmlns:a16="http://schemas.microsoft.com/office/drawing/2014/main" id="{84307B4B-C5CD-4520-B042-8F7513B0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8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95" name="Picture 1024">
          <a:extLst>
            <a:ext uri="{FF2B5EF4-FFF2-40B4-BE49-F238E27FC236}">
              <a16:creationId xmlns:a16="http://schemas.microsoft.com/office/drawing/2014/main" id="{3EFACAEA-DDBC-47AC-9B34-70DF38F6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96" name="Picture 1024">
          <a:extLst>
            <a:ext uri="{FF2B5EF4-FFF2-40B4-BE49-F238E27FC236}">
              <a16:creationId xmlns:a16="http://schemas.microsoft.com/office/drawing/2014/main" id="{366477B9-F437-44CF-9F01-AD00D0B9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97" name="Picture 1024">
          <a:extLst>
            <a:ext uri="{FF2B5EF4-FFF2-40B4-BE49-F238E27FC236}">
              <a16:creationId xmlns:a16="http://schemas.microsoft.com/office/drawing/2014/main" id="{C0688FE5-0C01-40A7-A1BD-A9C7D35F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98" name="Picture 1024">
          <a:extLst>
            <a:ext uri="{FF2B5EF4-FFF2-40B4-BE49-F238E27FC236}">
              <a16:creationId xmlns:a16="http://schemas.microsoft.com/office/drawing/2014/main" id="{614D88ED-59C7-47A2-9D59-481E9ABA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499" name="Picture 1024">
          <a:extLst>
            <a:ext uri="{FF2B5EF4-FFF2-40B4-BE49-F238E27FC236}">
              <a16:creationId xmlns:a16="http://schemas.microsoft.com/office/drawing/2014/main" id="{860E390D-271A-440F-AD60-D78AB289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500" name="Picture 1024">
          <a:extLst>
            <a:ext uri="{FF2B5EF4-FFF2-40B4-BE49-F238E27FC236}">
              <a16:creationId xmlns:a16="http://schemas.microsoft.com/office/drawing/2014/main" id="{870BA41D-E67C-4ED1-8FA1-342A837F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17501" name="Picture 1024">
          <a:extLst>
            <a:ext uri="{FF2B5EF4-FFF2-40B4-BE49-F238E27FC236}">
              <a16:creationId xmlns:a16="http://schemas.microsoft.com/office/drawing/2014/main" id="{CA7D4A31-1191-4A2B-AB75-85B94D19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6775" y="417671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1553804</xdr:colOff>
      <xdr:row>2</xdr:row>
      <xdr:rowOff>112457</xdr:rowOff>
    </xdr:from>
    <xdr:to>
      <xdr:col>0</xdr:col>
      <xdr:colOff>1953854</xdr:colOff>
      <xdr:row>2</xdr:row>
      <xdr:rowOff>122587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3804" y="788425"/>
          <a:ext cx="400050" cy="1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1394733</xdr:colOff>
      <xdr:row>1</xdr:row>
      <xdr:rowOff>208188</xdr:rowOff>
    </xdr:from>
    <xdr:to>
      <xdr:col>11</xdr:col>
      <xdr:colOff>1314709</xdr:colOff>
      <xdr:row>3</xdr:row>
      <xdr:rowOff>122463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4947" y="548367"/>
          <a:ext cx="1403154" cy="59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22694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7" name="Picture 102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8" name="Picture 1024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9" name="Picture 102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0" name="Picture 1024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1" name="Picture 102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2" name="Picture 1024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3" name="Picture 102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1838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4" name="Picture 1024">
          <a:extLst>
            <a:ext uri="{FF2B5EF4-FFF2-40B4-BE49-F238E27FC236}">
              <a16:creationId xmlns:a16="http://schemas.microsoft.com/office/drawing/2014/main" id="{76C79E43-23F7-4BF6-A193-044C5424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5" name="Picture 1024">
          <a:extLst>
            <a:ext uri="{FF2B5EF4-FFF2-40B4-BE49-F238E27FC236}">
              <a16:creationId xmlns:a16="http://schemas.microsoft.com/office/drawing/2014/main" id="{11FEDF9E-0AF1-4B68-82F3-DCE7B965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6" name="Picture 1024">
          <a:extLst>
            <a:ext uri="{FF2B5EF4-FFF2-40B4-BE49-F238E27FC236}">
              <a16:creationId xmlns:a16="http://schemas.microsoft.com/office/drawing/2014/main" id="{87082AF2-A180-4ED6-95A5-F5F626DF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7" name="Picture 1024">
          <a:extLst>
            <a:ext uri="{FF2B5EF4-FFF2-40B4-BE49-F238E27FC236}">
              <a16:creationId xmlns:a16="http://schemas.microsoft.com/office/drawing/2014/main" id="{3A586E6D-EA89-4AD1-AB38-AF06F804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8" name="Picture 1024">
          <a:extLst>
            <a:ext uri="{FF2B5EF4-FFF2-40B4-BE49-F238E27FC236}">
              <a16:creationId xmlns:a16="http://schemas.microsoft.com/office/drawing/2014/main" id="{848F639A-084C-462C-81DA-9895FF70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9" name="Picture 1024">
          <a:extLst>
            <a:ext uri="{FF2B5EF4-FFF2-40B4-BE49-F238E27FC236}">
              <a16:creationId xmlns:a16="http://schemas.microsoft.com/office/drawing/2014/main" id="{6AB6AE96-2826-49C0-A404-0693B661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30" name="Picture 1024">
          <a:extLst>
            <a:ext uri="{FF2B5EF4-FFF2-40B4-BE49-F238E27FC236}">
              <a16:creationId xmlns:a16="http://schemas.microsoft.com/office/drawing/2014/main" id="{7FA1CB54-25D4-4797-AFA7-BD9A8036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1" name="Picture 1024">
          <a:extLst>
            <a:ext uri="{FF2B5EF4-FFF2-40B4-BE49-F238E27FC236}">
              <a16:creationId xmlns:a16="http://schemas.microsoft.com/office/drawing/2014/main" id="{C91CB427-C280-41EA-8F84-A6D791F1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C0027D86-119B-43E0-9CA4-2973256F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5224DC18-F35F-4A00-9247-A41D9BF7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EF13A36F-2562-41C0-AFB1-16ED3C05E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764601A1-42CE-414A-B9DC-AFA75DDB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A4D9E790-87F9-44D4-85B8-E72D4FAA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76CE9CAC-1555-43EF-A07C-4C7A5328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38" name="Picture 1024">
          <a:extLst>
            <a:ext uri="{FF2B5EF4-FFF2-40B4-BE49-F238E27FC236}">
              <a16:creationId xmlns:a16="http://schemas.microsoft.com/office/drawing/2014/main" id="{9C08C161-015F-4AAB-AB88-6608C2B8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39" name="Picture 1024">
          <a:extLst>
            <a:ext uri="{FF2B5EF4-FFF2-40B4-BE49-F238E27FC236}">
              <a16:creationId xmlns:a16="http://schemas.microsoft.com/office/drawing/2014/main" id="{3E8EFFB2-261B-4265-99F9-E143F01E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0" name="Picture 1024">
          <a:extLst>
            <a:ext uri="{FF2B5EF4-FFF2-40B4-BE49-F238E27FC236}">
              <a16:creationId xmlns:a16="http://schemas.microsoft.com/office/drawing/2014/main" id="{EB20272C-BE77-46FE-B139-DBA9D10A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1" name="Picture 1024">
          <a:extLst>
            <a:ext uri="{FF2B5EF4-FFF2-40B4-BE49-F238E27FC236}">
              <a16:creationId xmlns:a16="http://schemas.microsoft.com/office/drawing/2014/main" id="{8131F66C-EC35-4E0A-8BC6-832C92AA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" name="Picture 1024">
          <a:extLst>
            <a:ext uri="{FF2B5EF4-FFF2-40B4-BE49-F238E27FC236}">
              <a16:creationId xmlns:a16="http://schemas.microsoft.com/office/drawing/2014/main" id="{09666BBC-4962-493F-964B-F831E138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3" name="Picture 1024">
          <a:extLst>
            <a:ext uri="{FF2B5EF4-FFF2-40B4-BE49-F238E27FC236}">
              <a16:creationId xmlns:a16="http://schemas.microsoft.com/office/drawing/2014/main" id="{27B3DEA9-CA8B-483B-B210-49A277F4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4" name="Picture 1024">
          <a:extLst>
            <a:ext uri="{FF2B5EF4-FFF2-40B4-BE49-F238E27FC236}">
              <a16:creationId xmlns:a16="http://schemas.microsoft.com/office/drawing/2014/main" id="{95891F99-56C9-4583-A221-77984930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5" name="Picture 1024">
          <a:extLst>
            <a:ext uri="{FF2B5EF4-FFF2-40B4-BE49-F238E27FC236}">
              <a16:creationId xmlns:a16="http://schemas.microsoft.com/office/drawing/2014/main" id="{A5C189B5-FC06-4353-9FB0-E9C70ABB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6" name="Picture 1024">
          <a:extLst>
            <a:ext uri="{FF2B5EF4-FFF2-40B4-BE49-F238E27FC236}">
              <a16:creationId xmlns:a16="http://schemas.microsoft.com/office/drawing/2014/main" id="{F4BD53AC-561B-4559-BBE0-6593D0E4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9BB8B8A6-9224-43EA-B3F4-6F0AA3FF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F4728C36-8C78-4FC1-A32F-F2B67179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F5D5409D-1364-4129-96AB-C3179131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157E10C0-7E1B-4D71-9465-D8010268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51" name="Picture 1024">
          <a:extLst>
            <a:ext uri="{FF2B5EF4-FFF2-40B4-BE49-F238E27FC236}">
              <a16:creationId xmlns:a16="http://schemas.microsoft.com/office/drawing/2014/main" id="{40931AEE-0F79-4AF6-8830-84571213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2949677</xdr:colOff>
      <xdr:row>0</xdr:row>
      <xdr:rowOff>153628</xdr:rowOff>
    </xdr:from>
    <xdr:to>
      <xdr:col>0</xdr:col>
      <xdr:colOff>3825364</xdr:colOff>
      <xdr:row>3</xdr:row>
      <xdr:rowOff>21335</xdr:rowOff>
    </xdr:to>
    <xdr:pic>
      <xdr:nvPicPr>
        <xdr:cNvPr id="52" name="Picture 14">
          <a:extLst>
            <a:ext uri="{FF2B5EF4-FFF2-40B4-BE49-F238E27FC236}">
              <a16:creationId xmlns:a16="http://schemas.microsoft.com/office/drawing/2014/main" id="{EEC43000-BF42-452B-95AB-7C9A4307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677" y="153628"/>
          <a:ext cx="875687" cy="88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1551653</xdr:colOff>
      <xdr:row>1</xdr:row>
      <xdr:rowOff>107034</xdr:rowOff>
    </xdr:from>
    <xdr:to>
      <xdr:col>7</xdr:col>
      <xdr:colOff>2657782</xdr:colOff>
      <xdr:row>3</xdr:row>
      <xdr:rowOff>215080</xdr:rowOff>
    </xdr:to>
    <xdr:pic>
      <xdr:nvPicPr>
        <xdr:cNvPr id="53" name="Picture 10">
          <a:extLst>
            <a:ext uri="{FF2B5EF4-FFF2-40B4-BE49-F238E27FC236}">
              <a16:creationId xmlns:a16="http://schemas.microsoft.com/office/drawing/2014/main" id="{6A9662D1-CE38-495C-B2F9-125AE7F35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0443" y="445018"/>
          <a:ext cx="1106129" cy="78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4" name="Picture 1024">
          <a:extLst>
            <a:ext uri="{FF2B5EF4-FFF2-40B4-BE49-F238E27FC236}">
              <a16:creationId xmlns:a16="http://schemas.microsoft.com/office/drawing/2014/main" id="{AC37BF39-DF57-4747-B3D7-34FB9E32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5" name="Picture 1024">
          <a:extLst>
            <a:ext uri="{FF2B5EF4-FFF2-40B4-BE49-F238E27FC236}">
              <a16:creationId xmlns:a16="http://schemas.microsoft.com/office/drawing/2014/main" id="{59B432E6-540D-4DB0-801E-0E5D16E1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6" name="Picture 1024">
          <a:extLst>
            <a:ext uri="{FF2B5EF4-FFF2-40B4-BE49-F238E27FC236}">
              <a16:creationId xmlns:a16="http://schemas.microsoft.com/office/drawing/2014/main" id="{76089442-F84E-4015-ADFA-EE8E7094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7" name="Picture 1024">
          <a:extLst>
            <a:ext uri="{FF2B5EF4-FFF2-40B4-BE49-F238E27FC236}">
              <a16:creationId xmlns:a16="http://schemas.microsoft.com/office/drawing/2014/main" id="{772CEB36-5D8B-4CC2-8936-0C566E83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8" name="Picture 1024">
          <a:extLst>
            <a:ext uri="{FF2B5EF4-FFF2-40B4-BE49-F238E27FC236}">
              <a16:creationId xmlns:a16="http://schemas.microsoft.com/office/drawing/2014/main" id="{3383BB9A-4B75-4D5D-ABBB-76553BA9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9" name="Picture 1024">
          <a:extLst>
            <a:ext uri="{FF2B5EF4-FFF2-40B4-BE49-F238E27FC236}">
              <a16:creationId xmlns:a16="http://schemas.microsoft.com/office/drawing/2014/main" id="{F2F4E9C0-5762-49E2-AB12-2CE1BE1E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60" name="Picture 1024">
          <a:extLst>
            <a:ext uri="{FF2B5EF4-FFF2-40B4-BE49-F238E27FC236}">
              <a16:creationId xmlns:a16="http://schemas.microsoft.com/office/drawing/2014/main" id="{8E993CBA-7CD6-42DE-A928-78C958CA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1" name="Picture 1024">
          <a:extLst>
            <a:ext uri="{FF2B5EF4-FFF2-40B4-BE49-F238E27FC236}">
              <a16:creationId xmlns:a16="http://schemas.microsoft.com/office/drawing/2014/main" id="{99AF4DB1-9304-43DD-AD46-F2C93DD5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2" name="Picture 1024">
          <a:extLst>
            <a:ext uri="{FF2B5EF4-FFF2-40B4-BE49-F238E27FC236}">
              <a16:creationId xmlns:a16="http://schemas.microsoft.com/office/drawing/2014/main" id="{BA33A039-E83A-4834-B560-E116CBC9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3" name="Picture 1024">
          <a:extLst>
            <a:ext uri="{FF2B5EF4-FFF2-40B4-BE49-F238E27FC236}">
              <a16:creationId xmlns:a16="http://schemas.microsoft.com/office/drawing/2014/main" id="{8D336F67-40F7-4BF2-8261-62F9648F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4" name="Picture 1024">
          <a:extLst>
            <a:ext uri="{FF2B5EF4-FFF2-40B4-BE49-F238E27FC236}">
              <a16:creationId xmlns:a16="http://schemas.microsoft.com/office/drawing/2014/main" id="{BE928DBE-44F3-40FA-9E66-9BD909F5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5" name="Picture 1024">
          <a:extLst>
            <a:ext uri="{FF2B5EF4-FFF2-40B4-BE49-F238E27FC236}">
              <a16:creationId xmlns:a16="http://schemas.microsoft.com/office/drawing/2014/main" id="{0B788AF2-2165-44CF-83EB-8A0E1ED3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6" name="Picture 1024">
          <a:extLst>
            <a:ext uri="{FF2B5EF4-FFF2-40B4-BE49-F238E27FC236}">
              <a16:creationId xmlns:a16="http://schemas.microsoft.com/office/drawing/2014/main" id="{29E3B781-A550-4440-8429-E8B65A5D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7" name="Picture 1024">
          <a:extLst>
            <a:ext uri="{FF2B5EF4-FFF2-40B4-BE49-F238E27FC236}">
              <a16:creationId xmlns:a16="http://schemas.microsoft.com/office/drawing/2014/main" id="{56684CC7-3339-4412-9AFB-1B0DD735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68" name="Picture 1024">
          <a:extLst>
            <a:ext uri="{FF2B5EF4-FFF2-40B4-BE49-F238E27FC236}">
              <a16:creationId xmlns:a16="http://schemas.microsoft.com/office/drawing/2014/main" id="{4C54B41E-6CFC-40A2-9458-56836F42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9" name="Picture 1024">
          <a:extLst>
            <a:ext uri="{FF2B5EF4-FFF2-40B4-BE49-F238E27FC236}">
              <a16:creationId xmlns:a16="http://schemas.microsoft.com/office/drawing/2014/main" id="{80CC0840-74AA-4751-9F08-09E782A7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70" name="Picture 1024">
          <a:extLst>
            <a:ext uri="{FF2B5EF4-FFF2-40B4-BE49-F238E27FC236}">
              <a16:creationId xmlns:a16="http://schemas.microsoft.com/office/drawing/2014/main" id="{97B6B942-33A8-4168-B80F-F3BA6E9F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71" name="Picture 1024">
          <a:extLst>
            <a:ext uri="{FF2B5EF4-FFF2-40B4-BE49-F238E27FC236}">
              <a16:creationId xmlns:a16="http://schemas.microsoft.com/office/drawing/2014/main" id="{EAB6D39A-AA34-4514-BD34-4C7F8BA6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72" name="Picture 1024">
          <a:extLst>
            <a:ext uri="{FF2B5EF4-FFF2-40B4-BE49-F238E27FC236}">
              <a16:creationId xmlns:a16="http://schemas.microsoft.com/office/drawing/2014/main" id="{2F1B132C-D7D1-4DAB-A4A5-1C58C059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73" name="Picture 1024">
          <a:extLst>
            <a:ext uri="{FF2B5EF4-FFF2-40B4-BE49-F238E27FC236}">
              <a16:creationId xmlns:a16="http://schemas.microsoft.com/office/drawing/2014/main" id="{49195F51-7369-46A7-9D54-73A49963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74" name="Picture 1024">
          <a:extLst>
            <a:ext uri="{FF2B5EF4-FFF2-40B4-BE49-F238E27FC236}">
              <a16:creationId xmlns:a16="http://schemas.microsoft.com/office/drawing/2014/main" id="{D6268721-52CD-41B6-8677-EAC36D15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5" name="Picture 1024">
          <a:extLst>
            <a:ext uri="{FF2B5EF4-FFF2-40B4-BE49-F238E27FC236}">
              <a16:creationId xmlns:a16="http://schemas.microsoft.com/office/drawing/2014/main" id="{2B098471-173C-4DC6-A412-1D13D323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6" name="Picture 1024">
          <a:extLst>
            <a:ext uri="{FF2B5EF4-FFF2-40B4-BE49-F238E27FC236}">
              <a16:creationId xmlns:a16="http://schemas.microsoft.com/office/drawing/2014/main" id="{951E1C4B-3B86-4732-BF31-3653C9AF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7" name="Picture 1024">
          <a:extLst>
            <a:ext uri="{FF2B5EF4-FFF2-40B4-BE49-F238E27FC236}">
              <a16:creationId xmlns:a16="http://schemas.microsoft.com/office/drawing/2014/main" id="{C96D4FC4-8E64-4AF6-B96C-92F00BDA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8" name="Picture 1024">
          <a:extLst>
            <a:ext uri="{FF2B5EF4-FFF2-40B4-BE49-F238E27FC236}">
              <a16:creationId xmlns:a16="http://schemas.microsoft.com/office/drawing/2014/main" id="{F9341AA5-0E36-42C5-A29E-1154EF73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9" name="Picture 1024">
          <a:extLst>
            <a:ext uri="{FF2B5EF4-FFF2-40B4-BE49-F238E27FC236}">
              <a16:creationId xmlns:a16="http://schemas.microsoft.com/office/drawing/2014/main" id="{89309DEF-6B79-4F25-933E-D7FCF0A2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80" name="Picture 1024">
          <a:extLst>
            <a:ext uri="{FF2B5EF4-FFF2-40B4-BE49-F238E27FC236}">
              <a16:creationId xmlns:a16="http://schemas.microsoft.com/office/drawing/2014/main" id="{A43587D1-9720-4DE2-A336-EFB1DFA7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81" name="Picture 1024">
          <a:extLst>
            <a:ext uri="{FF2B5EF4-FFF2-40B4-BE49-F238E27FC236}">
              <a16:creationId xmlns:a16="http://schemas.microsoft.com/office/drawing/2014/main" id="{90BF13FA-D030-4F55-80A1-AE90C30C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442207DD-4F1E-4EBE-9F28-56245FFC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2" name="Picture 1024">
          <a:extLst>
            <a:ext uri="{FF2B5EF4-FFF2-40B4-BE49-F238E27FC236}">
              <a16:creationId xmlns:a16="http://schemas.microsoft.com/office/drawing/2014/main" id="{2485D39E-423C-45E4-A5ED-45F2CD8F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3" name="Picture 1024">
          <a:extLst>
            <a:ext uri="{FF2B5EF4-FFF2-40B4-BE49-F238E27FC236}">
              <a16:creationId xmlns:a16="http://schemas.microsoft.com/office/drawing/2014/main" id="{15B33A35-0A17-4770-89A0-6027397E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4" name="Picture 1024">
          <a:extLst>
            <a:ext uri="{FF2B5EF4-FFF2-40B4-BE49-F238E27FC236}">
              <a16:creationId xmlns:a16="http://schemas.microsoft.com/office/drawing/2014/main" id="{FA465B19-B1E1-4E97-A9C8-12D95200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5" name="Picture 1024">
          <a:extLst>
            <a:ext uri="{FF2B5EF4-FFF2-40B4-BE49-F238E27FC236}">
              <a16:creationId xmlns:a16="http://schemas.microsoft.com/office/drawing/2014/main" id="{BE749ED9-1704-4D9E-AAC1-008BC72F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6" name="Picture 1024">
          <a:extLst>
            <a:ext uri="{FF2B5EF4-FFF2-40B4-BE49-F238E27FC236}">
              <a16:creationId xmlns:a16="http://schemas.microsoft.com/office/drawing/2014/main" id="{2B2372B2-90D8-4979-804E-8763C664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87" name="Picture 1024">
          <a:extLst>
            <a:ext uri="{FF2B5EF4-FFF2-40B4-BE49-F238E27FC236}">
              <a16:creationId xmlns:a16="http://schemas.microsoft.com/office/drawing/2014/main" id="{C721E929-7C46-4F90-8E7B-E20297F2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8" name="Picture 1024">
          <a:extLst>
            <a:ext uri="{FF2B5EF4-FFF2-40B4-BE49-F238E27FC236}">
              <a16:creationId xmlns:a16="http://schemas.microsoft.com/office/drawing/2014/main" id="{EA753EF8-71D8-411C-A28F-301690F7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9" name="Picture 1024">
          <a:extLst>
            <a:ext uri="{FF2B5EF4-FFF2-40B4-BE49-F238E27FC236}">
              <a16:creationId xmlns:a16="http://schemas.microsoft.com/office/drawing/2014/main" id="{07FC21E9-FA64-441E-9FF6-44891AAB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0" name="Picture 1024">
          <a:extLst>
            <a:ext uri="{FF2B5EF4-FFF2-40B4-BE49-F238E27FC236}">
              <a16:creationId xmlns:a16="http://schemas.microsoft.com/office/drawing/2014/main" id="{0796A857-7B4C-4136-AA0D-15BE458D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1" name="Picture 1024">
          <a:extLst>
            <a:ext uri="{FF2B5EF4-FFF2-40B4-BE49-F238E27FC236}">
              <a16:creationId xmlns:a16="http://schemas.microsoft.com/office/drawing/2014/main" id="{FDF14BBF-9685-4869-8993-E343A9F8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2" name="Picture 1024">
          <a:extLst>
            <a:ext uri="{FF2B5EF4-FFF2-40B4-BE49-F238E27FC236}">
              <a16:creationId xmlns:a16="http://schemas.microsoft.com/office/drawing/2014/main" id="{B64F5144-7413-4607-8036-9F78924A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3" name="Picture 1024">
          <a:extLst>
            <a:ext uri="{FF2B5EF4-FFF2-40B4-BE49-F238E27FC236}">
              <a16:creationId xmlns:a16="http://schemas.microsoft.com/office/drawing/2014/main" id="{2C542060-6EEF-4462-9EEC-1DDCDEEA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4" name="Picture 1024">
          <a:extLst>
            <a:ext uri="{FF2B5EF4-FFF2-40B4-BE49-F238E27FC236}">
              <a16:creationId xmlns:a16="http://schemas.microsoft.com/office/drawing/2014/main" id="{247DBDE4-1088-4F0A-A3C8-D652F3DAB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95" name="Picture 1024">
          <a:extLst>
            <a:ext uri="{FF2B5EF4-FFF2-40B4-BE49-F238E27FC236}">
              <a16:creationId xmlns:a16="http://schemas.microsoft.com/office/drawing/2014/main" id="{CD9DCBA9-1362-4C0D-84C3-121E1F39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6" name="Picture 1024">
          <a:extLst>
            <a:ext uri="{FF2B5EF4-FFF2-40B4-BE49-F238E27FC236}">
              <a16:creationId xmlns:a16="http://schemas.microsoft.com/office/drawing/2014/main" id="{6D2DA18A-5F16-441F-BB53-9F46575E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7" name="Picture 1024">
          <a:extLst>
            <a:ext uri="{FF2B5EF4-FFF2-40B4-BE49-F238E27FC236}">
              <a16:creationId xmlns:a16="http://schemas.microsoft.com/office/drawing/2014/main" id="{FE198946-601C-4893-8848-D34080E0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8" name="Picture 1024">
          <a:extLst>
            <a:ext uri="{FF2B5EF4-FFF2-40B4-BE49-F238E27FC236}">
              <a16:creationId xmlns:a16="http://schemas.microsoft.com/office/drawing/2014/main" id="{B27556E0-921B-4BDE-A26D-6BB9FE10B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9" name="Picture 1024">
          <a:extLst>
            <a:ext uri="{FF2B5EF4-FFF2-40B4-BE49-F238E27FC236}">
              <a16:creationId xmlns:a16="http://schemas.microsoft.com/office/drawing/2014/main" id="{727BAD77-38D7-4960-81D9-70E34458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00" name="Picture 1024">
          <a:extLst>
            <a:ext uri="{FF2B5EF4-FFF2-40B4-BE49-F238E27FC236}">
              <a16:creationId xmlns:a16="http://schemas.microsoft.com/office/drawing/2014/main" id="{76D2DB8E-23A8-40B6-A483-3D927AE1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01" name="Picture 1024">
          <a:extLst>
            <a:ext uri="{FF2B5EF4-FFF2-40B4-BE49-F238E27FC236}">
              <a16:creationId xmlns:a16="http://schemas.microsoft.com/office/drawing/2014/main" id="{49BCD349-28FD-4871-ADAC-1D7B3239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2" name="Picture 1024">
          <a:extLst>
            <a:ext uri="{FF2B5EF4-FFF2-40B4-BE49-F238E27FC236}">
              <a16:creationId xmlns:a16="http://schemas.microsoft.com/office/drawing/2014/main" id="{1FFE8AC4-B3B0-4142-B04C-C9FEC9DF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3" name="Picture 1024">
          <a:extLst>
            <a:ext uri="{FF2B5EF4-FFF2-40B4-BE49-F238E27FC236}">
              <a16:creationId xmlns:a16="http://schemas.microsoft.com/office/drawing/2014/main" id="{A645B095-26BB-426C-82F8-859CECB6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4" name="Picture 1024">
          <a:extLst>
            <a:ext uri="{FF2B5EF4-FFF2-40B4-BE49-F238E27FC236}">
              <a16:creationId xmlns:a16="http://schemas.microsoft.com/office/drawing/2014/main" id="{8EDEC404-6574-4AEA-AB3C-8D042AB8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5" name="Picture 1024">
          <a:extLst>
            <a:ext uri="{FF2B5EF4-FFF2-40B4-BE49-F238E27FC236}">
              <a16:creationId xmlns:a16="http://schemas.microsoft.com/office/drawing/2014/main" id="{9AB75442-71A7-443A-A3FE-914E0347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6" name="Picture 1024">
          <a:extLst>
            <a:ext uri="{FF2B5EF4-FFF2-40B4-BE49-F238E27FC236}">
              <a16:creationId xmlns:a16="http://schemas.microsoft.com/office/drawing/2014/main" id="{F37DD016-6154-4566-B85F-144D7D70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7" name="Picture 1024">
          <a:extLst>
            <a:ext uri="{FF2B5EF4-FFF2-40B4-BE49-F238E27FC236}">
              <a16:creationId xmlns:a16="http://schemas.microsoft.com/office/drawing/2014/main" id="{229BE406-D790-481C-B8F1-6AD0E2A1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8" name="Picture 1024">
          <a:extLst>
            <a:ext uri="{FF2B5EF4-FFF2-40B4-BE49-F238E27FC236}">
              <a16:creationId xmlns:a16="http://schemas.microsoft.com/office/drawing/2014/main" id="{14526564-AB78-44BB-952A-4A035844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09" name="Picture 1024">
          <a:extLst>
            <a:ext uri="{FF2B5EF4-FFF2-40B4-BE49-F238E27FC236}">
              <a16:creationId xmlns:a16="http://schemas.microsoft.com/office/drawing/2014/main" id="{A53A5DEE-2D0F-4DEF-A8B7-97160A34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10" name="Picture 1024">
          <a:extLst>
            <a:ext uri="{FF2B5EF4-FFF2-40B4-BE49-F238E27FC236}">
              <a16:creationId xmlns:a16="http://schemas.microsoft.com/office/drawing/2014/main" id="{16DE4EA7-BFD6-4762-B304-3715701A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11" name="Picture 1024">
          <a:extLst>
            <a:ext uri="{FF2B5EF4-FFF2-40B4-BE49-F238E27FC236}">
              <a16:creationId xmlns:a16="http://schemas.microsoft.com/office/drawing/2014/main" id="{9BCBC4A7-98AF-4180-8CAD-92993208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12" name="Picture 1024">
          <a:extLst>
            <a:ext uri="{FF2B5EF4-FFF2-40B4-BE49-F238E27FC236}">
              <a16:creationId xmlns:a16="http://schemas.microsoft.com/office/drawing/2014/main" id="{58E94571-55FB-4CB6-890C-939FC30D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13" name="Picture 1024">
          <a:extLst>
            <a:ext uri="{FF2B5EF4-FFF2-40B4-BE49-F238E27FC236}">
              <a16:creationId xmlns:a16="http://schemas.microsoft.com/office/drawing/2014/main" id="{E967A436-F9F4-4FA6-B0A5-368D38443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14" name="Picture 1024">
          <a:extLst>
            <a:ext uri="{FF2B5EF4-FFF2-40B4-BE49-F238E27FC236}">
              <a16:creationId xmlns:a16="http://schemas.microsoft.com/office/drawing/2014/main" id="{D5824072-801A-44C6-979D-B1514975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15" name="Picture 1024">
          <a:extLst>
            <a:ext uri="{FF2B5EF4-FFF2-40B4-BE49-F238E27FC236}">
              <a16:creationId xmlns:a16="http://schemas.microsoft.com/office/drawing/2014/main" id="{CD871149-5D56-4D5A-A28A-EB5CAB2C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16" name="Picture 1024">
          <a:extLst>
            <a:ext uri="{FF2B5EF4-FFF2-40B4-BE49-F238E27FC236}">
              <a16:creationId xmlns:a16="http://schemas.microsoft.com/office/drawing/2014/main" id="{10BBA20A-B6B7-442B-B579-398F0E54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17" name="Picture 1024">
          <a:extLst>
            <a:ext uri="{FF2B5EF4-FFF2-40B4-BE49-F238E27FC236}">
              <a16:creationId xmlns:a16="http://schemas.microsoft.com/office/drawing/2014/main" id="{902D2A52-9572-43AA-A6CD-1CE07AE3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18" name="Picture 1024">
          <a:extLst>
            <a:ext uri="{FF2B5EF4-FFF2-40B4-BE49-F238E27FC236}">
              <a16:creationId xmlns:a16="http://schemas.microsoft.com/office/drawing/2014/main" id="{08C97135-4459-4151-A2E6-46238DC5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19" name="Picture 1024">
          <a:extLst>
            <a:ext uri="{FF2B5EF4-FFF2-40B4-BE49-F238E27FC236}">
              <a16:creationId xmlns:a16="http://schemas.microsoft.com/office/drawing/2014/main" id="{F018E5D4-CC2A-440E-A471-FBDC1302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20" name="Picture 1024">
          <a:extLst>
            <a:ext uri="{FF2B5EF4-FFF2-40B4-BE49-F238E27FC236}">
              <a16:creationId xmlns:a16="http://schemas.microsoft.com/office/drawing/2014/main" id="{DD9D3C74-11BC-4C15-83D1-7D47C3E2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21" name="Picture 1024">
          <a:extLst>
            <a:ext uri="{FF2B5EF4-FFF2-40B4-BE49-F238E27FC236}">
              <a16:creationId xmlns:a16="http://schemas.microsoft.com/office/drawing/2014/main" id="{5086832F-1D18-470A-8CD7-608A65F0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22" name="Picture 1024">
          <a:extLst>
            <a:ext uri="{FF2B5EF4-FFF2-40B4-BE49-F238E27FC236}">
              <a16:creationId xmlns:a16="http://schemas.microsoft.com/office/drawing/2014/main" id="{769BFCCF-FD9A-4D81-9344-5600A9F29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123" name="Picture 1024">
          <a:extLst>
            <a:ext uri="{FF2B5EF4-FFF2-40B4-BE49-F238E27FC236}">
              <a16:creationId xmlns:a16="http://schemas.microsoft.com/office/drawing/2014/main" id="{3617159B-59C5-462C-AC52-FFAAC050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24" name="Picture 1024">
          <a:extLst>
            <a:ext uri="{FF2B5EF4-FFF2-40B4-BE49-F238E27FC236}">
              <a16:creationId xmlns:a16="http://schemas.microsoft.com/office/drawing/2014/main" id="{8B01C1A2-2043-4824-842D-DE961BBA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25" name="Picture 1024">
          <a:extLst>
            <a:ext uri="{FF2B5EF4-FFF2-40B4-BE49-F238E27FC236}">
              <a16:creationId xmlns:a16="http://schemas.microsoft.com/office/drawing/2014/main" id="{CC4BD0DD-FE3B-405E-BC7D-9C3EBE9D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26" name="Picture 1024">
          <a:extLst>
            <a:ext uri="{FF2B5EF4-FFF2-40B4-BE49-F238E27FC236}">
              <a16:creationId xmlns:a16="http://schemas.microsoft.com/office/drawing/2014/main" id="{1C84B986-9C5D-4AA0-9145-8B1E127D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27" name="Picture 1024">
          <a:extLst>
            <a:ext uri="{FF2B5EF4-FFF2-40B4-BE49-F238E27FC236}">
              <a16:creationId xmlns:a16="http://schemas.microsoft.com/office/drawing/2014/main" id="{3052261E-0F36-4BBF-BF2C-F341A00F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28" name="Picture 1024">
          <a:extLst>
            <a:ext uri="{FF2B5EF4-FFF2-40B4-BE49-F238E27FC236}">
              <a16:creationId xmlns:a16="http://schemas.microsoft.com/office/drawing/2014/main" id="{979786B1-B8D1-4070-8C2E-307C4C23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29" name="Picture 1024">
          <a:extLst>
            <a:ext uri="{FF2B5EF4-FFF2-40B4-BE49-F238E27FC236}">
              <a16:creationId xmlns:a16="http://schemas.microsoft.com/office/drawing/2014/main" id="{175AB617-5027-4DCB-AF49-4E490DD0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0" name="Picture 1024">
          <a:extLst>
            <a:ext uri="{FF2B5EF4-FFF2-40B4-BE49-F238E27FC236}">
              <a16:creationId xmlns:a16="http://schemas.microsoft.com/office/drawing/2014/main" id="{C50988A6-CB0F-4B2A-B6C9-C242AC67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1" name="Picture 1024">
          <a:extLst>
            <a:ext uri="{FF2B5EF4-FFF2-40B4-BE49-F238E27FC236}">
              <a16:creationId xmlns:a16="http://schemas.microsoft.com/office/drawing/2014/main" id="{E0B25651-1CD4-4933-8A42-A8F18FB4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2" name="Picture 1024">
          <a:extLst>
            <a:ext uri="{FF2B5EF4-FFF2-40B4-BE49-F238E27FC236}">
              <a16:creationId xmlns:a16="http://schemas.microsoft.com/office/drawing/2014/main" id="{1ACFEBBE-5FC3-4442-896E-28691A7A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3" name="Picture 1024">
          <a:extLst>
            <a:ext uri="{FF2B5EF4-FFF2-40B4-BE49-F238E27FC236}">
              <a16:creationId xmlns:a16="http://schemas.microsoft.com/office/drawing/2014/main" id="{96DD0CB3-0038-49A0-A488-497E8048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4" name="Picture 1024">
          <a:extLst>
            <a:ext uri="{FF2B5EF4-FFF2-40B4-BE49-F238E27FC236}">
              <a16:creationId xmlns:a16="http://schemas.microsoft.com/office/drawing/2014/main" id="{1396B658-72EE-4593-B185-040FDE47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5" name="Picture 1024">
          <a:extLst>
            <a:ext uri="{FF2B5EF4-FFF2-40B4-BE49-F238E27FC236}">
              <a16:creationId xmlns:a16="http://schemas.microsoft.com/office/drawing/2014/main" id="{E38C0789-5D14-4C22-A709-07C41CEE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36" name="Picture 1024">
          <a:extLst>
            <a:ext uri="{FF2B5EF4-FFF2-40B4-BE49-F238E27FC236}">
              <a16:creationId xmlns:a16="http://schemas.microsoft.com/office/drawing/2014/main" id="{3E202AAD-12DF-4ACE-BD38-AD568497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37" name="Picture 1024">
          <a:extLst>
            <a:ext uri="{FF2B5EF4-FFF2-40B4-BE49-F238E27FC236}">
              <a16:creationId xmlns:a16="http://schemas.microsoft.com/office/drawing/2014/main" id="{3EB991F8-A78D-4F6E-BEC1-C1530986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38" name="Picture 1024">
          <a:extLst>
            <a:ext uri="{FF2B5EF4-FFF2-40B4-BE49-F238E27FC236}">
              <a16:creationId xmlns:a16="http://schemas.microsoft.com/office/drawing/2014/main" id="{C06D555B-6A6C-49BA-9E87-5AE9B56C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39" name="Picture 1024">
          <a:extLst>
            <a:ext uri="{FF2B5EF4-FFF2-40B4-BE49-F238E27FC236}">
              <a16:creationId xmlns:a16="http://schemas.microsoft.com/office/drawing/2014/main" id="{FC94C3AB-17CB-4459-ACFC-13AE6D40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40" name="Picture 1024">
          <a:extLst>
            <a:ext uri="{FF2B5EF4-FFF2-40B4-BE49-F238E27FC236}">
              <a16:creationId xmlns:a16="http://schemas.microsoft.com/office/drawing/2014/main" id="{75C6044D-E24B-42D6-9CC1-F470771D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41" name="Picture 1024">
          <a:extLst>
            <a:ext uri="{FF2B5EF4-FFF2-40B4-BE49-F238E27FC236}">
              <a16:creationId xmlns:a16="http://schemas.microsoft.com/office/drawing/2014/main" id="{0196A1ED-3BAB-4AD3-B67B-966DE004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42" name="Picture 1024">
          <a:extLst>
            <a:ext uri="{FF2B5EF4-FFF2-40B4-BE49-F238E27FC236}">
              <a16:creationId xmlns:a16="http://schemas.microsoft.com/office/drawing/2014/main" id="{BD5C3E1C-81F1-481F-AAC7-325FF1BB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43" name="Picture 1024">
          <a:extLst>
            <a:ext uri="{FF2B5EF4-FFF2-40B4-BE49-F238E27FC236}">
              <a16:creationId xmlns:a16="http://schemas.microsoft.com/office/drawing/2014/main" id="{633F1113-5155-4CEF-9AD2-1DD95022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44" name="Picture 1024">
          <a:extLst>
            <a:ext uri="{FF2B5EF4-FFF2-40B4-BE49-F238E27FC236}">
              <a16:creationId xmlns:a16="http://schemas.microsoft.com/office/drawing/2014/main" id="{47A86BAC-02B8-4909-9BC1-63E17406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45" name="Picture 1024">
          <a:extLst>
            <a:ext uri="{FF2B5EF4-FFF2-40B4-BE49-F238E27FC236}">
              <a16:creationId xmlns:a16="http://schemas.microsoft.com/office/drawing/2014/main" id="{D8313A67-EEA8-4B7E-AE66-F03DEDBA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46" name="Picture 1024">
          <a:extLst>
            <a:ext uri="{FF2B5EF4-FFF2-40B4-BE49-F238E27FC236}">
              <a16:creationId xmlns:a16="http://schemas.microsoft.com/office/drawing/2014/main" id="{AF7704A8-0FDF-4929-862D-3C21CC65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47" name="Picture 1024">
          <a:extLst>
            <a:ext uri="{FF2B5EF4-FFF2-40B4-BE49-F238E27FC236}">
              <a16:creationId xmlns:a16="http://schemas.microsoft.com/office/drawing/2014/main" id="{89C84999-1C4A-4DE5-B62D-B0FF7F5C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48" name="Picture 1024">
          <a:extLst>
            <a:ext uri="{FF2B5EF4-FFF2-40B4-BE49-F238E27FC236}">
              <a16:creationId xmlns:a16="http://schemas.microsoft.com/office/drawing/2014/main" id="{733AD0E9-4C2C-4F3C-9DB5-25D43FB0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49" name="Picture 1024">
          <a:extLst>
            <a:ext uri="{FF2B5EF4-FFF2-40B4-BE49-F238E27FC236}">
              <a16:creationId xmlns:a16="http://schemas.microsoft.com/office/drawing/2014/main" id="{296D49D2-ABE5-4F14-A2E9-E5A21EAC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50" name="Picture 1024">
          <a:extLst>
            <a:ext uri="{FF2B5EF4-FFF2-40B4-BE49-F238E27FC236}">
              <a16:creationId xmlns:a16="http://schemas.microsoft.com/office/drawing/2014/main" id="{175FAF62-2E7B-4B32-9CB4-0F31BB2D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1" name="Picture 1024">
          <a:extLst>
            <a:ext uri="{FF2B5EF4-FFF2-40B4-BE49-F238E27FC236}">
              <a16:creationId xmlns:a16="http://schemas.microsoft.com/office/drawing/2014/main" id="{D01EF6AB-F6D0-40F0-BF8B-C351B80F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2" name="Picture 1024">
          <a:extLst>
            <a:ext uri="{FF2B5EF4-FFF2-40B4-BE49-F238E27FC236}">
              <a16:creationId xmlns:a16="http://schemas.microsoft.com/office/drawing/2014/main" id="{28D462B5-AF4B-44B6-ABC0-6F794860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3" name="Picture 1024">
          <a:extLst>
            <a:ext uri="{FF2B5EF4-FFF2-40B4-BE49-F238E27FC236}">
              <a16:creationId xmlns:a16="http://schemas.microsoft.com/office/drawing/2014/main" id="{CB1EF993-1EB5-4951-9E07-6FBA019F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4" name="Picture 1024">
          <a:extLst>
            <a:ext uri="{FF2B5EF4-FFF2-40B4-BE49-F238E27FC236}">
              <a16:creationId xmlns:a16="http://schemas.microsoft.com/office/drawing/2014/main" id="{BBAC27FA-F0F1-4853-8084-E57406F4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5" name="Picture 1024">
          <a:extLst>
            <a:ext uri="{FF2B5EF4-FFF2-40B4-BE49-F238E27FC236}">
              <a16:creationId xmlns:a16="http://schemas.microsoft.com/office/drawing/2014/main" id="{983792F5-EC23-4452-911B-1ED81D07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6" name="Picture 1024">
          <a:extLst>
            <a:ext uri="{FF2B5EF4-FFF2-40B4-BE49-F238E27FC236}">
              <a16:creationId xmlns:a16="http://schemas.microsoft.com/office/drawing/2014/main" id="{C303B3EC-8D3F-4A67-8C0E-A2BFD5E3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7" name="Picture 1024">
          <a:extLst>
            <a:ext uri="{FF2B5EF4-FFF2-40B4-BE49-F238E27FC236}">
              <a16:creationId xmlns:a16="http://schemas.microsoft.com/office/drawing/2014/main" id="{57565290-9F3A-4177-B0D5-5F95FFA2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E8A73396-5D80-4ED3-84AF-71BD5B9C6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794184F8-17BA-4C30-89D3-BC22ADD8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34" name="Picture 2">
          <a:extLst>
            <a:ext uri="{FF2B5EF4-FFF2-40B4-BE49-F238E27FC236}">
              <a16:creationId xmlns:a16="http://schemas.microsoft.com/office/drawing/2014/main" id="{788030CA-9489-4D3A-A33D-E7BAE870F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2008188</xdr:colOff>
      <xdr:row>0</xdr:row>
      <xdr:rowOff>142875</xdr:rowOff>
    </xdr:from>
    <xdr:to>
      <xdr:col>0</xdr:col>
      <xdr:colOff>2500314</xdr:colOff>
      <xdr:row>3</xdr:row>
      <xdr:rowOff>71438</xdr:rowOff>
    </xdr:to>
    <xdr:pic>
      <xdr:nvPicPr>
        <xdr:cNvPr id="135" name="Picture 14">
          <a:extLst>
            <a:ext uri="{FF2B5EF4-FFF2-40B4-BE49-F238E27FC236}">
              <a16:creationId xmlns:a16="http://schemas.microsoft.com/office/drawing/2014/main" id="{BDFFFFAD-7995-4FC8-8366-C9613B37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188" y="142875"/>
          <a:ext cx="492126" cy="404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36" name="Picture 13">
          <a:extLst>
            <a:ext uri="{FF2B5EF4-FFF2-40B4-BE49-F238E27FC236}">
              <a16:creationId xmlns:a16="http://schemas.microsoft.com/office/drawing/2014/main" id="{A8DF2215-1439-4DFA-AB63-059B216C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D8480BB7-DDB9-4030-B465-FDF83285E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38" name="Picture 2">
          <a:extLst>
            <a:ext uri="{FF2B5EF4-FFF2-40B4-BE49-F238E27FC236}">
              <a16:creationId xmlns:a16="http://schemas.microsoft.com/office/drawing/2014/main" id="{022B29D5-DE9A-4A75-BCFB-3E91AF41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965200</xdr:colOff>
      <xdr:row>1</xdr:row>
      <xdr:rowOff>19049</xdr:rowOff>
    </xdr:from>
    <xdr:to>
      <xdr:col>7</xdr:col>
      <xdr:colOff>1565274</xdr:colOff>
      <xdr:row>4</xdr:row>
      <xdr:rowOff>62229</xdr:rowOff>
    </xdr:to>
    <xdr:pic>
      <xdr:nvPicPr>
        <xdr:cNvPr id="139" name="Picture 10">
          <a:extLst>
            <a:ext uri="{FF2B5EF4-FFF2-40B4-BE49-F238E27FC236}">
              <a16:creationId xmlns:a16="http://schemas.microsoft.com/office/drawing/2014/main" id="{5B24647A-33C7-43DA-B644-60E1E1927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5263" y="265112"/>
          <a:ext cx="600074" cy="535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40" name="Picture 18">
          <a:extLst>
            <a:ext uri="{FF2B5EF4-FFF2-40B4-BE49-F238E27FC236}">
              <a16:creationId xmlns:a16="http://schemas.microsoft.com/office/drawing/2014/main" id="{32B5C966-4C9A-49D2-890F-61F05F6D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F07F08A0-C771-4756-A321-F0C37DAB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42" name="Picture 2">
          <a:extLst>
            <a:ext uri="{FF2B5EF4-FFF2-40B4-BE49-F238E27FC236}">
              <a16:creationId xmlns:a16="http://schemas.microsoft.com/office/drawing/2014/main" id="{D417F949-9787-4A45-A63E-58484FA7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142875</xdr:rowOff>
    </xdr:from>
    <xdr:to>
      <xdr:col>0</xdr:col>
      <xdr:colOff>400050</xdr:colOff>
      <xdr:row>0</xdr:row>
      <xdr:rowOff>142875</xdr:rowOff>
    </xdr:to>
    <xdr:pic>
      <xdr:nvPicPr>
        <xdr:cNvPr id="143" name="Picture 21">
          <a:extLst>
            <a:ext uri="{FF2B5EF4-FFF2-40B4-BE49-F238E27FC236}">
              <a16:creationId xmlns:a16="http://schemas.microsoft.com/office/drawing/2014/main" id="{874A06DB-EEFA-4F7B-8030-0178A6B1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44" name="Picture 2">
          <a:extLst>
            <a:ext uri="{FF2B5EF4-FFF2-40B4-BE49-F238E27FC236}">
              <a16:creationId xmlns:a16="http://schemas.microsoft.com/office/drawing/2014/main" id="{33F2F489-B208-493B-8BBF-73195E9D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85725</xdr:rowOff>
    </xdr:from>
    <xdr:to>
      <xdr:col>0</xdr:col>
      <xdr:colOff>571500</xdr:colOff>
      <xdr:row>0</xdr:row>
      <xdr:rowOff>85725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5B13DF4F-B087-4323-BDAF-C772AF95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5725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2</xdr:row>
      <xdr:rowOff>2721</xdr:rowOff>
    </xdr:from>
    <xdr:to>
      <xdr:col>0</xdr:col>
      <xdr:colOff>990600</xdr:colOff>
      <xdr:row>2</xdr:row>
      <xdr:rowOff>2721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BB153195-0690-4F3E-913F-78F854A2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8521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716526</xdr:colOff>
      <xdr:row>10</xdr:row>
      <xdr:rowOff>158238</xdr:rowOff>
    </xdr:from>
    <xdr:to>
      <xdr:col>1</xdr:col>
      <xdr:colOff>1116576</xdr:colOff>
      <xdr:row>10</xdr:row>
      <xdr:rowOff>158238</xdr:rowOff>
    </xdr:to>
    <xdr:pic>
      <xdr:nvPicPr>
        <xdr:cNvPr id="148" name="Picture 26">
          <a:extLst>
            <a:ext uri="{FF2B5EF4-FFF2-40B4-BE49-F238E27FC236}">
              <a16:creationId xmlns:a16="http://schemas.microsoft.com/office/drawing/2014/main" id="{8617850A-494B-42CE-864A-7DF0D6D7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3801" y="4044438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49" name="Picture 1024">
          <a:extLst>
            <a:ext uri="{FF2B5EF4-FFF2-40B4-BE49-F238E27FC236}">
              <a16:creationId xmlns:a16="http://schemas.microsoft.com/office/drawing/2014/main" id="{C2DFEFE9-1C4C-4D08-B200-03AC5199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50" name="Picture 1024">
          <a:extLst>
            <a:ext uri="{FF2B5EF4-FFF2-40B4-BE49-F238E27FC236}">
              <a16:creationId xmlns:a16="http://schemas.microsoft.com/office/drawing/2014/main" id="{2E333282-AB9B-4D0C-BE94-5AA8FA41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51" name="Picture 1024">
          <a:extLst>
            <a:ext uri="{FF2B5EF4-FFF2-40B4-BE49-F238E27FC236}">
              <a16:creationId xmlns:a16="http://schemas.microsoft.com/office/drawing/2014/main" id="{D99C98BF-1D78-46EA-9148-066ED210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52" name="Picture 1024">
          <a:extLst>
            <a:ext uri="{FF2B5EF4-FFF2-40B4-BE49-F238E27FC236}">
              <a16:creationId xmlns:a16="http://schemas.microsoft.com/office/drawing/2014/main" id="{1D916532-5F2E-46DC-97F7-DE8AAE17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53" name="Picture 1024">
          <a:extLst>
            <a:ext uri="{FF2B5EF4-FFF2-40B4-BE49-F238E27FC236}">
              <a16:creationId xmlns:a16="http://schemas.microsoft.com/office/drawing/2014/main" id="{644E160D-6903-485B-9C96-3A3576E4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54" name="Picture 1024">
          <a:extLst>
            <a:ext uri="{FF2B5EF4-FFF2-40B4-BE49-F238E27FC236}">
              <a16:creationId xmlns:a16="http://schemas.microsoft.com/office/drawing/2014/main" id="{26E1F243-300F-4278-9D4A-15477796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55" name="Picture 1024">
          <a:extLst>
            <a:ext uri="{FF2B5EF4-FFF2-40B4-BE49-F238E27FC236}">
              <a16:creationId xmlns:a16="http://schemas.microsoft.com/office/drawing/2014/main" id="{FD0737FE-487B-4A1E-BF50-178A4252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56" name="Picture 1024">
          <a:extLst>
            <a:ext uri="{FF2B5EF4-FFF2-40B4-BE49-F238E27FC236}">
              <a16:creationId xmlns:a16="http://schemas.microsoft.com/office/drawing/2014/main" id="{D0B4F24F-951B-43DF-9673-FCB9EC9F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57" name="Picture 1024">
          <a:extLst>
            <a:ext uri="{FF2B5EF4-FFF2-40B4-BE49-F238E27FC236}">
              <a16:creationId xmlns:a16="http://schemas.microsoft.com/office/drawing/2014/main" id="{A0BF81E6-68BF-4D27-B3D6-646755EA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58" name="Picture 1024">
          <a:extLst>
            <a:ext uri="{FF2B5EF4-FFF2-40B4-BE49-F238E27FC236}">
              <a16:creationId xmlns:a16="http://schemas.microsoft.com/office/drawing/2014/main" id="{3754C97F-4E89-4B86-8E44-BA1328DB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59" name="Picture 1024">
          <a:extLst>
            <a:ext uri="{FF2B5EF4-FFF2-40B4-BE49-F238E27FC236}">
              <a16:creationId xmlns:a16="http://schemas.microsoft.com/office/drawing/2014/main" id="{94E29567-9636-4941-AC01-34E96046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60" name="Picture 1024">
          <a:extLst>
            <a:ext uri="{FF2B5EF4-FFF2-40B4-BE49-F238E27FC236}">
              <a16:creationId xmlns:a16="http://schemas.microsoft.com/office/drawing/2014/main" id="{412ACEE7-F555-44E9-B6BE-2C626E16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61" name="Picture 1024">
          <a:extLst>
            <a:ext uri="{FF2B5EF4-FFF2-40B4-BE49-F238E27FC236}">
              <a16:creationId xmlns:a16="http://schemas.microsoft.com/office/drawing/2014/main" id="{2960B4D4-7624-429E-AFF1-B2432E67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62" name="Picture 1024">
          <a:extLst>
            <a:ext uri="{FF2B5EF4-FFF2-40B4-BE49-F238E27FC236}">
              <a16:creationId xmlns:a16="http://schemas.microsoft.com/office/drawing/2014/main" id="{EDEE658B-10DE-4D7E-84EA-73CFC6C7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163" name="Picture 1024">
          <a:extLst>
            <a:ext uri="{FF2B5EF4-FFF2-40B4-BE49-F238E27FC236}">
              <a16:creationId xmlns:a16="http://schemas.microsoft.com/office/drawing/2014/main" id="{1086A47E-79D4-4056-848D-7D562222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64" name="Picture 1024">
          <a:extLst>
            <a:ext uri="{FF2B5EF4-FFF2-40B4-BE49-F238E27FC236}">
              <a16:creationId xmlns:a16="http://schemas.microsoft.com/office/drawing/2014/main" id="{48D67B7B-1E4F-4D1B-9A98-CE68E2AB2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65" name="Picture 1024">
          <a:extLst>
            <a:ext uri="{FF2B5EF4-FFF2-40B4-BE49-F238E27FC236}">
              <a16:creationId xmlns:a16="http://schemas.microsoft.com/office/drawing/2014/main" id="{A03F08FC-437F-4401-983A-78E4A761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66" name="Picture 1024">
          <a:extLst>
            <a:ext uri="{FF2B5EF4-FFF2-40B4-BE49-F238E27FC236}">
              <a16:creationId xmlns:a16="http://schemas.microsoft.com/office/drawing/2014/main" id="{9D04F5E9-9557-401C-B72B-3D9CC4B6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67" name="Picture 1024">
          <a:extLst>
            <a:ext uri="{FF2B5EF4-FFF2-40B4-BE49-F238E27FC236}">
              <a16:creationId xmlns:a16="http://schemas.microsoft.com/office/drawing/2014/main" id="{10582168-D886-4F7C-93CB-958963D0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68" name="Picture 1024">
          <a:extLst>
            <a:ext uri="{FF2B5EF4-FFF2-40B4-BE49-F238E27FC236}">
              <a16:creationId xmlns:a16="http://schemas.microsoft.com/office/drawing/2014/main" id="{DB30C506-BADF-4882-9621-9E1400CB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69" name="Picture 1024">
          <a:extLst>
            <a:ext uri="{FF2B5EF4-FFF2-40B4-BE49-F238E27FC236}">
              <a16:creationId xmlns:a16="http://schemas.microsoft.com/office/drawing/2014/main" id="{B146714C-2718-43B5-8E9D-569A0C6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0" name="Picture 1024">
          <a:extLst>
            <a:ext uri="{FF2B5EF4-FFF2-40B4-BE49-F238E27FC236}">
              <a16:creationId xmlns:a16="http://schemas.microsoft.com/office/drawing/2014/main" id="{D6495657-0DCA-4776-AB88-333ADAF2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1" name="Picture 1024">
          <a:extLst>
            <a:ext uri="{FF2B5EF4-FFF2-40B4-BE49-F238E27FC236}">
              <a16:creationId xmlns:a16="http://schemas.microsoft.com/office/drawing/2014/main" id="{54437E1D-F5D8-48C4-9C74-E4CC1CF3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2" name="Picture 1024">
          <a:extLst>
            <a:ext uri="{FF2B5EF4-FFF2-40B4-BE49-F238E27FC236}">
              <a16:creationId xmlns:a16="http://schemas.microsoft.com/office/drawing/2014/main" id="{EFD0FAC2-666D-420C-9381-82531281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3" name="Picture 1024">
          <a:extLst>
            <a:ext uri="{FF2B5EF4-FFF2-40B4-BE49-F238E27FC236}">
              <a16:creationId xmlns:a16="http://schemas.microsoft.com/office/drawing/2014/main" id="{2FE633CE-0AC9-45DF-832C-6ED93A06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4" name="Picture 1024">
          <a:extLst>
            <a:ext uri="{FF2B5EF4-FFF2-40B4-BE49-F238E27FC236}">
              <a16:creationId xmlns:a16="http://schemas.microsoft.com/office/drawing/2014/main" id="{94904CEE-0F84-44DA-90C6-6BB40CD3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5" name="Picture 1024">
          <a:extLst>
            <a:ext uri="{FF2B5EF4-FFF2-40B4-BE49-F238E27FC236}">
              <a16:creationId xmlns:a16="http://schemas.microsoft.com/office/drawing/2014/main" id="{62EA183A-05A3-4DA5-AC50-E38997CF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76" name="Picture 1024">
          <a:extLst>
            <a:ext uri="{FF2B5EF4-FFF2-40B4-BE49-F238E27FC236}">
              <a16:creationId xmlns:a16="http://schemas.microsoft.com/office/drawing/2014/main" id="{16F69931-D894-4B53-9379-93637085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6925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77" name="Picture 1024">
          <a:extLst>
            <a:ext uri="{FF2B5EF4-FFF2-40B4-BE49-F238E27FC236}">
              <a16:creationId xmlns:a16="http://schemas.microsoft.com/office/drawing/2014/main" id="{4DD30F6F-5CB5-4177-A932-B9F97608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78" name="Picture 1024">
          <a:extLst>
            <a:ext uri="{FF2B5EF4-FFF2-40B4-BE49-F238E27FC236}">
              <a16:creationId xmlns:a16="http://schemas.microsoft.com/office/drawing/2014/main" id="{186C953D-16A3-4CFA-93B1-C1990B71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79" name="Picture 1024">
          <a:extLst>
            <a:ext uri="{FF2B5EF4-FFF2-40B4-BE49-F238E27FC236}">
              <a16:creationId xmlns:a16="http://schemas.microsoft.com/office/drawing/2014/main" id="{332CDF7C-7F77-4D12-BE18-4BC5F6D6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80" name="Picture 1024">
          <a:extLst>
            <a:ext uri="{FF2B5EF4-FFF2-40B4-BE49-F238E27FC236}">
              <a16:creationId xmlns:a16="http://schemas.microsoft.com/office/drawing/2014/main" id="{801EE584-6D39-4075-9F97-B8961183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81" name="Picture 1024">
          <a:extLst>
            <a:ext uri="{FF2B5EF4-FFF2-40B4-BE49-F238E27FC236}">
              <a16:creationId xmlns:a16="http://schemas.microsoft.com/office/drawing/2014/main" id="{028D572F-BE38-440A-978E-C5A9EC73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82" name="Picture 1024">
          <a:extLst>
            <a:ext uri="{FF2B5EF4-FFF2-40B4-BE49-F238E27FC236}">
              <a16:creationId xmlns:a16="http://schemas.microsoft.com/office/drawing/2014/main" id="{2156EDB3-99B9-4476-AE63-CBD607F9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83" name="Picture 1024">
          <a:extLst>
            <a:ext uri="{FF2B5EF4-FFF2-40B4-BE49-F238E27FC236}">
              <a16:creationId xmlns:a16="http://schemas.microsoft.com/office/drawing/2014/main" id="{C90479AB-B0A2-4044-A2D8-9484D1C7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38734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84" name="Picture 1024">
          <a:extLst>
            <a:ext uri="{FF2B5EF4-FFF2-40B4-BE49-F238E27FC236}">
              <a16:creationId xmlns:a16="http://schemas.microsoft.com/office/drawing/2014/main" id="{68191669-97B7-45C5-92FC-7867F568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85" name="Picture 1024">
          <a:extLst>
            <a:ext uri="{FF2B5EF4-FFF2-40B4-BE49-F238E27FC236}">
              <a16:creationId xmlns:a16="http://schemas.microsoft.com/office/drawing/2014/main" id="{EB21D082-6110-465F-BEC8-FFD8750C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86" name="Picture 1024">
          <a:extLst>
            <a:ext uri="{FF2B5EF4-FFF2-40B4-BE49-F238E27FC236}">
              <a16:creationId xmlns:a16="http://schemas.microsoft.com/office/drawing/2014/main" id="{103DA52C-8A7F-4D08-9BAF-11732EFB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87" name="Picture 1024">
          <a:extLst>
            <a:ext uri="{FF2B5EF4-FFF2-40B4-BE49-F238E27FC236}">
              <a16:creationId xmlns:a16="http://schemas.microsoft.com/office/drawing/2014/main" id="{1099D6CC-331A-4BCF-A9BC-FBE2D77E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88" name="Picture 1024">
          <a:extLst>
            <a:ext uri="{FF2B5EF4-FFF2-40B4-BE49-F238E27FC236}">
              <a16:creationId xmlns:a16="http://schemas.microsoft.com/office/drawing/2014/main" id="{67EC2B5B-10B0-45CF-AE06-F0580C97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89" name="Picture 1024">
          <a:extLst>
            <a:ext uri="{FF2B5EF4-FFF2-40B4-BE49-F238E27FC236}">
              <a16:creationId xmlns:a16="http://schemas.microsoft.com/office/drawing/2014/main" id="{9DF7DB4F-82A6-4008-9979-1E939B0A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90" name="Picture 1024">
          <a:extLst>
            <a:ext uri="{FF2B5EF4-FFF2-40B4-BE49-F238E27FC236}">
              <a16:creationId xmlns:a16="http://schemas.microsoft.com/office/drawing/2014/main" id="{99A6A24E-8245-45E0-A2F8-CC484AED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1" name="Picture 1024">
          <a:extLst>
            <a:ext uri="{FF2B5EF4-FFF2-40B4-BE49-F238E27FC236}">
              <a16:creationId xmlns:a16="http://schemas.microsoft.com/office/drawing/2014/main" id="{1A6AA381-CF95-42D5-9791-C842D099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2" name="Picture 1024">
          <a:extLst>
            <a:ext uri="{FF2B5EF4-FFF2-40B4-BE49-F238E27FC236}">
              <a16:creationId xmlns:a16="http://schemas.microsoft.com/office/drawing/2014/main" id="{975056C3-06AF-469C-8BA1-FB710102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3" name="Picture 1024">
          <a:extLst>
            <a:ext uri="{FF2B5EF4-FFF2-40B4-BE49-F238E27FC236}">
              <a16:creationId xmlns:a16="http://schemas.microsoft.com/office/drawing/2014/main" id="{72A25D7B-408C-4F19-9C43-E032F710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4" name="Picture 1024">
          <a:extLst>
            <a:ext uri="{FF2B5EF4-FFF2-40B4-BE49-F238E27FC236}">
              <a16:creationId xmlns:a16="http://schemas.microsoft.com/office/drawing/2014/main" id="{93828B5D-4AB7-4833-BB3E-AAB87836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5" name="Picture 1024">
          <a:extLst>
            <a:ext uri="{FF2B5EF4-FFF2-40B4-BE49-F238E27FC236}">
              <a16:creationId xmlns:a16="http://schemas.microsoft.com/office/drawing/2014/main" id="{D1D646B6-56EB-47E2-8A98-D296BEA1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6" name="Picture 1024">
          <a:extLst>
            <a:ext uri="{FF2B5EF4-FFF2-40B4-BE49-F238E27FC236}">
              <a16:creationId xmlns:a16="http://schemas.microsoft.com/office/drawing/2014/main" id="{FE80E32E-D442-4E7A-AECE-D809351D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97" name="Picture 1024">
          <a:extLst>
            <a:ext uri="{FF2B5EF4-FFF2-40B4-BE49-F238E27FC236}">
              <a16:creationId xmlns:a16="http://schemas.microsoft.com/office/drawing/2014/main" id="{EF366C84-31C8-4F5A-A008-09615B6D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275" y="542829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0366" name="Picture 1">
          <a:extLst>
            <a:ext uri="{FF2B5EF4-FFF2-40B4-BE49-F238E27FC236}">
              <a16:creationId xmlns:a16="http://schemas.microsoft.com/office/drawing/2014/main" id="{00000000-0008-0000-0400-00000E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67" name="Picture 1024">
          <a:extLst>
            <a:ext uri="{FF2B5EF4-FFF2-40B4-BE49-F238E27FC236}">
              <a16:creationId xmlns:a16="http://schemas.microsoft.com/office/drawing/2014/main" id="{00000000-0008-0000-0400-00000F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68" name="Picture 1024">
          <a:extLst>
            <a:ext uri="{FF2B5EF4-FFF2-40B4-BE49-F238E27FC236}">
              <a16:creationId xmlns:a16="http://schemas.microsoft.com/office/drawing/2014/main" id="{00000000-0008-0000-0400-000010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0369" name="Picture 2">
          <a:extLst>
            <a:ext uri="{FF2B5EF4-FFF2-40B4-BE49-F238E27FC236}">
              <a16:creationId xmlns:a16="http://schemas.microsoft.com/office/drawing/2014/main" id="{00000000-0008-0000-0400-000011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0370" name="Picture 2">
          <a:extLst>
            <a:ext uri="{FF2B5EF4-FFF2-40B4-BE49-F238E27FC236}">
              <a16:creationId xmlns:a16="http://schemas.microsoft.com/office/drawing/2014/main" id="{00000000-0008-0000-0400-000012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71" name="Picture 1024">
          <a:extLst>
            <a:ext uri="{FF2B5EF4-FFF2-40B4-BE49-F238E27FC236}">
              <a16:creationId xmlns:a16="http://schemas.microsoft.com/office/drawing/2014/main" id="{00000000-0008-0000-0400-000013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72" name="Picture 1024">
          <a:extLst>
            <a:ext uri="{FF2B5EF4-FFF2-40B4-BE49-F238E27FC236}">
              <a16:creationId xmlns:a16="http://schemas.microsoft.com/office/drawing/2014/main" id="{00000000-0008-0000-0400-000014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73" name="Picture 1024">
          <a:extLst>
            <a:ext uri="{FF2B5EF4-FFF2-40B4-BE49-F238E27FC236}">
              <a16:creationId xmlns:a16="http://schemas.microsoft.com/office/drawing/2014/main" id="{00000000-0008-0000-0400-000015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74" name="Picture 1024">
          <a:extLst>
            <a:ext uri="{FF2B5EF4-FFF2-40B4-BE49-F238E27FC236}">
              <a16:creationId xmlns:a16="http://schemas.microsoft.com/office/drawing/2014/main" id="{00000000-0008-0000-0400-000016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75" name="Picture 1024">
          <a:extLst>
            <a:ext uri="{FF2B5EF4-FFF2-40B4-BE49-F238E27FC236}">
              <a16:creationId xmlns:a16="http://schemas.microsoft.com/office/drawing/2014/main" id="{00000000-0008-0000-0400-000017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4744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0377" name="Picture 13">
          <a:extLst>
            <a:ext uri="{FF2B5EF4-FFF2-40B4-BE49-F238E27FC236}">
              <a16:creationId xmlns:a16="http://schemas.microsoft.com/office/drawing/2014/main" id="{00000000-0008-0000-0400-000019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0378" name="Picture 2">
          <a:extLst>
            <a:ext uri="{FF2B5EF4-FFF2-40B4-BE49-F238E27FC236}">
              <a16:creationId xmlns:a16="http://schemas.microsoft.com/office/drawing/2014/main" id="{00000000-0008-0000-0400-00001A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0379" name="Picture 2">
          <a:extLst>
            <a:ext uri="{FF2B5EF4-FFF2-40B4-BE49-F238E27FC236}">
              <a16:creationId xmlns:a16="http://schemas.microsoft.com/office/drawing/2014/main" id="{00000000-0008-0000-0400-00001B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0382" name="Picture 18">
          <a:extLst>
            <a:ext uri="{FF2B5EF4-FFF2-40B4-BE49-F238E27FC236}">
              <a16:creationId xmlns:a16="http://schemas.microsoft.com/office/drawing/2014/main" id="{00000000-0008-0000-0400-00001E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0383" name="Picture 2">
          <a:extLst>
            <a:ext uri="{FF2B5EF4-FFF2-40B4-BE49-F238E27FC236}">
              <a16:creationId xmlns:a16="http://schemas.microsoft.com/office/drawing/2014/main" id="{00000000-0008-0000-0400-00001F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0384" name="Picture 2">
          <a:extLst>
            <a:ext uri="{FF2B5EF4-FFF2-40B4-BE49-F238E27FC236}">
              <a16:creationId xmlns:a16="http://schemas.microsoft.com/office/drawing/2014/main" id="{00000000-0008-0000-0400-000020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0385" name="Picture 21">
          <a:extLst>
            <a:ext uri="{FF2B5EF4-FFF2-40B4-BE49-F238E27FC236}">
              <a16:creationId xmlns:a16="http://schemas.microsoft.com/office/drawing/2014/main" id="{00000000-0008-0000-0400-000021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0386" name="Picture 2">
          <a:extLst>
            <a:ext uri="{FF2B5EF4-FFF2-40B4-BE49-F238E27FC236}">
              <a16:creationId xmlns:a16="http://schemas.microsoft.com/office/drawing/2014/main" id="{00000000-0008-0000-0400-000022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0387" name="Picture 2">
          <a:extLst>
            <a:ext uri="{FF2B5EF4-FFF2-40B4-BE49-F238E27FC236}">
              <a16:creationId xmlns:a16="http://schemas.microsoft.com/office/drawing/2014/main" id="{00000000-0008-0000-0400-000023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0389" name="Picture 26">
          <a:extLst>
            <a:ext uri="{FF2B5EF4-FFF2-40B4-BE49-F238E27FC236}">
              <a16:creationId xmlns:a16="http://schemas.microsoft.com/office/drawing/2014/main" id="{00000000-0008-0000-0400-000025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0390" name="Picture 2">
          <a:extLst>
            <a:ext uri="{FF2B5EF4-FFF2-40B4-BE49-F238E27FC236}">
              <a16:creationId xmlns:a16="http://schemas.microsoft.com/office/drawing/2014/main" id="{00000000-0008-0000-0400-000026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0391" name="Picture 2">
          <a:extLst>
            <a:ext uri="{FF2B5EF4-FFF2-40B4-BE49-F238E27FC236}">
              <a16:creationId xmlns:a16="http://schemas.microsoft.com/office/drawing/2014/main" id="{00000000-0008-0000-0400-000027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2" name="Picture 1024">
          <a:extLst>
            <a:ext uri="{FF2B5EF4-FFF2-40B4-BE49-F238E27FC236}">
              <a16:creationId xmlns:a16="http://schemas.microsoft.com/office/drawing/2014/main" id="{00000000-0008-0000-0400-000028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3" name="Picture 1024">
          <a:extLst>
            <a:ext uri="{FF2B5EF4-FFF2-40B4-BE49-F238E27FC236}">
              <a16:creationId xmlns:a16="http://schemas.microsoft.com/office/drawing/2014/main" id="{00000000-0008-0000-0400-000029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4" name="Picture 1024">
          <a:extLst>
            <a:ext uri="{FF2B5EF4-FFF2-40B4-BE49-F238E27FC236}">
              <a16:creationId xmlns:a16="http://schemas.microsoft.com/office/drawing/2014/main" id="{00000000-0008-0000-0400-00002A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5" name="Picture 1024">
          <a:extLst>
            <a:ext uri="{FF2B5EF4-FFF2-40B4-BE49-F238E27FC236}">
              <a16:creationId xmlns:a16="http://schemas.microsoft.com/office/drawing/2014/main" id="{00000000-0008-0000-0400-00002B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6" name="Picture 1024">
          <a:extLst>
            <a:ext uri="{FF2B5EF4-FFF2-40B4-BE49-F238E27FC236}">
              <a16:creationId xmlns:a16="http://schemas.microsoft.com/office/drawing/2014/main" id="{00000000-0008-0000-0400-00002C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7" name="Picture 1024">
          <a:extLst>
            <a:ext uri="{FF2B5EF4-FFF2-40B4-BE49-F238E27FC236}">
              <a16:creationId xmlns:a16="http://schemas.microsoft.com/office/drawing/2014/main" id="{00000000-0008-0000-0400-00002D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98" name="Picture 1024">
          <a:extLst>
            <a:ext uri="{FF2B5EF4-FFF2-40B4-BE49-F238E27FC236}">
              <a16:creationId xmlns:a16="http://schemas.microsoft.com/office/drawing/2014/main" id="{00000000-0008-0000-0400-00002E6A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59067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2" name="Picture 1024">
          <a:extLst>
            <a:ext uri="{FF2B5EF4-FFF2-40B4-BE49-F238E27FC236}">
              <a16:creationId xmlns:a16="http://schemas.microsoft.com/office/drawing/2014/main" id="{C998C049-0DF4-4A12-9E70-F450ABE1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6CDE496C-8932-49CB-9F01-4A70CDBE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FA454F18-2648-4CFE-B061-FC6FDDD8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5" name="Picture 1024">
          <a:extLst>
            <a:ext uri="{FF2B5EF4-FFF2-40B4-BE49-F238E27FC236}">
              <a16:creationId xmlns:a16="http://schemas.microsoft.com/office/drawing/2014/main" id="{531006DF-DD44-4BC7-89AD-D5EF4FA4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6" name="Picture 1024">
          <a:extLst>
            <a:ext uri="{FF2B5EF4-FFF2-40B4-BE49-F238E27FC236}">
              <a16:creationId xmlns:a16="http://schemas.microsoft.com/office/drawing/2014/main" id="{AA1BC049-80D7-4C93-A5F3-12BA1401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429AA3DC-D895-4FA7-AC00-6E0CE20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B843F540-459D-42AD-9FBC-54B37975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C7D58FC3-3A6B-48A1-B43D-C8DDD26E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357AE925-5396-4001-946F-9EB905F3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EE74D987-C918-4563-8E88-FBA1F5D9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5DB03B60-E392-4865-80D6-9B3958CE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A2298087-A34D-4FA5-87DC-B7CF4326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14" name="Picture 1024">
          <a:extLst>
            <a:ext uri="{FF2B5EF4-FFF2-40B4-BE49-F238E27FC236}">
              <a16:creationId xmlns:a16="http://schemas.microsoft.com/office/drawing/2014/main" id="{FA6C81E2-B26A-4E3F-B67D-5E3E6515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15" name="Picture 1024">
          <a:extLst>
            <a:ext uri="{FF2B5EF4-FFF2-40B4-BE49-F238E27FC236}">
              <a16:creationId xmlns:a16="http://schemas.microsoft.com/office/drawing/2014/main" id="{FCFD50DF-DBA9-4A8B-B024-2F942605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187</xdr:row>
      <xdr:rowOff>0</xdr:rowOff>
    </xdr:from>
    <xdr:ext cx="0" cy="9525"/>
    <xdr:pic>
      <xdr:nvPicPr>
        <xdr:cNvPr id="16" name="Picture 1024">
          <a:extLst>
            <a:ext uri="{FF2B5EF4-FFF2-40B4-BE49-F238E27FC236}">
              <a16:creationId xmlns:a16="http://schemas.microsoft.com/office/drawing/2014/main" id="{26B4350C-0789-46C0-BC11-32463EA7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17" name="Picture 1024">
          <a:extLst>
            <a:ext uri="{FF2B5EF4-FFF2-40B4-BE49-F238E27FC236}">
              <a16:creationId xmlns:a16="http://schemas.microsoft.com/office/drawing/2014/main" id="{57E9D77C-D505-4BB6-8FFB-8072F1F8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18" name="Picture 1024">
          <a:extLst>
            <a:ext uri="{FF2B5EF4-FFF2-40B4-BE49-F238E27FC236}">
              <a16:creationId xmlns:a16="http://schemas.microsoft.com/office/drawing/2014/main" id="{9B98303C-DA7C-4D98-8749-5157E667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19" name="Picture 1024">
          <a:extLst>
            <a:ext uri="{FF2B5EF4-FFF2-40B4-BE49-F238E27FC236}">
              <a16:creationId xmlns:a16="http://schemas.microsoft.com/office/drawing/2014/main" id="{6EFD0CD6-7158-4477-932A-43C7D82F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20" name="Picture 1024">
          <a:extLst>
            <a:ext uri="{FF2B5EF4-FFF2-40B4-BE49-F238E27FC236}">
              <a16:creationId xmlns:a16="http://schemas.microsoft.com/office/drawing/2014/main" id="{B842AFFF-3CA0-42D6-823A-F8E4D369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21" name="Picture 1024">
          <a:extLst>
            <a:ext uri="{FF2B5EF4-FFF2-40B4-BE49-F238E27FC236}">
              <a16:creationId xmlns:a16="http://schemas.microsoft.com/office/drawing/2014/main" id="{61D9663D-E919-4926-AAD9-CAD1E379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22" name="Picture 1024">
          <a:extLst>
            <a:ext uri="{FF2B5EF4-FFF2-40B4-BE49-F238E27FC236}">
              <a16:creationId xmlns:a16="http://schemas.microsoft.com/office/drawing/2014/main" id="{25C8A8EA-E178-43BA-A914-F5A5305B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3" name="Picture 1024">
          <a:extLst>
            <a:ext uri="{FF2B5EF4-FFF2-40B4-BE49-F238E27FC236}">
              <a16:creationId xmlns:a16="http://schemas.microsoft.com/office/drawing/2014/main" id="{1A4BCFC1-A89B-4CF9-A29B-F11CC2CC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4" name="Picture 1024">
          <a:extLst>
            <a:ext uri="{FF2B5EF4-FFF2-40B4-BE49-F238E27FC236}">
              <a16:creationId xmlns:a16="http://schemas.microsoft.com/office/drawing/2014/main" id="{72182449-0066-4F83-9630-6F2E69DA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5" name="Picture 1024">
          <a:extLst>
            <a:ext uri="{FF2B5EF4-FFF2-40B4-BE49-F238E27FC236}">
              <a16:creationId xmlns:a16="http://schemas.microsoft.com/office/drawing/2014/main" id="{D02E0490-9255-42FF-AB54-9468AA1B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6" name="Picture 1024">
          <a:extLst>
            <a:ext uri="{FF2B5EF4-FFF2-40B4-BE49-F238E27FC236}">
              <a16:creationId xmlns:a16="http://schemas.microsoft.com/office/drawing/2014/main" id="{B3A91E08-23B1-437F-A1EA-5A746032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7" name="Picture 1024">
          <a:extLst>
            <a:ext uri="{FF2B5EF4-FFF2-40B4-BE49-F238E27FC236}">
              <a16:creationId xmlns:a16="http://schemas.microsoft.com/office/drawing/2014/main" id="{2AB123C4-2B59-4D8C-AD65-701B3627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8" name="Picture 1024">
          <a:extLst>
            <a:ext uri="{FF2B5EF4-FFF2-40B4-BE49-F238E27FC236}">
              <a16:creationId xmlns:a16="http://schemas.microsoft.com/office/drawing/2014/main" id="{E213CF86-5BDE-41D6-A3F7-A2FAAB75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29" name="Picture 1024">
          <a:extLst>
            <a:ext uri="{FF2B5EF4-FFF2-40B4-BE49-F238E27FC236}">
              <a16:creationId xmlns:a16="http://schemas.microsoft.com/office/drawing/2014/main" id="{95583CEB-1344-4BB5-BC8B-0328CF70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3902177</xdr:colOff>
      <xdr:row>0</xdr:row>
      <xdr:rowOff>199717</xdr:rowOff>
    </xdr:from>
    <xdr:to>
      <xdr:col>0</xdr:col>
      <xdr:colOff>4870040</xdr:colOff>
      <xdr:row>3</xdr:row>
      <xdr:rowOff>61450</xdr:rowOff>
    </xdr:to>
    <xdr:pic>
      <xdr:nvPicPr>
        <xdr:cNvPr id="30" name="Picture 14">
          <a:extLst>
            <a:ext uri="{FF2B5EF4-FFF2-40B4-BE49-F238E27FC236}">
              <a16:creationId xmlns:a16="http://schemas.microsoft.com/office/drawing/2014/main" id="{B002F0C0-BFEF-4DC2-9BBA-270458A1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2177" y="199717"/>
          <a:ext cx="967863" cy="875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1213668</xdr:colOff>
      <xdr:row>1</xdr:row>
      <xdr:rowOff>56304</xdr:rowOff>
    </xdr:from>
    <xdr:to>
      <xdr:col>7</xdr:col>
      <xdr:colOff>2458963</xdr:colOff>
      <xdr:row>3</xdr:row>
      <xdr:rowOff>107539</xdr:rowOff>
    </xdr:to>
    <xdr:pic>
      <xdr:nvPicPr>
        <xdr:cNvPr id="31" name="Picture 10">
          <a:extLst>
            <a:ext uri="{FF2B5EF4-FFF2-40B4-BE49-F238E27FC236}">
              <a16:creationId xmlns:a16="http://schemas.microsoft.com/office/drawing/2014/main" id="{8F0EB684-8B00-40EB-AF63-6052186FA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10523" y="394288"/>
          <a:ext cx="1245295" cy="72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348CBD7E-D3CF-4256-A145-D83D50E4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C1F97E70-1FD6-43AA-8B29-5C6A7C2D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2FBDD80D-E973-4EEF-B115-6D86DDA3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E688A7DB-8CE1-488D-9BC5-88D45D1A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7E93B9C7-0369-49E1-9CB4-69457809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839E4D0F-B3F2-4FFF-9844-1D3FE93D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187</xdr:row>
      <xdr:rowOff>0</xdr:rowOff>
    </xdr:from>
    <xdr:to>
      <xdr:col>5</xdr:col>
      <xdr:colOff>0</xdr:colOff>
      <xdr:row>187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B546FAEE-F7C2-4E92-9F52-7CECD515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77F56EB2-A196-499B-8DD2-57E04027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6A237E91-A2DE-4A52-A548-C691AEA6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7331C467-13D7-4837-B1CE-7C8608FB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11CB94AB-DD3E-4A9E-9147-E1EA23E9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EA536A41-6295-444D-AC39-3BB2610E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097DCAEA-338E-4B53-9B5B-A7FA3C6F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90DB0EAE-8424-4FF2-B3A5-8069AF86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187</xdr:row>
      <xdr:rowOff>0</xdr:rowOff>
    </xdr:from>
    <xdr:ext cx="0" cy="9525"/>
    <xdr:pic>
      <xdr:nvPicPr>
        <xdr:cNvPr id="46" name="Picture 1024">
          <a:extLst>
            <a:ext uri="{FF2B5EF4-FFF2-40B4-BE49-F238E27FC236}">
              <a16:creationId xmlns:a16="http://schemas.microsoft.com/office/drawing/2014/main" id="{F9A25BED-00CF-4B64-A2CB-D81D1869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D79AA607-616D-47DB-B6B2-FC7CC6AE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8FF49779-FF7D-4A3D-84C0-219983AA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D0D161E0-54BD-4277-8F8E-5828556B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C88A12A6-DC5C-42D2-8B57-A371958E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51" name="Picture 1024">
          <a:extLst>
            <a:ext uri="{FF2B5EF4-FFF2-40B4-BE49-F238E27FC236}">
              <a16:creationId xmlns:a16="http://schemas.microsoft.com/office/drawing/2014/main" id="{8C7B9E43-4CB6-4282-9759-FB4AE7F7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52" name="Picture 1024">
          <a:extLst>
            <a:ext uri="{FF2B5EF4-FFF2-40B4-BE49-F238E27FC236}">
              <a16:creationId xmlns:a16="http://schemas.microsoft.com/office/drawing/2014/main" id="{D429689A-C92C-47CF-91B6-61FDA20E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3" name="Picture 1024">
          <a:extLst>
            <a:ext uri="{FF2B5EF4-FFF2-40B4-BE49-F238E27FC236}">
              <a16:creationId xmlns:a16="http://schemas.microsoft.com/office/drawing/2014/main" id="{BA314F59-38F6-4727-A695-A16DD1B8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4" name="Picture 1024">
          <a:extLst>
            <a:ext uri="{FF2B5EF4-FFF2-40B4-BE49-F238E27FC236}">
              <a16:creationId xmlns:a16="http://schemas.microsoft.com/office/drawing/2014/main" id="{DE10ADDB-72F4-4153-AB1D-12E45021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5" name="Picture 1024">
          <a:extLst>
            <a:ext uri="{FF2B5EF4-FFF2-40B4-BE49-F238E27FC236}">
              <a16:creationId xmlns:a16="http://schemas.microsoft.com/office/drawing/2014/main" id="{049F7FAE-5C39-4C46-9F4E-FB564FA2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6" name="Picture 1024">
          <a:extLst>
            <a:ext uri="{FF2B5EF4-FFF2-40B4-BE49-F238E27FC236}">
              <a16:creationId xmlns:a16="http://schemas.microsoft.com/office/drawing/2014/main" id="{304A2DA7-8E2C-45CF-AEAB-7C09B87B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7" name="Picture 1024">
          <a:extLst>
            <a:ext uri="{FF2B5EF4-FFF2-40B4-BE49-F238E27FC236}">
              <a16:creationId xmlns:a16="http://schemas.microsoft.com/office/drawing/2014/main" id="{E230A711-FD7A-41C7-A6FD-0465E8C07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8" name="Picture 1024">
          <a:extLst>
            <a:ext uri="{FF2B5EF4-FFF2-40B4-BE49-F238E27FC236}">
              <a16:creationId xmlns:a16="http://schemas.microsoft.com/office/drawing/2014/main" id="{8435F8B6-B4CB-4F3D-AF79-088C302D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59" name="Picture 1024">
          <a:extLst>
            <a:ext uri="{FF2B5EF4-FFF2-40B4-BE49-F238E27FC236}">
              <a16:creationId xmlns:a16="http://schemas.microsoft.com/office/drawing/2014/main" id="{29F6BAD2-ABDB-4DA7-8BEF-5AB7B269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60" name="Picture 1024">
          <a:extLst>
            <a:ext uri="{FF2B5EF4-FFF2-40B4-BE49-F238E27FC236}">
              <a16:creationId xmlns:a16="http://schemas.microsoft.com/office/drawing/2014/main" id="{836D98AE-6643-4E65-8789-DDEB4861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61" name="Picture 1024">
          <a:extLst>
            <a:ext uri="{FF2B5EF4-FFF2-40B4-BE49-F238E27FC236}">
              <a16:creationId xmlns:a16="http://schemas.microsoft.com/office/drawing/2014/main" id="{F356E5D5-08E4-487F-98D8-1F4FB607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62" name="Picture 1024">
          <a:extLst>
            <a:ext uri="{FF2B5EF4-FFF2-40B4-BE49-F238E27FC236}">
              <a16:creationId xmlns:a16="http://schemas.microsoft.com/office/drawing/2014/main" id="{BA765436-619F-4DE9-91C0-AE407D28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63" name="Picture 1024">
          <a:extLst>
            <a:ext uri="{FF2B5EF4-FFF2-40B4-BE49-F238E27FC236}">
              <a16:creationId xmlns:a16="http://schemas.microsoft.com/office/drawing/2014/main" id="{A4FBADFA-5A06-4960-905E-50775707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20352" name="Picture 1024">
          <a:extLst>
            <a:ext uri="{FF2B5EF4-FFF2-40B4-BE49-F238E27FC236}">
              <a16:creationId xmlns:a16="http://schemas.microsoft.com/office/drawing/2014/main" id="{7AD16F28-6503-4217-B8C5-3E569BEE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20353" name="Picture 1024">
          <a:extLst>
            <a:ext uri="{FF2B5EF4-FFF2-40B4-BE49-F238E27FC236}">
              <a16:creationId xmlns:a16="http://schemas.microsoft.com/office/drawing/2014/main" id="{06470746-1FDB-4927-BFC1-89DDA43B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20354" name="Picture 1024">
          <a:extLst>
            <a:ext uri="{FF2B5EF4-FFF2-40B4-BE49-F238E27FC236}">
              <a16:creationId xmlns:a16="http://schemas.microsoft.com/office/drawing/2014/main" id="{33911F0B-546C-4E6D-81E8-1CEEA655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55" name="Picture 1024">
          <a:extLst>
            <a:ext uri="{FF2B5EF4-FFF2-40B4-BE49-F238E27FC236}">
              <a16:creationId xmlns:a16="http://schemas.microsoft.com/office/drawing/2014/main" id="{A9B9469D-272E-47C9-8DB1-8FAA381A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56" name="Picture 1024">
          <a:extLst>
            <a:ext uri="{FF2B5EF4-FFF2-40B4-BE49-F238E27FC236}">
              <a16:creationId xmlns:a16="http://schemas.microsoft.com/office/drawing/2014/main" id="{64CB7667-C9E4-4D0B-9A5B-18BB739C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57" name="Picture 1024">
          <a:extLst>
            <a:ext uri="{FF2B5EF4-FFF2-40B4-BE49-F238E27FC236}">
              <a16:creationId xmlns:a16="http://schemas.microsoft.com/office/drawing/2014/main" id="{42C29B6D-D6B1-4A9E-9FF8-CA9982FF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58" name="Picture 1024">
          <a:extLst>
            <a:ext uri="{FF2B5EF4-FFF2-40B4-BE49-F238E27FC236}">
              <a16:creationId xmlns:a16="http://schemas.microsoft.com/office/drawing/2014/main" id="{C1574BB5-7B91-4D78-A7D6-6FA24835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59" name="Picture 1024">
          <a:extLst>
            <a:ext uri="{FF2B5EF4-FFF2-40B4-BE49-F238E27FC236}">
              <a16:creationId xmlns:a16="http://schemas.microsoft.com/office/drawing/2014/main" id="{FAFF3D88-5B46-4D53-BFFC-48E10ED4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60" name="Picture 1024">
          <a:extLst>
            <a:ext uri="{FF2B5EF4-FFF2-40B4-BE49-F238E27FC236}">
              <a16:creationId xmlns:a16="http://schemas.microsoft.com/office/drawing/2014/main" id="{A2126AC3-0B15-4541-B1C0-79916A9F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187</xdr:row>
      <xdr:rowOff>0</xdr:rowOff>
    </xdr:from>
    <xdr:to>
      <xdr:col>4</xdr:col>
      <xdr:colOff>0</xdr:colOff>
      <xdr:row>187</xdr:row>
      <xdr:rowOff>9525</xdr:rowOff>
    </xdr:to>
    <xdr:pic>
      <xdr:nvPicPr>
        <xdr:cNvPr id="420361" name="Picture 1024">
          <a:extLst>
            <a:ext uri="{FF2B5EF4-FFF2-40B4-BE49-F238E27FC236}">
              <a16:creationId xmlns:a16="http://schemas.microsoft.com/office/drawing/2014/main" id="{BD69F492-9559-4CD7-883A-EF991608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62" name="Picture 1024">
          <a:extLst>
            <a:ext uri="{FF2B5EF4-FFF2-40B4-BE49-F238E27FC236}">
              <a16:creationId xmlns:a16="http://schemas.microsoft.com/office/drawing/2014/main" id="{7A084AA5-BB04-4CD4-8A54-E3318E20C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63" name="Picture 1024">
          <a:extLst>
            <a:ext uri="{FF2B5EF4-FFF2-40B4-BE49-F238E27FC236}">
              <a16:creationId xmlns:a16="http://schemas.microsoft.com/office/drawing/2014/main" id="{7BED5628-F45B-4614-B34B-1819ED7C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64" name="Picture 1024">
          <a:extLst>
            <a:ext uri="{FF2B5EF4-FFF2-40B4-BE49-F238E27FC236}">
              <a16:creationId xmlns:a16="http://schemas.microsoft.com/office/drawing/2014/main" id="{306259A7-4F0D-46E3-9AF4-3540041C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65" name="Picture 1024">
          <a:extLst>
            <a:ext uri="{FF2B5EF4-FFF2-40B4-BE49-F238E27FC236}">
              <a16:creationId xmlns:a16="http://schemas.microsoft.com/office/drawing/2014/main" id="{91FDC101-586F-4DEA-8662-8A64D986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76" name="Picture 1024">
          <a:extLst>
            <a:ext uri="{FF2B5EF4-FFF2-40B4-BE49-F238E27FC236}">
              <a16:creationId xmlns:a16="http://schemas.microsoft.com/office/drawing/2014/main" id="{7322E807-282F-4BD2-AAD0-DC1EB88E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81" name="Picture 1024">
          <a:extLst>
            <a:ext uri="{FF2B5EF4-FFF2-40B4-BE49-F238E27FC236}">
              <a16:creationId xmlns:a16="http://schemas.microsoft.com/office/drawing/2014/main" id="{1D693862-8C7D-42EB-9E51-DF1C75742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187</xdr:row>
      <xdr:rowOff>0</xdr:rowOff>
    </xdr:from>
    <xdr:ext cx="0" cy="9525"/>
    <xdr:pic>
      <xdr:nvPicPr>
        <xdr:cNvPr id="420388" name="Picture 1024">
          <a:extLst>
            <a:ext uri="{FF2B5EF4-FFF2-40B4-BE49-F238E27FC236}">
              <a16:creationId xmlns:a16="http://schemas.microsoft.com/office/drawing/2014/main" id="{5E160D72-DC70-4551-ACB7-8C9A5CA6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399" name="Picture 1024">
          <a:extLst>
            <a:ext uri="{FF2B5EF4-FFF2-40B4-BE49-F238E27FC236}">
              <a16:creationId xmlns:a16="http://schemas.microsoft.com/office/drawing/2014/main" id="{8BEDD144-AD64-44EC-BBC9-9CCDFBF3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400" name="Picture 1024">
          <a:extLst>
            <a:ext uri="{FF2B5EF4-FFF2-40B4-BE49-F238E27FC236}">
              <a16:creationId xmlns:a16="http://schemas.microsoft.com/office/drawing/2014/main" id="{7B5E543C-1B18-49EA-B6BB-33D47F8B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401" name="Picture 1024">
          <a:extLst>
            <a:ext uri="{FF2B5EF4-FFF2-40B4-BE49-F238E27FC236}">
              <a16:creationId xmlns:a16="http://schemas.microsoft.com/office/drawing/2014/main" id="{2CD08E80-891C-4D2D-8F60-989A6C4C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402" name="Picture 1024">
          <a:extLst>
            <a:ext uri="{FF2B5EF4-FFF2-40B4-BE49-F238E27FC236}">
              <a16:creationId xmlns:a16="http://schemas.microsoft.com/office/drawing/2014/main" id="{3F7B3FC2-F350-4A6D-BBBF-A6877AF5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403" name="Picture 1024">
          <a:extLst>
            <a:ext uri="{FF2B5EF4-FFF2-40B4-BE49-F238E27FC236}">
              <a16:creationId xmlns:a16="http://schemas.microsoft.com/office/drawing/2014/main" id="{02211D03-DFB6-45F9-B4D1-ECFF6D71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404" name="Picture 1024">
          <a:extLst>
            <a:ext uri="{FF2B5EF4-FFF2-40B4-BE49-F238E27FC236}">
              <a16:creationId xmlns:a16="http://schemas.microsoft.com/office/drawing/2014/main" id="{7CE8C0EA-33A0-41C7-9416-B83DED44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187</xdr:row>
      <xdr:rowOff>0</xdr:rowOff>
    </xdr:from>
    <xdr:ext cx="0" cy="9525"/>
    <xdr:pic>
      <xdr:nvPicPr>
        <xdr:cNvPr id="420405" name="Picture 1024">
          <a:extLst>
            <a:ext uri="{FF2B5EF4-FFF2-40B4-BE49-F238E27FC236}">
              <a16:creationId xmlns:a16="http://schemas.microsoft.com/office/drawing/2014/main" id="{67F92F72-5AB8-4DF4-B2BE-12F033D8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06" name="Picture 1024">
          <a:extLst>
            <a:ext uri="{FF2B5EF4-FFF2-40B4-BE49-F238E27FC236}">
              <a16:creationId xmlns:a16="http://schemas.microsoft.com/office/drawing/2014/main" id="{011DCAB6-2E8F-4DD4-8222-5B808082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07" name="Picture 1024">
          <a:extLst>
            <a:ext uri="{FF2B5EF4-FFF2-40B4-BE49-F238E27FC236}">
              <a16:creationId xmlns:a16="http://schemas.microsoft.com/office/drawing/2014/main" id="{14E2CD09-EB66-46A3-AD94-15E89C87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08" name="Picture 1024">
          <a:extLst>
            <a:ext uri="{FF2B5EF4-FFF2-40B4-BE49-F238E27FC236}">
              <a16:creationId xmlns:a16="http://schemas.microsoft.com/office/drawing/2014/main" id="{41FD9E39-1F9A-48AC-B9E9-F4876743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09" name="Picture 1024">
          <a:extLst>
            <a:ext uri="{FF2B5EF4-FFF2-40B4-BE49-F238E27FC236}">
              <a16:creationId xmlns:a16="http://schemas.microsoft.com/office/drawing/2014/main" id="{A9FA2BA1-5811-4B6B-83EC-37535795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10" name="Picture 1024">
          <a:extLst>
            <a:ext uri="{FF2B5EF4-FFF2-40B4-BE49-F238E27FC236}">
              <a16:creationId xmlns:a16="http://schemas.microsoft.com/office/drawing/2014/main" id="{F3011E7C-A47F-48D6-8A43-13A1A15C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11" name="Picture 1024">
          <a:extLst>
            <a:ext uri="{FF2B5EF4-FFF2-40B4-BE49-F238E27FC236}">
              <a16:creationId xmlns:a16="http://schemas.microsoft.com/office/drawing/2014/main" id="{AF3D48F5-1273-4D93-83E7-6B93835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182</xdr:row>
      <xdr:rowOff>0</xdr:rowOff>
    </xdr:from>
    <xdr:to>
      <xdr:col>5</xdr:col>
      <xdr:colOff>0</xdr:colOff>
      <xdr:row>182</xdr:row>
      <xdr:rowOff>9525</xdr:rowOff>
    </xdr:to>
    <xdr:pic>
      <xdr:nvPicPr>
        <xdr:cNvPr id="420412" name="Picture 1024">
          <a:extLst>
            <a:ext uri="{FF2B5EF4-FFF2-40B4-BE49-F238E27FC236}">
              <a16:creationId xmlns:a16="http://schemas.microsoft.com/office/drawing/2014/main" id="{BC874789-9B62-49AB-A691-C1B84419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3" name="Picture 1024">
          <a:extLst>
            <a:ext uri="{FF2B5EF4-FFF2-40B4-BE49-F238E27FC236}">
              <a16:creationId xmlns:a16="http://schemas.microsoft.com/office/drawing/2014/main" id="{461CFD39-B9CD-4890-9596-149FA4FD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4" name="Picture 1024">
          <a:extLst>
            <a:ext uri="{FF2B5EF4-FFF2-40B4-BE49-F238E27FC236}">
              <a16:creationId xmlns:a16="http://schemas.microsoft.com/office/drawing/2014/main" id="{DE935EC4-B10D-4F65-A044-471016E6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5" name="Picture 1024">
          <a:extLst>
            <a:ext uri="{FF2B5EF4-FFF2-40B4-BE49-F238E27FC236}">
              <a16:creationId xmlns:a16="http://schemas.microsoft.com/office/drawing/2014/main" id="{9D5A446A-0A78-4E9B-998B-997C71558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6" name="Picture 1024">
          <a:extLst>
            <a:ext uri="{FF2B5EF4-FFF2-40B4-BE49-F238E27FC236}">
              <a16:creationId xmlns:a16="http://schemas.microsoft.com/office/drawing/2014/main" id="{E57260EC-1DFA-461D-986C-65A57367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7" name="Picture 1024">
          <a:extLst>
            <a:ext uri="{FF2B5EF4-FFF2-40B4-BE49-F238E27FC236}">
              <a16:creationId xmlns:a16="http://schemas.microsoft.com/office/drawing/2014/main" id="{D5725488-3160-4B6A-894F-3B5EE40A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8" name="Picture 1024">
          <a:extLst>
            <a:ext uri="{FF2B5EF4-FFF2-40B4-BE49-F238E27FC236}">
              <a16:creationId xmlns:a16="http://schemas.microsoft.com/office/drawing/2014/main" id="{AE212F87-4860-4D2E-B298-9A7D8F210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183</xdr:row>
      <xdr:rowOff>0</xdr:rowOff>
    </xdr:from>
    <xdr:to>
      <xdr:col>4</xdr:col>
      <xdr:colOff>0</xdr:colOff>
      <xdr:row>183</xdr:row>
      <xdr:rowOff>9525</xdr:rowOff>
    </xdr:to>
    <xdr:pic>
      <xdr:nvPicPr>
        <xdr:cNvPr id="420419" name="Picture 1024">
          <a:extLst>
            <a:ext uri="{FF2B5EF4-FFF2-40B4-BE49-F238E27FC236}">
              <a16:creationId xmlns:a16="http://schemas.microsoft.com/office/drawing/2014/main" id="{8E46B55A-44FC-4030-AAC9-AC624056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0" name="Picture 1024">
          <a:extLst>
            <a:ext uri="{FF2B5EF4-FFF2-40B4-BE49-F238E27FC236}">
              <a16:creationId xmlns:a16="http://schemas.microsoft.com/office/drawing/2014/main" id="{EB6B202F-88F5-4A56-AC05-6463A172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1" name="Picture 1024">
          <a:extLst>
            <a:ext uri="{FF2B5EF4-FFF2-40B4-BE49-F238E27FC236}">
              <a16:creationId xmlns:a16="http://schemas.microsoft.com/office/drawing/2014/main" id="{8B74EB79-8CDE-41DE-9F58-AE5316A6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2" name="Picture 1024">
          <a:extLst>
            <a:ext uri="{FF2B5EF4-FFF2-40B4-BE49-F238E27FC236}">
              <a16:creationId xmlns:a16="http://schemas.microsoft.com/office/drawing/2014/main" id="{53398C85-8DB9-49C6-8D85-8B37751A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3" name="Picture 1024">
          <a:extLst>
            <a:ext uri="{FF2B5EF4-FFF2-40B4-BE49-F238E27FC236}">
              <a16:creationId xmlns:a16="http://schemas.microsoft.com/office/drawing/2014/main" id="{91785B26-F667-4485-83D7-73630AFE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4" name="Picture 1024">
          <a:extLst>
            <a:ext uri="{FF2B5EF4-FFF2-40B4-BE49-F238E27FC236}">
              <a16:creationId xmlns:a16="http://schemas.microsoft.com/office/drawing/2014/main" id="{BCBDFC04-F43E-4014-A9DC-68E8FEBE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5" name="Picture 1024">
          <a:extLst>
            <a:ext uri="{FF2B5EF4-FFF2-40B4-BE49-F238E27FC236}">
              <a16:creationId xmlns:a16="http://schemas.microsoft.com/office/drawing/2014/main" id="{65C09601-E478-4E9B-9347-2BB59CFC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26" name="Picture 1024">
          <a:extLst>
            <a:ext uri="{FF2B5EF4-FFF2-40B4-BE49-F238E27FC236}">
              <a16:creationId xmlns:a16="http://schemas.microsoft.com/office/drawing/2014/main" id="{ED297843-B701-4037-9055-9A6164D8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27" name="Picture 1024">
          <a:extLst>
            <a:ext uri="{FF2B5EF4-FFF2-40B4-BE49-F238E27FC236}">
              <a16:creationId xmlns:a16="http://schemas.microsoft.com/office/drawing/2014/main" id="{2217E696-A2AA-4BB2-8FDB-7F43FBEF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28" name="Picture 1024">
          <a:extLst>
            <a:ext uri="{FF2B5EF4-FFF2-40B4-BE49-F238E27FC236}">
              <a16:creationId xmlns:a16="http://schemas.microsoft.com/office/drawing/2014/main" id="{8D3F6A55-D9DB-4B1A-8F69-29AE8F6D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29" name="Picture 1024">
          <a:extLst>
            <a:ext uri="{FF2B5EF4-FFF2-40B4-BE49-F238E27FC236}">
              <a16:creationId xmlns:a16="http://schemas.microsoft.com/office/drawing/2014/main" id="{C8667B71-BE99-433A-8604-D99BA0DD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30" name="Picture 1024">
          <a:extLst>
            <a:ext uri="{FF2B5EF4-FFF2-40B4-BE49-F238E27FC236}">
              <a16:creationId xmlns:a16="http://schemas.microsoft.com/office/drawing/2014/main" id="{1D138AC2-8C20-491D-A0D8-B300DBBE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31" name="Picture 1024">
          <a:extLst>
            <a:ext uri="{FF2B5EF4-FFF2-40B4-BE49-F238E27FC236}">
              <a16:creationId xmlns:a16="http://schemas.microsoft.com/office/drawing/2014/main" id="{B4F01811-E02E-458F-850E-90B674A8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32" name="Picture 1024">
          <a:extLst>
            <a:ext uri="{FF2B5EF4-FFF2-40B4-BE49-F238E27FC236}">
              <a16:creationId xmlns:a16="http://schemas.microsoft.com/office/drawing/2014/main" id="{394554A1-CDFF-45A6-81B5-1B8F3269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420433" name="Picture 1024">
          <a:extLst>
            <a:ext uri="{FF2B5EF4-FFF2-40B4-BE49-F238E27FC236}">
              <a16:creationId xmlns:a16="http://schemas.microsoft.com/office/drawing/2014/main" id="{F409665B-40A9-4602-9B91-ED5ECAD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34" name="Picture 1024">
          <a:extLst>
            <a:ext uri="{FF2B5EF4-FFF2-40B4-BE49-F238E27FC236}">
              <a16:creationId xmlns:a16="http://schemas.microsoft.com/office/drawing/2014/main" id="{494E7C88-5CC3-4417-A225-6009B2C6B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35" name="Picture 1024">
          <a:extLst>
            <a:ext uri="{FF2B5EF4-FFF2-40B4-BE49-F238E27FC236}">
              <a16:creationId xmlns:a16="http://schemas.microsoft.com/office/drawing/2014/main" id="{9FD24B45-2837-4CF7-B35C-76F97DEE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36" name="Picture 1024">
          <a:extLst>
            <a:ext uri="{FF2B5EF4-FFF2-40B4-BE49-F238E27FC236}">
              <a16:creationId xmlns:a16="http://schemas.microsoft.com/office/drawing/2014/main" id="{7D859C77-1EA3-448B-A59D-0A40FEF4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37" name="Picture 1024">
          <a:extLst>
            <a:ext uri="{FF2B5EF4-FFF2-40B4-BE49-F238E27FC236}">
              <a16:creationId xmlns:a16="http://schemas.microsoft.com/office/drawing/2014/main" id="{7CE2EAC8-3F73-41E6-97A2-F5A4095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38" name="Picture 1024">
          <a:extLst>
            <a:ext uri="{FF2B5EF4-FFF2-40B4-BE49-F238E27FC236}">
              <a16:creationId xmlns:a16="http://schemas.microsoft.com/office/drawing/2014/main" id="{31FE1A75-7816-4CF7-961B-44635B1B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39" name="Picture 1024">
          <a:extLst>
            <a:ext uri="{FF2B5EF4-FFF2-40B4-BE49-F238E27FC236}">
              <a16:creationId xmlns:a16="http://schemas.microsoft.com/office/drawing/2014/main" id="{6F7908F0-1145-4DE0-9D23-6AD62077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0440" name="Picture 1024">
          <a:extLst>
            <a:ext uri="{FF2B5EF4-FFF2-40B4-BE49-F238E27FC236}">
              <a16:creationId xmlns:a16="http://schemas.microsoft.com/office/drawing/2014/main" id="{58CC0FC1-FE77-4B46-B7A4-CBA21B83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1" name="Picture 1024">
          <a:extLst>
            <a:ext uri="{FF2B5EF4-FFF2-40B4-BE49-F238E27FC236}">
              <a16:creationId xmlns:a16="http://schemas.microsoft.com/office/drawing/2014/main" id="{E785E356-4221-4AFB-B709-24489483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2" name="Picture 1024">
          <a:extLst>
            <a:ext uri="{FF2B5EF4-FFF2-40B4-BE49-F238E27FC236}">
              <a16:creationId xmlns:a16="http://schemas.microsoft.com/office/drawing/2014/main" id="{D92722BC-27B7-4136-A2B2-83FF96B8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3" name="Picture 1024">
          <a:extLst>
            <a:ext uri="{FF2B5EF4-FFF2-40B4-BE49-F238E27FC236}">
              <a16:creationId xmlns:a16="http://schemas.microsoft.com/office/drawing/2014/main" id="{9CAAD0D5-E5AB-4A3E-859C-1AE720EB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4" name="Picture 1024">
          <a:extLst>
            <a:ext uri="{FF2B5EF4-FFF2-40B4-BE49-F238E27FC236}">
              <a16:creationId xmlns:a16="http://schemas.microsoft.com/office/drawing/2014/main" id="{587A2BC9-1B19-4C11-9EB6-16681290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5" name="Picture 1024">
          <a:extLst>
            <a:ext uri="{FF2B5EF4-FFF2-40B4-BE49-F238E27FC236}">
              <a16:creationId xmlns:a16="http://schemas.microsoft.com/office/drawing/2014/main" id="{FABA75B6-5083-4505-A51C-4AD4742A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6" name="Picture 1024">
          <a:extLst>
            <a:ext uri="{FF2B5EF4-FFF2-40B4-BE49-F238E27FC236}">
              <a16:creationId xmlns:a16="http://schemas.microsoft.com/office/drawing/2014/main" id="{D1B74C05-9DAB-4D81-86FD-083221A7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0447" name="Picture 1024">
          <a:extLst>
            <a:ext uri="{FF2B5EF4-FFF2-40B4-BE49-F238E27FC236}">
              <a16:creationId xmlns:a16="http://schemas.microsoft.com/office/drawing/2014/main" id="{36EBBB55-6C5D-4641-92FC-2DD08C35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48" name="Picture 1024">
          <a:extLst>
            <a:ext uri="{FF2B5EF4-FFF2-40B4-BE49-F238E27FC236}">
              <a16:creationId xmlns:a16="http://schemas.microsoft.com/office/drawing/2014/main" id="{9EC15242-8F32-4157-BD7A-56584E11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49" name="Picture 1024">
          <a:extLst>
            <a:ext uri="{FF2B5EF4-FFF2-40B4-BE49-F238E27FC236}">
              <a16:creationId xmlns:a16="http://schemas.microsoft.com/office/drawing/2014/main" id="{FA576C32-BBBD-49D8-BB07-DC3AFA97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50" name="Picture 1024">
          <a:extLst>
            <a:ext uri="{FF2B5EF4-FFF2-40B4-BE49-F238E27FC236}">
              <a16:creationId xmlns:a16="http://schemas.microsoft.com/office/drawing/2014/main" id="{E7276F3F-B185-423F-BB61-B712C1A6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51" name="Picture 1024">
          <a:extLst>
            <a:ext uri="{FF2B5EF4-FFF2-40B4-BE49-F238E27FC236}">
              <a16:creationId xmlns:a16="http://schemas.microsoft.com/office/drawing/2014/main" id="{78602D7A-6413-4A8D-A37B-D58F31B3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52" name="Picture 1024">
          <a:extLst>
            <a:ext uri="{FF2B5EF4-FFF2-40B4-BE49-F238E27FC236}">
              <a16:creationId xmlns:a16="http://schemas.microsoft.com/office/drawing/2014/main" id="{77718CEB-AF70-4A06-9AF5-9D547C6E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53" name="Picture 1024">
          <a:extLst>
            <a:ext uri="{FF2B5EF4-FFF2-40B4-BE49-F238E27FC236}">
              <a16:creationId xmlns:a16="http://schemas.microsoft.com/office/drawing/2014/main" id="{5AA6F370-7F10-486F-91DB-EDD3B3A6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183</xdr:row>
      <xdr:rowOff>0</xdr:rowOff>
    </xdr:from>
    <xdr:ext cx="0" cy="9525"/>
    <xdr:pic>
      <xdr:nvPicPr>
        <xdr:cNvPr id="420454" name="Picture 1024">
          <a:extLst>
            <a:ext uri="{FF2B5EF4-FFF2-40B4-BE49-F238E27FC236}">
              <a16:creationId xmlns:a16="http://schemas.microsoft.com/office/drawing/2014/main" id="{21BC0DB3-03AC-46FA-BF2F-816B8971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419100</xdr:rowOff>
    </xdr:from>
    <xdr:to>
      <xdr:col>2</xdr:col>
      <xdr:colOff>814388</xdr:colOff>
      <xdr:row>1</xdr:row>
      <xdr:rowOff>13608</xdr:rowOff>
    </xdr:to>
    <xdr:pic>
      <xdr:nvPicPr>
        <xdr:cNvPr id="421390" name="Picture 1">
          <a:extLst>
            <a:ext uri="{FF2B5EF4-FFF2-40B4-BE49-F238E27FC236}">
              <a16:creationId xmlns:a16="http://schemas.microsoft.com/office/drawing/2014/main" id="{00000000-0008-0000-0500-00000E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0575" y="4191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1" name="Picture 1024">
          <a:extLst>
            <a:ext uri="{FF2B5EF4-FFF2-40B4-BE49-F238E27FC236}">
              <a16:creationId xmlns:a16="http://schemas.microsoft.com/office/drawing/2014/main" id="{00000000-0008-0000-0500-00000F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2" name="Picture 1024">
          <a:extLst>
            <a:ext uri="{FF2B5EF4-FFF2-40B4-BE49-F238E27FC236}">
              <a16:creationId xmlns:a16="http://schemas.microsoft.com/office/drawing/2014/main" id="{00000000-0008-0000-0500-000010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1393" name="Picture 2">
          <a:extLst>
            <a:ext uri="{FF2B5EF4-FFF2-40B4-BE49-F238E27FC236}">
              <a16:creationId xmlns:a16="http://schemas.microsoft.com/office/drawing/2014/main" id="{00000000-0008-0000-0500-000011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1394" name="Picture 2">
          <a:extLst>
            <a:ext uri="{FF2B5EF4-FFF2-40B4-BE49-F238E27FC236}">
              <a16:creationId xmlns:a16="http://schemas.microsoft.com/office/drawing/2014/main" id="{00000000-0008-0000-0500-000012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5" name="Picture 1024">
          <a:extLst>
            <a:ext uri="{FF2B5EF4-FFF2-40B4-BE49-F238E27FC236}">
              <a16:creationId xmlns:a16="http://schemas.microsoft.com/office/drawing/2014/main" id="{00000000-0008-0000-0500-000013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6" name="Picture 1024">
          <a:extLst>
            <a:ext uri="{FF2B5EF4-FFF2-40B4-BE49-F238E27FC236}">
              <a16:creationId xmlns:a16="http://schemas.microsoft.com/office/drawing/2014/main" id="{00000000-0008-0000-0500-000014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7" name="Picture 1024">
          <a:extLst>
            <a:ext uri="{FF2B5EF4-FFF2-40B4-BE49-F238E27FC236}">
              <a16:creationId xmlns:a16="http://schemas.microsoft.com/office/drawing/2014/main" id="{00000000-0008-0000-0500-000015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8" name="Picture 1024">
          <a:extLst>
            <a:ext uri="{FF2B5EF4-FFF2-40B4-BE49-F238E27FC236}">
              <a16:creationId xmlns:a16="http://schemas.microsoft.com/office/drawing/2014/main" id="{00000000-0008-0000-0500-000016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399" name="Picture 1024">
          <a:extLst>
            <a:ext uri="{FF2B5EF4-FFF2-40B4-BE49-F238E27FC236}">
              <a16:creationId xmlns:a16="http://schemas.microsoft.com/office/drawing/2014/main" id="{00000000-0008-0000-0500-000017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47256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1401" name="Picture 13">
          <a:extLst>
            <a:ext uri="{FF2B5EF4-FFF2-40B4-BE49-F238E27FC236}">
              <a16:creationId xmlns:a16="http://schemas.microsoft.com/office/drawing/2014/main" id="{00000000-0008-0000-0500-000019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1402" name="Picture 2">
          <a:extLst>
            <a:ext uri="{FF2B5EF4-FFF2-40B4-BE49-F238E27FC236}">
              <a16:creationId xmlns:a16="http://schemas.microsoft.com/office/drawing/2014/main" id="{00000000-0008-0000-0500-00001A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1403" name="Picture 2">
          <a:extLst>
            <a:ext uri="{FF2B5EF4-FFF2-40B4-BE49-F238E27FC236}">
              <a16:creationId xmlns:a16="http://schemas.microsoft.com/office/drawing/2014/main" id="{00000000-0008-0000-0500-00001B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1367517</xdr:colOff>
      <xdr:row>1</xdr:row>
      <xdr:rowOff>112939</xdr:rowOff>
    </xdr:from>
    <xdr:to>
      <xdr:col>11</xdr:col>
      <xdr:colOff>1293700</xdr:colOff>
      <xdr:row>3</xdr:row>
      <xdr:rowOff>27214</xdr:rowOff>
    </xdr:to>
    <xdr:pic>
      <xdr:nvPicPr>
        <xdr:cNvPr id="421404" name="Picture 10">
          <a:extLst>
            <a:ext uri="{FF2B5EF4-FFF2-40B4-BE49-F238E27FC236}">
              <a16:creationId xmlns:a16="http://schemas.microsoft.com/office/drawing/2014/main" id="{00000000-0008-0000-0500-00001C6E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6088" y="453118"/>
          <a:ext cx="1409360" cy="59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1406" name="Picture 18">
          <a:extLst>
            <a:ext uri="{FF2B5EF4-FFF2-40B4-BE49-F238E27FC236}">
              <a16:creationId xmlns:a16="http://schemas.microsoft.com/office/drawing/2014/main" id="{00000000-0008-0000-0500-00001E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1407" name="Picture 2">
          <a:extLst>
            <a:ext uri="{FF2B5EF4-FFF2-40B4-BE49-F238E27FC236}">
              <a16:creationId xmlns:a16="http://schemas.microsoft.com/office/drawing/2014/main" id="{00000000-0008-0000-0500-00001F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1408" name="Picture 2">
          <a:extLst>
            <a:ext uri="{FF2B5EF4-FFF2-40B4-BE49-F238E27FC236}">
              <a16:creationId xmlns:a16="http://schemas.microsoft.com/office/drawing/2014/main" id="{00000000-0008-0000-0500-000020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1409" name="Picture 21">
          <a:extLst>
            <a:ext uri="{FF2B5EF4-FFF2-40B4-BE49-F238E27FC236}">
              <a16:creationId xmlns:a16="http://schemas.microsoft.com/office/drawing/2014/main" id="{00000000-0008-0000-0500-000021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1410" name="Picture 2">
          <a:extLst>
            <a:ext uri="{FF2B5EF4-FFF2-40B4-BE49-F238E27FC236}">
              <a16:creationId xmlns:a16="http://schemas.microsoft.com/office/drawing/2014/main" id="{00000000-0008-0000-0500-000022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1411" name="Picture 2">
          <a:extLst>
            <a:ext uri="{FF2B5EF4-FFF2-40B4-BE49-F238E27FC236}">
              <a16:creationId xmlns:a16="http://schemas.microsoft.com/office/drawing/2014/main" id="{00000000-0008-0000-0500-000023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421413" name="Picture 26">
          <a:extLst>
            <a:ext uri="{FF2B5EF4-FFF2-40B4-BE49-F238E27FC236}">
              <a16:creationId xmlns:a16="http://schemas.microsoft.com/office/drawing/2014/main" id="{00000000-0008-0000-0500-000025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421414" name="Picture 2">
          <a:extLst>
            <a:ext uri="{FF2B5EF4-FFF2-40B4-BE49-F238E27FC236}">
              <a16:creationId xmlns:a16="http://schemas.microsoft.com/office/drawing/2014/main" id="{00000000-0008-0000-0500-000026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421415" name="Picture 2">
          <a:extLst>
            <a:ext uri="{FF2B5EF4-FFF2-40B4-BE49-F238E27FC236}">
              <a16:creationId xmlns:a16="http://schemas.microsoft.com/office/drawing/2014/main" id="{00000000-0008-0000-0500-000027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16" name="Picture 1024">
          <a:extLst>
            <a:ext uri="{FF2B5EF4-FFF2-40B4-BE49-F238E27FC236}">
              <a16:creationId xmlns:a16="http://schemas.microsoft.com/office/drawing/2014/main" id="{00000000-0008-0000-0500-000028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17" name="Picture 1024">
          <a:extLst>
            <a:ext uri="{FF2B5EF4-FFF2-40B4-BE49-F238E27FC236}">
              <a16:creationId xmlns:a16="http://schemas.microsoft.com/office/drawing/2014/main" id="{00000000-0008-0000-0500-000029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18" name="Picture 1024">
          <a:extLst>
            <a:ext uri="{FF2B5EF4-FFF2-40B4-BE49-F238E27FC236}">
              <a16:creationId xmlns:a16="http://schemas.microsoft.com/office/drawing/2014/main" id="{00000000-0008-0000-0500-00002A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19" name="Picture 1024">
          <a:extLst>
            <a:ext uri="{FF2B5EF4-FFF2-40B4-BE49-F238E27FC236}">
              <a16:creationId xmlns:a16="http://schemas.microsoft.com/office/drawing/2014/main" id="{00000000-0008-0000-0500-00002B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0" name="Picture 1024">
          <a:extLst>
            <a:ext uri="{FF2B5EF4-FFF2-40B4-BE49-F238E27FC236}">
              <a16:creationId xmlns:a16="http://schemas.microsoft.com/office/drawing/2014/main" id="{00000000-0008-0000-0500-00002C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1" name="Picture 1024">
          <a:extLst>
            <a:ext uri="{FF2B5EF4-FFF2-40B4-BE49-F238E27FC236}">
              <a16:creationId xmlns:a16="http://schemas.microsoft.com/office/drawing/2014/main" id="{00000000-0008-0000-0500-00002D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2" name="Picture 1024">
          <a:extLst>
            <a:ext uri="{FF2B5EF4-FFF2-40B4-BE49-F238E27FC236}">
              <a16:creationId xmlns:a16="http://schemas.microsoft.com/office/drawing/2014/main" id="{00000000-0008-0000-0500-00002E6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56495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88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6" name="Picture 1024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1837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2" name="Picture 1024">
          <a:extLst>
            <a:ext uri="{FF2B5EF4-FFF2-40B4-BE49-F238E27FC236}">
              <a16:creationId xmlns:a16="http://schemas.microsoft.com/office/drawing/2014/main" id="{C64BA4AD-013F-4E1E-A7C4-BD21B9C9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DC5F0776-C685-4F94-8D1B-F41A934E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26173697-071E-485F-B2FF-7F8BDFED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" name="Picture 1024">
          <a:extLst>
            <a:ext uri="{FF2B5EF4-FFF2-40B4-BE49-F238E27FC236}">
              <a16:creationId xmlns:a16="http://schemas.microsoft.com/office/drawing/2014/main" id="{77C010DE-06CE-4480-B6D2-E6E86949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6" name="Picture 1024">
          <a:extLst>
            <a:ext uri="{FF2B5EF4-FFF2-40B4-BE49-F238E27FC236}">
              <a16:creationId xmlns:a16="http://schemas.microsoft.com/office/drawing/2014/main" id="{8B1328D4-0EE6-47B4-ADAE-1B575538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B0234F46-5A7C-4765-8737-A523F26A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1CD4601E-62D4-442C-8322-1C7DB171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A7C203BF-895B-4DDF-AE99-2CB19F7E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F28649F2-364C-435F-9D67-E0FD7848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AE310E12-73FC-4290-854A-86700767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8FC083B3-75AF-4A85-AE91-DA6A8856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BEDB1A86-E656-4CF5-9AFC-E9B28AC4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4" name="Picture 1024">
          <a:extLst>
            <a:ext uri="{FF2B5EF4-FFF2-40B4-BE49-F238E27FC236}">
              <a16:creationId xmlns:a16="http://schemas.microsoft.com/office/drawing/2014/main" id="{63FAE497-63F0-4C26-A737-2D984F64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5" name="Picture 1024">
          <a:extLst>
            <a:ext uri="{FF2B5EF4-FFF2-40B4-BE49-F238E27FC236}">
              <a16:creationId xmlns:a16="http://schemas.microsoft.com/office/drawing/2014/main" id="{FFAC6791-324E-48EF-AB7A-DEEF7B78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16" name="Picture 1024">
          <a:extLst>
            <a:ext uri="{FF2B5EF4-FFF2-40B4-BE49-F238E27FC236}">
              <a16:creationId xmlns:a16="http://schemas.microsoft.com/office/drawing/2014/main" id="{721A5DAD-8141-4B71-BA69-9938596B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7" name="Picture 1024">
          <a:extLst>
            <a:ext uri="{FF2B5EF4-FFF2-40B4-BE49-F238E27FC236}">
              <a16:creationId xmlns:a16="http://schemas.microsoft.com/office/drawing/2014/main" id="{77BC8929-A74D-4DF9-8102-B3C15267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8" name="Picture 1024">
          <a:extLst>
            <a:ext uri="{FF2B5EF4-FFF2-40B4-BE49-F238E27FC236}">
              <a16:creationId xmlns:a16="http://schemas.microsoft.com/office/drawing/2014/main" id="{A08446F1-5EA5-406A-92A0-5A045ECA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9" name="Picture 1024">
          <a:extLst>
            <a:ext uri="{FF2B5EF4-FFF2-40B4-BE49-F238E27FC236}">
              <a16:creationId xmlns:a16="http://schemas.microsoft.com/office/drawing/2014/main" id="{6F7F6E5A-56D6-4FF3-A75B-EA372ACF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20" name="Picture 1024">
          <a:extLst>
            <a:ext uri="{FF2B5EF4-FFF2-40B4-BE49-F238E27FC236}">
              <a16:creationId xmlns:a16="http://schemas.microsoft.com/office/drawing/2014/main" id="{DD0EECB8-738B-4778-8700-F11134B0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21" name="Picture 1024">
          <a:extLst>
            <a:ext uri="{FF2B5EF4-FFF2-40B4-BE49-F238E27FC236}">
              <a16:creationId xmlns:a16="http://schemas.microsoft.com/office/drawing/2014/main" id="{8E6DDC58-9F94-4921-8CAD-EAB19F34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22" name="Picture 1024">
          <a:extLst>
            <a:ext uri="{FF2B5EF4-FFF2-40B4-BE49-F238E27FC236}">
              <a16:creationId xmlns:a16="http://schemas.microsoft.com/office/drawing/2014/main" id="{AA37E884-7645-449D-A32D-FF4A76FC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3" name="Picture 1024">
          <a:extLst>
            <a:ext uri="{FF2B5EF4-FFF2-40B4-BE49-F238E27FC236}">
              <a16:creationId xmlns:a16="http://schemas.microsoft.com/office/drawing/2014/main" id="{00EC9950-FD20-42D1-A5CA-423DEC32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4" name="Picture 1024">
          <a:extLst>
            <a:ext uri="{FF2B5EF4-FFF2-40B4-BE49-F238E27FC236}">
              <a16:creationId xmlns:a16="http://schemas.microsoft.com/office/drawing/2014/main" id="{3E2C20E5-58D5-4E41-8838-881D8C46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5" name="Picture 1024">
          <a:extLst>
            <a:ext uri="{FF2B5EF4-FFF2-40B4-BE49-F238E27FC236}">
              <a16:creationId xmlns:a16="http://schemas.microsoft.com/office/drawing/2014/main" id="{19EE9C0B-F1B7-4426-B855-7669E799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6" name="Picture 1024">
          <a:extLst>
            <a:ext uri="{FF2B5EF4-FFF2-40B4-BE49-F238E27FC236}">
              <a16:creationId xmlns:a16="http://schemas.microsoft.com/office/drawing/2014/main" id="{9B1079B2-30C4-429A-B79D-39D7FE18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7" name="Picture 1024">
          <a:extLst>
            <a:ext uri="{FF2B5EF4-FFF2-40B4-BE49-F238E27FC236}">
              <a16:creationId xmlns:a16="http://schemas.microsoft.com/office/drawing/2014/main" id="{D97AC3DB-576A-47AA-8DD4-2EB23603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8" name="Picture 1024">
          <a:extLst>
            <a:ext uri="{FF2B5EF4-FFF2-40B4-BE49-F238E27FC236}">
              <a16:creationId xmlns:a16="http://schemas.microsoft.com/office/drawing/2014/main" id="{4CAFF1FA-BAC1-4C5C-AF9F-46B16004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29" name="Picture 1024">
          <a:extLst>
            <a:ext uri="{FF2B5EF4-FFF2-40B4-BE49-F238E27FC236}">
              <a16:creationId xmlns:a16="http://schemas.microsoft.com/office/drawing/2014/main" id="{FB3A25AD-C27F-45A5-ACF3-8464FC42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3763912</xdr:colOff>
      <xdr:row>0</xdr:row>
      <xdr:rowOff>307257</xdr:rowOff>
    </xdr:from>
    <xdr:to>
      <xdr:col>0</xdr:col>
      <xdr:colOff>4777864</xdr:colOff>
      <xdr:row>3</xdr:row>
      <xdr:rowOff>153628</xdr:rowOff>
    </xdr:to>
    <xdr:pic>
      <xdr:nvPicPr>
        <xdr:cNvPr id="30" name="Picture 14">
          <a:extLst>
            <a:ext uri="{FF2B5EF4-FFF2-40B4-BE49-F238E27FC236}">
              <a16:creationId xmlns:a16="http://schemas.microsoft.com/office/drawing/2014/main" id="{FD36D69F-92E1-4026-A498-CE5FF5C5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912" y="307257"/>
          <a:ext cx="1013952" cy="860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1075403</xdr:colOff>
      <xdr:row>1</xdr:row>
      <xdr:rowOff>30726</xdr:rowOff>
    </xdr:from>
    <xdr:to>
      <xdr:col>7</xdr:col>
      <xdr:colOff>2307615</xdr:colOff>
      <xdr:row>3</xdr:row>
      <xdr:rowOff>199718</xdr:rowOff>
    </xdr:to>
    <xdr:pic>
      <xdr:nvPicPr>
        <xdr:cNvPr id="31" name="Picture 10">
          <a:extLst>
            <a:ext uri="{FF2B5EF4-FFF2-40B4-BE49-F238E27FC236}">
              <a16:creationId xmlns:a16="http://schemas.microsoft.com/office/drawing/2014/main" id="{89781061-B318-43F6-A1BE-C273633A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6290" y="368710"/>
          <a:ext cx="1232212" cy="84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A77761D3-58B4-4FD9-A097-8A9A22E2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7" name="Picture 1024">
          <a:extLst>
            <a:ext uri="{FF2B5EF4-FFF2-40B4-BE49-F238E27FC236}">
              <a16:creationId xmlns:a16="http://schemas.microsoft.com/office/drawing/2014/main" id="{305C0384-4D63-4EE8-B310-4C70E11C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8" name="Picture 1024">
          <a:extLst>
            <a:ext uri="{FF2B5EF4-FFF2-40B4-BE49-F238E27FC236}">
              <a16:creationId xmlns:a16="http://schemas.microsoft.com/office/drawing/2014/main" id="{AC736D28-05FF-4090-BAE5-B55DEF7F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9" name="Picture 1024">
          <a:extLst>
            <a:ext uri="{FF2B5EF4-FFF2-40B4-BE49-F238E27FC236}">
              <a16:creationId xmlns:a16="http://schemas.microsoft.com/office/drawing/2014/main" id="{EEAEB7D3-13BB-4469-B47C-BCDB6342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0" name="Picture 1024">
          <a:extLst>
            <a:ext uri="{FF2B5EF4-FFF2-40B4-BE49-F238E27FC236}">
              <a16:creationId xmlns:a16="http://schemas.microsoft.com/office/drawing/2014/main" id="{6757768E-0155-4A76-9BC0-286895B22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1" name="Picture 1024">
          <a:extLst>
            <a:ext uri="{FF2B5EF4-FFF2-40B4-BE49-F238E27FC236}">
              <a16:creationId xmlns:a16="http://schemas.microsoft.com/office/drawing/2014/main" id="{2DA80727-287C-4312-AEA7-B4584261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2" name="Picture 1024">
          <a:extLst>
            <a:ext uri="{FF2B5EF4-FFF2-40B4-BE49-F238E27FC236}">
              <a16:creationId xmlns:a16="http://schemas.microsoft.com/office/drawing/2014/main" id="{AC441FD3-9CB8-402E-B8C6-AA67E9BD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3" name="Picture 1024">
          <a:extLst>
            <a:ext uri="{FF2B5EF4-FFF2-40B4-BE49-F238E27FC236}">
              <a16:creationId xmlns:a16="http://schemas.microsoft.com/office/drawing/2014/main" id="{C5318957-C186-42BE-8B33-30CA62D50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4" name="Picture 1024">
          <a:extLst>
            <a:ext uri="{FF2B5EF4-FFF2-40B4-BE49-F238E27FC236}">
              <a16:creationId xmlns:a16="http://schemas.microsoft.com/office/drawing/2014/main" id="{4E573F98-BFB8-4B6D-861D-88DAA400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5" name="Picture 1024">
          <a:extLst>
            <a:ext uri="{FF2B5EF4-FFF2-40B4-BE49-F238E27FC236}">
              <a16:creationId xmlns:a16="http://schemas.microsoft.com/office/drawing/2014/main" id="{394B6CED-99EC-4868-91DD-E042FE29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6" name="Picture 1024">
          <a:extLst>
            <a:ext uri="{FF2B5EF4-FFF2-40B4-BE49-F238E27FC236}">
              <a16:creationId xmlns:a16="http://schemas.microsoft.com/office/drawing/2014/main" id="{23B20CE5-09C1-4510-BB19-D481EC09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7" name="Picture 1024">
          <a:extLst>
            <a:ext uri="{FF2B5EF4-FFF2-40B4-BE49-F238E27FC236}">
              <a16:creationId xmlns:a16="http://schemas.microsoft.com/office/drawing/2014/main" id="{0E406B34-C98C-4CB0-95BE-5CB5FB45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8" name="Picture 1024">
          <a:extLst>
            <a:ext uri="{FF2B5EF4-FFF2-40B4-BE49-F238E27FC236}">
              <a16:creationId xmlns:a16="http://schemas.microsoft.com/office/drawing/2014/main" id="{67A99FBF-0646-4113-9891-F996A1A7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9" name="Picture 1024">
          <a:extLst>
            <a:ext uri="{FF2B5EF4-FFF2-40B4-BE49-F238E27FC236}">
              <a16:creationId xmlns:a16="http://schemas.microsoft.com/office/drawing/2014/main" id="{B42485DA-6033-43DA-8011-3A2D5718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60" name="Picture 1024">
          <a:extLst>
            <a:ext uri="{FF2B5EF4-FFF2-40B4-BE49-F238E27FC236}">
              <a16:creationId xmlns:a16="http://schemas.microsoft.com/office/drawing/2014/main" id="{D6543365-12DF-4D85-9904-FC8AB625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1" name="Picture 1024">
          <a:extLst>
            <a:ext uri="{FF2B5EF4-FFF2-40B4-BE49-F238E27FC236}">
              <a16:creationId xmlns:a16="http://schemas.microsoft.com/office/drawing/2014/main" id="{F68C854B-5932-40E5-9EE0-383BE455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2" name="Picture 1024">
          <a:extLst>
            <a:ext uri="{FF2B5EF4-FFF2-40B4-BE49-F238E27FC236}">
              <a16:creationId xmlns:a16="http://schemas.microsoft.com/office/drawing/2014/main" id="{EB28202E-21D8-4E96-8273-18663DC9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3" name="Picture 1024">
          <a:extLst>
            <a:ext uri="{FF2B5EF4-FFF2-40B4-BE49-F238E27FC236}">
              <a16:creationId xmlns:a16="http://schemas.microsoft.com/office/drawing/2014/main" id="{6972F058-5E58-48D2-A039-ACD62DEE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376" name="Picture 1024">
          <a:extLst>
            <a:ext uri="{FF2B5EF4-FFF2-40B4-BE49-F238E27FC236}">
              <a16:creationId xmlns:a16="http://schemas.microsoft.com/office/drawing/2014/main" id="{DAA6EF2A-7A99-4BF9-91F2-B535EDA1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377" name="Picture 1024">
          <a:extLst>
            <a:ext uri="{FF2B5EF4-FFF2-40B4-BE49-F238E27FC236}">
              <a16:creationId xmlns:a16="http://schemas.microsoft.com/office/drawing/2014/main" id="{C30400FC-70A6-40D0-8253-6A66F6F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378" name="Picture 1024">
          <a:extLst>
            <a:ext uri="{FF2B5EF4-FFF2-40B4-BE49-F238E27FC236}">
              <a16:creationId xmlns:a16="http://schemas.microsoft.com/office/drawing/2014/main" id="{1A04D809-57D7-48D1-B30B-DD1A81A7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79" name="Picture 1024">
          <a:extLst>
            <a:ext uri="{FF2B5EF4-FFF2-40B4-BE49-F238E27FC236}">
              <a16:creationId xmlns:a16="http://schemas.microsoft.com/office/drawing/2014/main" id="{156BE77B-235B-49C2-8BDD-7AAA9FF9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80" name="Picture 1024">
          <a:extLst>
            <a:ext uri="{FF2B5EF4-FFF2-40B4-BE49-F238E27FC236}">
              <a16:creationId xmlns:a16="http://schemas.microsoft.com/office/drawing/2014/main" id="{86B93407-08C9-4BB9-9E46-63D1F90D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81" name="Picture 1024">
          <a:extLst>
            <a:ext uri="{FF2B5EF4-FFF2-40B4-BE49-F238E27FC236}">
              <a16:creationId xmlns:a16="http://schemas.microsoft.com/office/drawing/2014/main" id="{E3BDC4B1-26EF-4783-96D2-188C2D90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82" name="Picture 1024">
          <a:extLst>
            <a:ext uri="{FF2B5EF4-FFF2-40B4-BE49-F238E27FC236}">
              <a16:creationId xmlns:a16="http://schemas.microsoft.com/office/drawing/2014/main" id="{45F36922-1BD3-4762-BFC5-0F486C01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83" name="Picture 1024">
          <a:extLst>
            <a:ext uri="{FF2B5EF4-FFF2-40B4-BE49-F238E27FC236}">
              <a16:creationId xmlns:a16="http://schemas.microsoft.com/office/drawing/2014/main" id="{D044BEDD-03C6-48BC-98CA-F979DEB8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84" name="Picture 1024">
          <a:extLst>
            <a:ext uri="{FF2B5EF4-FFF2-40B4-BE49-F238E27FC236}">
              <a16:creationId xmlns:a16="http://schemas.microsoft.com/office/drawing/2014/main" id="{75ED2A69-85DB-4380-989A-BF19A737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385" name="Picture 1024">
          <a:extLst>
            <a:ext uri="{FF2B5EF4-FFF2-40B4-BE49-F238E27FC236}">
              <a16:creationId xmlns:a16="http://schemas.microsoft.com/office/drawing/2014/main" id="{42AB8F9D-E9F7-4071-9092-14FB2322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386" name="Picture 1024">
          <a:extLst>
            <a:ext uri="{FF2B5EF4-FFF2-40B4-BE49-F238E27FC236}">
              <a16:creationId xmlns:a16="http://schemas.microsoft.com/office/drawing/2014/main" id="{7C4F50CE-0F1B-4832-87E1-0DEBD67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387" name="Picture 1024">
          <a:extLst>
            <a:ext uri="{FF2B5EF4-FFF2-40B4-BE49-F238E27FC236}">
              <a16:creationId xmlns:a16="http://schemas.microsoft.com/office/drawing/2014/main" id="{0CA069F9-0258-412E-BA32-F75B196E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388" name="Picture 1024">
          <a:extLst>
            <a:ext uri="{FF2B5EF4-FFF2-40B4-BE49-F238E27FC236}">
              <a16:creationId xmlns:a16="http://schemas.microsoft.com/office/drawing/2014/main" id="{E3309491-7CE5-4F5C-B135-59647CF8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389" name="Picture 1024">
          <a:extLst>
            <a:ext uri="{FF2B5EF4-FFF2-40B4-BE49-F238E27FC236}">
              <a16:creationId xmlns:a16="http://schemas.microsoft.com/office/drawing/2014/main" id="{98740270-533D-4DD5-8532-55DD9026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400" name="Picture 1024">
          <a:extLst>
            <a:ext uri="{FF2B5EF4-FFF2-40B4-BE49-F238E27FC236}">
              <a16:creationId xmlns:a16="http://schemas.microsoft.com/office/drawing/2014/main" id="{0BB72F88-814E-4DE1-93BB-C3460723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405" name="Picture 1024">
          <a:extLst>
            <a:ext uri="{FF2B5EF4-FFF2-40B4-BE49-F238E27FC236}">
              <a16:creationId xmlns:a16="http://schemas.microsoft.com/office/drawing/2014/main" id="{A3000AC4-0DDF-4D3D-A68C-FC69AB0E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421412" name="Picture 1024">
          <a:extLst>
            <a:ext uri="{FF2B5EF4-FFF2-40B4-BE49-F238E27FC236}">
              <a16:creationId xmlns:a16="http://schemas.microsoft.com/office/drawing/2014/main" id="{9C8DAA1F-6F98-447F-969F-662B4AD0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3" name="Picture 1024">
          <a:extLst>
            <a:ext uri="{FF2B5EF4-FFF2-40B4-BE49-F238E27FC236}">
              <a16:creationId xmlns:a16="http://schemas.microsoft.com/office/drawing/2014/main" id="{56188EF7-641A-4991-92C0-DBFC091B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4" name="Picture 1024">
          <a:extLst>
            <a:ext uri="{FF2B5EF4-FFF2-40B4-BE49-F238E27FC236}">
              <a16:creationId xmlns:a16="http://schemas.microsoft.com/office/drawing/2014/main" id="{C4504569-A0BA-4E6E-A805-335B000F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5" name="Picture 1024">
          <a:extLst>
            <a:ext uri="{FF2B5EF4-FFF2-40B4-BE49-F238E27FC236}">
              <a16:creationId xmlns:a16="http://schemas.microsoft.com/office/drawing/2014/main" id="{8B45F1B2-D52A-4C70-BB13-9F0918D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6" name="Picture 1024">
          <a:extLst>
            <a:ext uri="{FF2B5EF4-FFF2-40B4-BE49-F238E27FC236}">
              <a16:creationId xmlns:a16="http://schemas.microsoft.com/office/drawing/2014/main" id="{A9737AF0-431F-49FE-9C0F-25C9704A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7" name="Picture 1024">
          <a:extLst>
            <a:ext uri="{FF2B5EF4-FFF2-40B4-BE49-F238E27FC236}">
              <a16:creationId xmlns:a16="http://schemas.microsoft.com/office/drawing/2014/main" id="{581E63AF-921C-4562-A4A8-07E746C9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8" name="Picture 1024">
          <a:extLst>
            <a:ext uri="{FF2B5EF4-FFF2-40B4-BE49-F238E27FC236}">
              <a16:creationId xmlns:a16="http://schemas.microsoft.com/office/drawing/2014/main" id="{68AC7E8B-4FAA-4E97-89AE-9995F04B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1429" name="Picture 1024">
          <a:extLst>
            <a:ext uri="{FF2B5EF4-FFF2-40B4-BE49-F238E27FC236}">
              <a16:creationId xmlns:a16="http://schemas.microsoft.com/office/drawing/2014/main" id="{78829013-7A2E-4BCE-B6FC-BF61D51F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0" name="Picture 1024">
          <a:extLst>
            <a:ext uri="{FF2B5EF4-FFF2-40B4-BE49-F238E27FC236}">
              <a16:creationId xmlns:a16="http://schemas.microsoft.com/office/drawing/2014/main" id="{4B2D1FBF-D3D3-45B5-8D4B-C111CE70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1" name="Picture 1024">
          <a:extLst>
            <a:ext uri="{FF2B5EF4-FFF2-40B4-BE49-F238E27FC236}">
              <a16:creationId xmlns:a16="http://schemas.microsoft.com/office/drawing/2014/main" id="{30DEC75F-6F54-4C91-A1C2-BE231ABE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2" name="Picture 1024">
          <a:extLst>
            <a:ext uri="{FF2B5EF4-FFF2-40B4-BE49-F238E27FC236}">
              <a16:creationId xmlns:a16="http://schemas.microsoft.com/office/drawing/2014/main" id="{1F668A79-1C00-4960-B0E9-64B3615D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3" name="Picture 1024">
          <a:extLst>
            <a:ext uri="{FF2B5EF4-FFF2-40B4-BE49-F238E27FC236}">
              <a16:creationId xmlns:a16="http://schemas.microsoft.com/office/drawing/2014/main" id="{C178306D-B034-4548-866A-A9AE3F23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4" name="Picture 1024">
          <a:extLst>
            <a:ext uri="{FF2B5EF4-FFF2-40B4-BE49-F238E27FC236}">
              <a16:creationId xmlns:a16="http://schemas.microsoft.com/office/drawing/2014/main" id="{8BCB3950-61C6-4E99-9285-38DD21AD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5" name="Picture 1024">
          <a:extLst>
            <a:ext uri="{FF2B5EF4-FFF2-40B4-BE49-F238E27FC236}">
              <a16:creationId xmlns:a16="http://schemas.microsoft.com/office/drawing/2014/main" id="{AD61D9AD-DF6E-4F5D-9D7A-4717DBE4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421436" name="Picture 1024">
          <a:extLst>
            <a:ext uri="{FF2B5EF4-FFF2-40B4-BE49-F238E27FC236}">
              <a16:creationId xmlns:a16="http://schemas.microsoft.com/office/drawing/2014/main" id="{8FCF2557-D23F-4DAB-9C9B-483E161C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37" name="Picture 1024">
          <a:extLst>
            <a:ext uri="{FF2B5EF4-FFF2-40B4-BE49-F238E27FC236}">
              <a16:creationId xmlns:a16="http://schemas.microsoft.com/office/drawing/2014/main" id="{D980845D-E86E-447E-BD68-AA7320ED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38" name="Picture 1024">
          <a:extLst>
            <a:ext uri="{FF2B5EF4-FFF2-40B4-BE49-F238E27FC236}">
              <a16:creationId xmlns:a16="http://schemas.microsoft.com/office/drawing/2014/main" id="{3997CE57-0994-439C-840D-7DC15030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39" name="Picture 1024">
          <a:extLst>
            <a:ext uri="{FF2B5EF4-FFF2-40B4-BE49-F238E27FC236}">
              <a16:creationId xmlns:a16="http://schemas.microsoft.com/office/drawing/2014/main" id="{7573170E-591B-479E-B217-5CBCEEAA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40" name="Picture 1024">
          <a:extLst>
            <a:ext uri="{FF2B5EF4-FFF2-40B4-BE49-F238E27FC236}">
              <a16:creationId xmlns:a16="http://schemas.microsoft.com/office/drawing/2014/main" id="{7B5E2FDD-FC53-49D2-B5E8-371365AC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41" name="Picture 1024">
          <a:extLst>
            <a:ext uri="{FF2B5EF4-FFF2-40B4-BE49-F238E27FC236}">
              <a16:creationId xmlns:a16="http://schemas.microsoft.com/office/drawing/2014/main" id="{6AEC38A5-E69B-4E6E-B9C9-A259EC77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42" name="Picture 1024">
          <a:extLst>
            <a:ext uri="{FF2B5EF4-FFF2-40B4-BE49-F238E27FC236}">
              <a16:creationId xmlns:a16="http://schemas.microsoft.com/office/drawing/2014/main" id="{E4966B27-3E48-4D2B-BAA8-E3C6F6C5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421443" name="Picture 1024">
          <a:extLst>
            <a:ext uri="{FF2B5EF4-FFF2-40B4-BE49-F238E27FC236}">
              <a16:creationId xmlns:a16="http://schemas.microsoft.com/office/drawing/2014/main" id="{CB646676-36F5-4217-AC50-46F0B49C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44" name="Picture 1024">
          <a:extLst>
            <a:ext uri="{FF2B5EF4-FFF2-40B4-BE49-F238E27FC236}">
              <a16:creationId xmlns:a16="http://schemas.microsoft.com/office/drawing/2014/main" id="{0598D4B5-912B-4BC5-B94A-968575C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45" name="Picture 1024">
          <a:extLst>
            <a:ext uri="{FF2B5EF4-FFF2-40B4-BE49-F238E27FC236}">
              <a16:creationId xmlns:a16="http://schemas.microsoft.com/office/drawing/2014/main" id="{3E021C16-24AF-46F7-8308-917BC3A4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46" name="Picture 1024">
          <a:extLst>
            <a:ext uri="{FF2B5EF4-FFF2-40B4-BE49-F238E27FC236}">
              <a16:creationId xmlns:a16="http://schemas.microsoft.com/office/drawing/2014/main" id="{AE8F8959-3BAC-453D-83BC-68FF0FC9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47" name="Picture 1024">
          <a:extLst>
            <a:ext uri="{FF2B5EF4-FFF2-40B4-BE49-F238E27FC236}">
              <a16:creationId xmlns:a16="http://schemas.microsoft.com/office/drawing/2014/main" id="{A0D91E5E-F0AD-4DF1-A04B-0F0E6498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48" name="Picture 1024">
          <a:extLst>
            <a:ext uri="{FF2B5EF4-FFF2-40B4-BE49-F238E27FC236}">
              <a16:creationId xmlns:a16="http://schemas.microsoft.com/office/drawing/2014/main" id="{59580F47-8FC4-4BE9-B6C0-BB8B8756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49" name="Picture 1024">
          <a:extLst>
            <a:ext uri="{FF2B5EF4-FFF2-40B4-BE49-F238E27FC236}">
              <a16:creationId xmlns:a16="http://schemas.microsoft.com/office/drawing/2014/main" id="{E77A2A7C-6B66-4DBD-8877-95C3257F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421450" name="Picture 1024">
          <a:extLst>
            <a:ext uri="{FF2B5EF4-FFF2-40B4-BE49-F238E27FC236}">
              <a16:creationId xmlns:a16="http://schemas.microsoft.com/office/drawing/2014/main" id="{2257A181-0ADB-4527-B48E-04611BD7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1" name="Picture 1024">
          <a:extLst>
            <a:ext uri="{FF2B5EF4-FFF2-40B4-BE49-F238E27FC236}">
              <a16:creationId xmlns:a16="http://schemas.microsoft.com/office/drawing/2014/main" id="{9BBED23E-7F41-4048-90AE-49E9AA2A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2" name="Picture 1024">
          <a:extLst>
            <a:ext uri="{FF2B5EF4-FFF2-40B4-BE49-F238E27FC236}">
              <a16:creationId xmlns:a16="http://schemas.microsoft.com/office/drawing/2014/main" id="{9AA0FE4D-F4EB-4CB6-8D21-945DCE39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3" name="Picture 1024">
          <a:extLst>
            <a:ext uri="{FF2B5EF4-FFF2-40B4-BE49-F238E27FC236}">
              <a16:creationId xmlns:a16="http://schemas.microsoft.com/office/drawing/2014/main" id="{53C09F6D-318D-4407-8341-CB085CBC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4" name="Picture 1024">
          <a:extLst>
            <a:ext uri="{FF2B5EF4-FFF2-40B4-BE49-F238E27FC236}">
              <a16:creationId xmlns:a16="http://schemas.microsoft.com/office/drawing/2014/main" id="{84ECF615-54FE-4425-80B7-2D794381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5" name="Picture 1024">
          <a:extLst>
            <a:ext uri="{FF2B5EF4-FFF2-40B4-BE49-F238E27FC236}">
              <a16:creationId xmlns:a16="http://schemas.microsoft.com/office/drawing/2014/main" id="{4E2003BD-5A84-44B7-90F1-6344CEA9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6" name="Picture 1024">
          <a:extLst>
            <a:ext uri="{FF2B5EF4-FFF2-40B4-BE49-F238E27FC236}">
              <a16:creationId xmlns:a16="http://schemas.microsoft.com/office/drawing/2014/main" id="{79C35E98-2179-4FC8-A146-D7F30FA0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421457" name="Picture 1024">
          <a:extLst>
            <a:ext uri="{FF2B5EF4-FFF2-40B4-BE49-F238E27FC236}">
              <a16:creationId xmlns:a16="http://schemas.microsoft.com/office/drawing/2014/main" id="{287E7826-6ACD-498E-8AE6-EA0109610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58" name="Picture 1024">
          <a:extLst>
            <a:ext uri="{FF2B5EF4-FFF2-40B4-BE49-F238E27FC236}">
              <a16:creationId xmlns:a16="http://schemas.microsoft.com/office/drawing/2014/main" id="{042185F2-B95E-413E-B2AD-C5611571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59" name="Picture 1024">
          <a:extLst>
            <a:ext uri="{FF2B5EF4-FFF2-40B4-BE49-F238E27FC236}">
              <a16:creationId xmlns:a16="http://schemas.microsoft.com/office/drawing/2014/main" id="{02F56478-7583-454C-BDE0-72132CFE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60" name="Picture 1024">
          <a:extLst>
            <a:ext uri="{FF2B5EF4-FFF2-40B4-BE49-F238E27FC236}">
              <a16:creationId xmlns:a16="http://schemas.microsoft.com/office/drawing/2014/main" id="{9B070648-2CD3-4975-B4AB-E90079B9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61" name="Picture 1024">
          <a:extLst>
            <a:ext uri="{FF2B5EF4-FFF2-40B4-BE49-F238E27FC236}">
              <a16:creationId xmlns:a16="http://schemas.microsoft.com/office/drawing/2014/main" id="{9FE0D4D3-DB43-433E-BB09-6280BDBE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62" name="Picture 1024">
          <a:extLst>
            <a:ext uri="{FF2B5EF4-FFF2-40B4-BE49-F238E27FC236}">
              <a16:creationId xmlns:a16="http://schemas.microsoft.com/office/drawing/2014/main" id="{F3723DEE-E216-4F00-8C5F-35224B1C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63" name="Picture 1024">
          <a:extLst>
            <a:ext uri="{FF2B5EF4-FFF2-40B4-BE49-F238E27FC236}">
              <a16:creationId xmlns:a16="http://schemas.microsoft.com/office/drawing/2014/main" id="{2CACB0F1-55A4-4CAB-B109-710F91E3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64" name="Picture 1024">
          <a:extLst>
            <a:ext uri="{FF2B5EF4-FFF2-40B4-BE49-F238E27FC236}">
              <a16:creationId xmlns:a16="http://schemas.microsoft.com/office/drawing/2014/main" id="{1B6E3B9C-E572-41EA-AFE4-5264F398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65" name="Picture 1024">
          <a:extLst>
            <a:ext uri="{FF2B5EF4-FFF2-40B4-BE49-F238E27FC236}">
              <a16:creationId xmlns:a16="http://schemas.microsoft.com/office/drawing/2014/main" id="{1920CC39-1027-482B-AE2F-823398A2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66" name="Picture 1024">
          <a:extLst>
            <a:ext uri="{FF2B5EF4-FFF2-40B4-BE49-F238E27FC236}">
              <a16:creationId xmlns:a16="http://schemas.microsoft.com/office/drawing/2014/main" id="{C5D55278-E70E-4F1E-9B10-7FDD9966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67" name="Picture 1024">
          <a:extLst>
            <a:ext uri="{FF2B5EF4-FFF2-40B4-BE49-F238E27FC236}">
              <a16:creationId xmlns:a16="http://schemas.microsoft.com/office/drawing/2014/main" id="{6566B83C-80AB-4B13-8DF9-7758F7A7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68" name="Picture 1024">
          <a:extLst>
            <a:ext uri="{FF2B5EF4-FFF2-40B4-BE49-F238E27FC236}">
              <a16:creationId xmlns:a16="http://schemas.microsoft.com/office/drawing/2014/main" id="{244571A1-E322-4AA7-BC8B-1CF0FB18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69" name="Picture 1024">
          <a:extLst>
            <a:ext uri="{FF2B5EF4-FFF2-40B4-BE49-F238E27FC236}">
              <a16:creationId xmlns:a16="http://schemas.microsoft.com/office/drawing/2014/main" id="{778CAA22-5C8C-44AB-9B41-3B6CC835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70" name="Picture 1024">
          <a:extLst>
            <a:ext uri="{FF2B5EF4-FFF2-40B4-BE49-F238E27FC236}">
              <a16:creationId xmlns:a16="http://schemas.microsoft.com/office/drawing/2014/main" id="{B0FA3390-F0F0-4852-8022-30194971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421471" name="Picture 1024">
          <a:extLst>
            <a:ext uri="{FF2B5EF4-FFF2-40B4-BE49-F238E27FC236}">
              <a16:creationId xmlns:a16="http://schemas.microsoft.com/office/drawing/2014/main" id="{12D2F7E0-4BE6-49A4-B14D-3768778C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2" name="Picture 1024">
          <a:extLst>
            <a:ext uri="{FF2B5EF4-FFF2-40B4-BE49-F238E27FC236}">
              <a16:creationId xmlns:a16="http://schemas.microsoft.com/office/drawing/2014/main" id="{10CCF961-9FB6-4686-B22F-D4E0A27E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3" name="Picture 1024">
          <a:extLst>
            <a:ext uri="{FF2B5EF4-FFF2-40B4-BE49-F238E27FC236}">
              <a16:creationId xmlns:a16="http://schemas.microsoft.com/office/drawing/2014/main" id="{DFAAD8DA-545F-4E9E-B453-3B4104EA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4" name="Picture 1024">
          <a:extLst>
            <a:ext uri="{FF2B5EF4-FFF2-40B4-BE49-F238E27FC236}">
              <a16:creationId xmlns:a16="http://schemas.microsoft.com/office/drawing/2014/main" id="{A4AB9BEC-0806-427F-9816-48D5D746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5" name="Picture 1024">
          <a:extLst>
            <a:ext uri="{FF2B5EF4-FFF2-40B4-BE49-F238E27FC236}">
              <a16:creationId xmlns:a16="http://schemas.microsoft.com/office/drawing/2014/main" id="{DA91C6C7-C57A-4E58-9E36-543D40E6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6" name="Picture 1024">
          <a:extLst>
            <a:ext uri="{FF2B5EF4-FFF2-40B4-BE49-F238E27FC236}">
              <a16:creationId xmlns:a16="http://schemas.microsoft.com/office/drawing/2014/main" id="{D77F3550-9BE4-4701-B945-650DC1DC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7" name="Picture 1024">
          <a:extLst>
            <a:ext uri="{FF2B5EF4-FFF2-40B4-BE49-F238E27FC236}">
              <a16:creationId xmlns:a16="http://schemas.microsoft.com/office/drawing/2014/main" id="{261E68BF-92DD-4D46-9F23-6A29EDCD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21478" name="Picture 1024">
          <a:extLst>
            <a:ext uri="{FF2B5EF4-FFF2-40B4-BE49-F238E27FC236}">
              <a16:creationId xmlns:a16="http://schemas.microsoft.com/office/drawing/2014/main" id="{2E7B10C1-499F-4496-9A45-1AF6CF16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79" name="Picture 1024">
          <a:extLst>
            <a:ext uri="{FF2B5EF4-FFF2-40B4-BE49-F238E27FC236}">
              <a16:creationId xmlns:a16="http://schemas.microsoft.com/office/drawing/2014/main" id="{214B9205-FBB4-4178-A685-C8362D46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80" name="Picture 1024">
          <a:extLst>
            <a:ext uri="{FF2B5EF4-FFF2-40B4-BE49-F238E27FC236}">
              <a16:creationId xmlns:a16="http://schemas.microsoft.com/office/drawing/2014/main" id="{F5510689-6C5D-4781-9CCE-84E82136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81" name="Picture 1024">
          <a:extLst>
            <a:ext uri="{FF2B5EF4-FFF2-40B4-BE49-F238E27FC236}">
              <a16:creationId xmlns:a16="http://schemas.microsoft.com/office/drawing/2014/main" id="{E17680A3-7E98-4C27-B7DA-226ECBAC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82" name="Picture 1024">
          <a:extLst>
            <a:ext uri="{FF2B5EF4-FFF2-40B4-BE49-F238E27FC236}">
              <a16:creationId xmlns:a16="http://schemas.microsoft.com/office/drawing/2014/main" id="{46E11C96-FDEB-4037-BB05-55333B68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83" name="Picture 1024">
          <a:extLst>
            <a:ext uri="{FF2B5EF4-FFF2-40B4-BE49-F238E27FC236}">
              <a16:creationId xmlns:a16="http://schemas.microsoft.com/office/drawing/2014/main" id="{7E1410CE-B99E-49B9-A423-0B13063B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84" name="Picture 1024">
          <a:extLst>
            <a:ext uri="{FF2B5EF4-FFF2-40B4-BE49-F238E27FC236}">
              <a16:creationId xmlns:a16="http://schemas.microsoft.com/office/drawing/2014/main" id="{908F0CE5-19F5-422F-AA5F-57DFC2B5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421485" name="Picture 1024">
          <a:extLst>
            <a:ext uri="{FF2B5EF4-FFF2-40B4-BE49-F238E27FC236}">
              <a16:creationId xmlns:a16="http://schemas.microsoft.com/office/drawing/2014/main" id="{68F55DC4-5F4B-4DCD-A2D1-062A5CD9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86" name="Picture 1024">
          <a:extLst>
            <a:ext uri="{FF2B5EF4-FFF2-40B4-BE49-F238E27FC236}">
              <a16:creationId xmlns:a16="http://schemas.microsoft.com/office/drawing/2014/main" id="{B177E054-20A0-4EDD-8160-415024EB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87" name="Picture 1024">
          <a:extLst>
            <a:ext uri="{FF2B5EF4-FFF2-40B4-BE49-F238E27FC236}">
              <a16:creationId xmlns:a16="http://schemas.microsoft.com/office/drawing/2014/main" id="{FF035965-4C76-482E-85C2-947ECD87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88" name="Picture 1024">
          <a:extLst>
            <a:ext uri="{FF2B5EF4-FFF2-40B4-BE49-F238E27FC236}">
              <a16:creationId xmlns:a16="http://schemas.microsoft.com/office/drawing/2014/main" id="{59637D02-82DE-4AB0-A4CD-68A6311F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89" name="Picture 1024">
          <a:extLst>
            <a:ext uri="{FF2B5EF4-FFF2-40B4-BE49-F238E27FC236}">
              <a16:creationId xmlns:a16="http://schemas.microsoft.com/office/drawing/2014/main" id="{2190562E-0096-40F3-A23B-C532D736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90" name="Picture 1024">
          <a:extLst>
            <a:ext uri="{FF2B5EF4-FFF2-40B4-BE49-F238E27FC236}">
              <a16:creationId xmlns:a16="http://schemas.microsoft.com/office/drawing/2014/main" id="{A988A427-0566-4757-8D6B-32860F4C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91" name="Picture 1024">
          <a:extLst>
            <a:ext uri="{FF2B5EF4-FFF2-40B4-BE49-F238E27FC236}">
              <a16:creationId xmlns:a16="http://schemas.microsoft.com/office/drawing/2014/main" id="{1DBB65C1-3AB7-45E0-BADF-4EBDF3F7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421492" name="Picture 1024">
          <a:extLst>
            <a:ext uri="{FF2B5EF4-FFF2-40B4-BE49-F238E27FC236}">
              <a16:creationId xmlns:a16="http://schemas.microsoft.com/office/drawing/2014/main" id="{E0632CF8-C532-4470-AA64-16D05B5B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419100</xdr:rowOff>
    </xdr:from>
    <xdr:to>
      <xdr:col>2</xdr:col>
      <xdr:colOff>814388</xdr:colOff>
      <xdr:row>1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419100"/>
          <a:ext cx="4048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1204232</xdr:colOff>
      <xdr:row>1</xdr:row>
      <xdr:rowOff>85725</xdr:rowOff>
    </xdr:from>
    <xdr:to>
      <xdr:col>11</xdr:col>
      <xdr:colOff>1132795</xdr:colOff>
      <xdr:row>3</xdr:row>
      <xdr:rowOff>238125</xdr:rowOff>
    </xdr:to>
    <xdr:pic>
      <xdr:nvPicPr>
        <xdr:cNvPr id="15" name="Picture 10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2303" y="425904"/>
          <a:ext cx="1411740" cy="832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6" name="Picture 18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9" name="Picture 2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23" name="Picture 26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6" name="Picture 1024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7" name="Picture 1024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8" name="Picture 1024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29" name="Picture 1024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0" name="Picture 1024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1" name="Picture 1024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2" name="Picture 1024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3" name="Picture 1024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4" name="Picture 1024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5" name="Picture 102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6" name="Picture 1024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7" name="Picture 1024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8" name="Picture 1024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39" name="Picture 1024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30028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0" name="Picture 1024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1" name="Picture 1024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2" name="Picture 1024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3" name="Picture 1024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4" name="Picture 1024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5" name="Picture 102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46" name="Picture 1024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225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7" name="Picture 1024">
          <a:extLst>
            <a:ext uri="{FF2B5EF4-FFF2-40B4-BE49-F238E27FC236}">
              <a16:creationId xmlns:a16="http://schemas.microsoft.com/office/drawing/2014/main" id="{79FD8718-626E-4260-8F57-FD195FBB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8" name="Picture 1024">
          <a:extLst>
            <a:ext uri="{FF2B5EF4-FFF2-40B4-BE49-F238E27FC236}">
              <a16:creationId xmlns:a16="http://schemas.microsoft.com/office/drawing/2014/main" id="{DD56997C-EA9C-4C7B-A3D8-3C611044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49" name="Picture 1024">
          <a:extLst>
            <a:ext uri="{FF2B5EF4-FFF2-40B4-BE49-F238E27FC236}">
              <a16:creationId xmlns:a16="http://schemas.microsoft.com/office/drawing/2014/main" id="{873FB7D6-6A02-4B3F-BFED-E70F9764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0" name="Picture 1024">
          <a:extLst>
            <a:ext uri="{FF2B5EF4-FFF2-40B4-BE49-F238E27FC236}">
              <a16:creationId xmlns:a16="http://schemas.microsoft.com/office/drawing/2014/main" id="{1402FB17-5E97-46FD-92C6-5CC45151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1" name="Picture 1024">
          <a:extLst>
            <a:ext uri="{FF2B5EF4-FFF2-40B4-BE49-F238E27FC236}">
              <a16:creationId xmlns:a16="http://schemas.microsoft.com/office/drawing/2014/main" id="{101D80D3-1EBC-4FFC-8A55-BC2C33C6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2" name="Picture 1024">
          <a:extLst>
            <a:ext uri="{FF2B5EF4-FFF2-40B4-BE49-F238E27FC236}">
              <a16:creationId xmlns:a16="http://schemas.microsoft.com/office/drawing/2014/main" id="{5F182E71-A6DC-465C-9C6B-B3250690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53" name="Picture 1024">
          <a:extLst>
            <a:ext uri="{FF2B5EF4-FFF2-40B4-BE49-F238E27FC236}">
              <a16:creationId xmlns:a16="http://schemas.microsoft.com/office/drawing/2014/main" id="{3D436852-DE30-4EF3-81F1-553414DC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576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4" name="Picture 1024">
          <a:extLst>
            <a:ext uri="{FF2B5EF4-FFF2-40B4-BE49-F238E27FC236}">
              <a16:creationId xmlns:a16="http://schemas.microsoft.com/office/drawing/2014/main" id="{22C18604-975A-4689-97E9-B79A7351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5" name="Picture 1024">
          <a:extLst>
            <a:ext uri="{FF2B5EF4-FFF2-40B4-BE49-F238E27FC236}">
              <a16:creationId xmlns:a16="http://schemas.microsoft.com/office/drawing/2014/main" id="{8889C73A-230E-4B61-A014-477210A9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6" name="Picture 1024">
          <a:extLst>
            <a:ext uri="{FF2B5EF4-FFF2-40B4-BE49-F238E27FC236}">
              <a16:creationId xmlns:a16="http://schemas.microsoft.com/office/drawing/2014/main" id="{9C2880AD-8AF9-4163-87DC-185D886D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7" name="Picture 1024">
          <a:extLst>
            <a:ext uri="{FF2B5EF4-FFF2-40B4-BE49-F238E27FC236}">
              <a16:creationId xmlns:a16="http://schemas.microsoft.com/office/drawing/2014/main" id="{C763D75B-53EC-44B3-BFE7-0B713863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8" name="Picture 1024">
          <a:extLst>
            <a:ext uri="{FF2B5EF4-FFF2-40B4-BE49-F238E27FC236}">
              <a16:creationId xmlns:a16="http://schemas.microsoft.com/office/drawing/2014/main" id="{052A9B39-212F-46D5-9B3E-64E84248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59" name="Picture 1024">
          <a:extLst>
            <a:ext uri="{FF2B5EF4-FFF2-40B4-BE49-F238E27FC236}">
              <a16:creationId xmlns:a16="http://schemas.microsoft.com/office/drawing/2014/main" id="{5F7774B5-B00B-401E-ADE1-B33FFF61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60" name="Picture 1024">
          <a:extLst>
            <a:ext uri="{FF2B5EF4-FFF2-40B4-BE49-F238E27FC236}">
              <a16:creationId xmlns:a16="http://schemas.microsoft.com/office/drawing/2014/main" id="{4671BE5F-1EAF-4DF8-8F3B-082CC32BA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61" name="Picture 1024">
          <a:extLst>
            <a:ext uri="{FF2B5EF4-FFF2-40B4-BE49-F238E27FC236}">
              <a16:creationId xmlns:a16="http://schemas.microsoft.com/office/drawing/2014/main" id="{285978C5-22EE-4011-9C2D-F44D8E09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2" name="Picture 1024">
          <a:extLst>
            <a:ext uri="{FF2B5EF4-FFF2-40B4-BE49-F238E27FC236}">
              <a16:creationId xmlns:a16="http://schemas.microsoft.com/office/drawing/2014/main" id="{99886EA4-1147-4B51-B645-9988DF84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3" name="Picture 1024">
          <a:extLst>
            <a:ext uri="{FF2B5EF4-FFF2-40B4-BE49-F238E27FC236}">
              <a16:creationId xmlns:a16="http://schemas.microsoft.com/office/drawing/2014/main" id="{64EE925D-DA14-4B1F-9955-7ADF60E6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4" name="Picture 1024">
          <a:extLst>
            <a:ext uri="{FF2B5EF4-FFF2-40B4-BE49-F238E27FC236}">
              <a16:creationId xmlns:a16="http://schemas.microsoft.com/office/drawing/2014/main" id="{0A560D35-B9A5-46A0-83F7-1BB5C53F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5" name="Picture 1024">
          <a:extLst>
            <a:ext uri="{FF2B5EF4-FFF2-40B4-BE49-F238E27FC236}">
              <a16:creationId xmlns:a16="http://schemas.microsoft.com/office/drawing/2014/main" id="{B71AEC23-28F3-4773-91AE-C73CA0C0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6" name="Picture 1024">
          <a:extLst>
            <a:ext uri="{FF2B5EF4-FFF2-40B4-BE49-F238E27FC236}">
              <a16:creationId xmlns:a16="http://schemas.microsoft.com/office/drawing/2014/main" id="{C3F9AAE8-6508-4D5C-9DE6-F5DE80CB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67" name="Picture 1024">
          <a:extLst>
            <a:ext uri="{FF2B5EF4-FFF2-40B4-BE49-F238E27FC236}">
              <a16:creationId xmlns:a16="http://schemas.microsoft.com/office/drawing/2014/main" id="{AFED4415-331F-402C-BB52-F0050C0B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109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68" name="Picture 1024">
          <a:extLst>
            <a:ext uri="{FF2B5EF4-FFF2-40B4-BE49-F238E27FC236}">
              <a16:creationId xmlns:a16="http://schemas.microsoft.com/office/drawing/2014/main" id="{F5AD08B2-9E0B-4475-A2B3-C8273FA4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69" name="Picture 1024">
          <a:extLst>
            <a:ext uri="{FF2B5EF4-FFF2-40B4-BE49-F238E27FC236}">
              <a16:creationId xmlns:a16="http://schemas.microsoft.com/office/drawing/2014/main" id="{5C9E80B3-6AC5-4D35-B830-2709BFE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0" name="Picture 1024">
          <a:extLst>
            <a:ext uri="{FF2B5EF4-FFF2-40B4-BE49-F238E27FC236}">
              <a16:creationId xmlns:a16="http://schemas.microsoft.com/office/drawing/2014/main" id="{BDC56A20-D091-4468-BDF6-86BBD273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1" name="Picture 1024">
          <a:extLst>
            <a:ext uri="{FF2B5EF4-FFF2-40B4-BE49-F238E27FC236}">
              <a16:creationId xmlns:a16="http://schemas.microsoft.com/office/drawing/2014/main" id="{D793E946-A6A2-4D69-8C1D-CEAE782B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2" name="Picture 1024">
          <a:extLst>
            <a:ext uri="{FF2B5EF4-FFF2-40B4-BE49-F238E27FC236}">
              <a16:creationId xmlns:a16="http://schemas.microsoft.com/office/drawing/2014/main" id="{8C6B9B9A-407F-4815-A3A9-4F1DA4A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3" name="Picture 1024">
          <a:extLst>
            <a:ext uri="{FF2B5EF4-FFF2-40B4-BE49-F238E27FC236}">
              <a16:creationId xmlns:a16="http://schemas.microsoft.com/office/drawing/2014/main" id="{FFD8AD2F-6B4D-46D3-8D0A-78962AD9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74" name="Picture 1024">
          <a:extLst>
            <a:ext uri="{FF2B5EF4-FFF2-40B4-BE49-F238E27FC236}">
              <a16:creationId xmlns:a16="http://schemas.microsoft.com/office/drawing/2014/main" id="{59DD174B-F049-4553-B882-F4DC3897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4521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3810000</xdr:colOff>
      <xdr:row>0</xdr:row>
      <xdr:rowOff>276532</xdr:rowOff>
    </xdr:from>
    <xdr:to>
      <xdr:col>0</xdr:col>
      <xdr:colOff>4854677</xdr:colOff>
      <xdr:row>3</xdr:row>
      <xdr:rowOff>113514</xdr:rowOff>
    </xdr:to>
    <xdr:pic>
      <xdr:nvPicPr>
        <xdr:cNvPr id="75" name="Picture 14">
          <a:extLst>
            <a:ext uri="{FF2B5EF4-FFF2-40B4-BE49-F238E27FC236}">
              <a16:creationId xmlns:a16="http://schemas.microsoft.com/office/drawing/2014/main" id="{6C3FF10B-B02A-4B75-AC72-8C1CA674C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76532"/>
          <a:ext cx="1044677" cy="85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2180281</xdr:colOff>
      <xdr:row>0</xdr:row>
      <xdr:rowOff>320359</xdr:rowOff>
    </xdr:from>
    <xdr:to>
      <xdr:col>7</xdr:col>
      <xdr:colOff>3567593</xdr:colOff>
      <xdr:row>3</xdr:row>
      <xdr:rowOff>107539</xdr:rowOff>
    </xdr:to>
    <xdr:pic>
      <xdr:nvPicPr>
        <xdr:cNvPr id="76" name="Picture 10">
          <a:extLst>
            <a:ext uri="{FF2B5EF4-FFF2-40B4-BE49-F238E27FC236}">
              <a16:creationId xmlns:a16="http://schemas.microsoft.com/office/drawing/2014/main" id="{9A896972-E017-4E83-A5CC-55656B5A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33023" y="320359"/>
          <a:ext cx="1387312" cy="8011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77" name="Picture 1024">
          <a:extLst>
            <a:ext uri="{FF2B5EF4-FFF2-40B4-BE49-F238E27FC236}">
              <a16:creationId xmlns:a16="http://schemas.microsoft.com/office/drawing/2014/main" id="{FA11C523-474D-4B66-8B41-FCD8DC7C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78" name="Picture 1024">
          <a:extLst>
            <a:ext uri="{FF2B5EF4-FFF2-40B4-BE49-F238E27FC236}">
              <a16:creationId xmlns:a16="http://schemas.microsoft.com/office/drawing/2014/main" id="{C8DBA56A-ED67-46E3-9D5C-89DA0C4C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79" name="Picture 1024">
          <a:extLst>
            <a:ext uri="{FF2B5EF4-FFF2-40B4-BE49-F238E27FC236}">
              <a16:creationId xmlns:a16="http://schemas.microsoft.com/office/drawing/2014/main" id="{B3849D49-6130-4EA1-A777-8712D1F7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80" name="Picture 1024">
          <a:extLst>
            <a:ext uri="{FF2B5EF4-FFF2-40B4-BE49-F238E27FC236}">
              <a16:creationId xmlns:a16="http://schemas.microsoft.com/office/drawing/2014/main" id="{BEBD0FA4-3934-4363-8ABD-C514A7A83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81" name="Picture 1024">
          <a:extLst>
            <a:ext uri="{FF2B5EF4-FFF2-40B4-BE49-F238E27FC236}">
              <a16:creationId xmlns:a16="http://schemas.microsoft.com/office/drawing/2014/main" id="{D44E3526-E5FE-4363-BCBA-D406AE39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82" name="Picture 1024">
          <a:extLst>
            <a:ext uri="{FF2B5EF4-FFF2-40B4-BE49-F238E27FC236}">
              <a16:creationId xmlns:a16="http://schemas.microsoft.com/office/drawing/2014/main" id="{8B6CBACA-8798-4794-8DC7-7038D30F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186</xdr:row>
      <xdr:rowOff>0</xdr:rowOff>
    </xdr:from>
    <xdr:to>
      <xdr:col>5</xdr:col>
      <xdr:colOff>0</xdr:colOff>
      <xdr:row>186</xdr:row>
      <xdr:rowOff>9525</xdr:rowOff>
    </xdr:to>
    <xdr:pic>
      <xdr:nvPicPr>
        <xdr:cNvPr id="83" name="Picture 1024">
          <a:extLst>
            <a:ext uri="{FF2B5EF4-FFF2-40B4-BE49-F238E27FC236}">
              <a16:creationId xmlns:a16="http://schemas.microsoft.com/office/drawing/2014/main" id="{FD2936C1-EE75-4C8F-A2BA-35FD74D0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3471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4" name="Picture 1024">
          <a:extLst>
            <a:ext uri="{FF2B5EF4-FFF2-40B4-BE49-F238E27FC236}">
              <a16:creationId xmlns:a16="http://schemas.microsoft.com/office/drawing/2014/main" id="{1907AC85-095F-4DAE-94C8-A57D1059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5" name="Picture 1024">
          <a:extLst>
            <a:ext uri="{FF2B5EF4-FFF2-40B4-BE49-F238E27FC236}">
              <a16:creationId xmlns:a16="http://schemas.microsoft.com/office/drawing/2014/main" id="{1D07976E-91A6-47A3-BB7D-E345D788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6" name="Picture 1024">
          <a:extLst>
            <a:ext uri="{FF2B5EF4-FFF2-40B4-BE49-F238E27FC236}">
              <a16:creationId xmlns:a16="http://schemas.microsoft.com/office/drawing/2014/main" id="{1DAEA60B-3AC5-4331-9DA7-85086480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7" name="Picture 1024">
          <a:extLst>
            <a:ext uri="{FF2B5EF4-FFF2-40B4-BE49-F238E27FC236}">
              <a16:creationId xmlns:a16="http://schemas.microsoft.com/office/drawing/2014/main" id="{200641A6-9889-4A15-850C-8CAFDCFA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8" name="Picture 1024">
          <a:extLst>
            <a:ext uri="{FF2B5EF4-FFF2-40B4-BE49-F238E27FC236}">
              <a16:creationId xmlns:a16="http://schemas.microsoft.com/office/drawing/2014/main" id="{FDABA954-1926-46A9-A884-D0B481FD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89" name="Picture 1024">
          <a:extLst>
            <a:ext uri="{FF2B5EF4-FFF2-40B4-BE49-F238E27FC236}">
              <a16:creationId xmlns:a16="http://schemas.microsoft.com/office/drawing/2014/main" id="{DE34990C-2297-4BA7-A1D8-E13D8883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90" name="Picture 1024">
          <a:extLst>
            <a:ext uri="{FF2B5EF4-FFF2-40B4-BE49-F238E27FC236}">
              <a16:creationId xmlns:a16="http://schemas.microsoft.com/office/drawing/2014/main" id="{4D2EAC6C-4047-49FE-ADE1-DD638A34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91" name="Picture 1024">
          <a:extLst>
            <a:ext uri="{FF2B5EF4-FFF2-40B4-BE49-F238E27FC236}">
              <a16:creationId xmlns:a16="http://schemas.microsoft.com/office/drawing/2014/main" id="{060D3932-B0CA-4FD7-A270-35511076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2" name="Picture 1024">
          <a:extLst>
            <a:ext uri="{FF2B5EF4-FFF2-40B4-BE49-F238E27FC236}">
              <a16:creationId xmlns:a16="http://schemas.microsoft.com/office/drawing/2014/main" id="{7635CF44-7162-465A-A949-E372AB37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3" name="Picture 1024">
          <a:extLst>
            <a:ext uri="{FF2B5EF4-FFF2-40B4-BE49-F238E27FC236}">
              <a16:creationId xmlns:a16="http://schemas.microsoft.com/office/drawing/2014/main" id="{C85415CA-B693-4C2B-B514-32E469C9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4" name="Picture 1024">
          <a:extLst>
            <a:ext uri="{FF2B5EF4-FFF2-40B4-BE49-F238E27FC236}">
              <a16:creationId xmlns:a16="http://schemas.microsoft.com/office/drawing/2014/main" id="{38658CD3-0D97-4BB6-9AE5-004895AA6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5" name="Picture 1024">
          <a:extLst>
            <a:ext uri="{FF2B5EF4-FFF2-40B4-BE49-F238E27FC236}">
              <a16:creationId xmlns:a16="http://schemas.microsoft.com/office/drawing/2014/main" id="{E158B658-3E5B-457D-B698-0643A3F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6" name="Picture 1024">
          <a:extLst>
            <a:ext uri="{FF2B5EF4-FFF2-40B4-BE49-F238E27FC236}">
              <a16:creationId xmlns:a16="http://schemas.microsoft.com/office/drawing/2014/main" id="{136E965C-304C-43E1-925F-06245FC3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97" name="Picture 1024">
          <a:extLst>
            <a:ext uri="{FF2B5EF4-FFF2-40B4-BE49-F238E27FC236}">
              <a16:creationId xmlns:a16="http://schemas.microsoft.com/office/drawing/2014/main" id="{9C00FC26-5C42-423B-9E97-F98A1EF3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46900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98" name="Picture 1024">
          <a:extLst>
            <a:ext uri="{FF2B5EF4-FFF2-40B4-BE49-F238E27FC236}">
              <a16:creationId xmlns:a16="http://schemas.microsoft.com/office/drawing/2014/main" id="{B9242262-6311-41F8-A31B-BBE577EC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99" name="Picture 1024">
          <a:extLst>
            <a:ext uri="{FF2B5EF4-FFF2-40B4-BE49-F238E27FC236}">
              <a16:creationId xmlns:a16="http://schemas.microsoft.com/office/drawing/2014/main" id="{1D01F5CD-2C79-4923-BCC4-1ED9DF19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0" name="Picture 1024">
          <a:extLst>
            <a:ext uri="{FF2B5EF4-FFF2-40B4-BE49-F238E27FC236}">
              <a16:creationId xmlns:a16="http://schemas.microsoft.com/office/drawing/2014/main" id="{E0509EAE-3152-471A-8998-BDE9075F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1" name="Picture 1024">
          <a:extLst>
            <a:ext uri="{FF2B5EF4-FFF2-40B4-BE49-F238E27FC236}">
              <a16:creationId xmlns:a16="http://schemas.microsoft.com/office/drawing/2014/main" id="{80939EC1-452F-4EB8-A24E-07A356C0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2" name="Picture 1024">
          <a:extLst>
            <a:ext uri="{FF2B5EF4-FFF2-40B4-BE49-F238E27FC236}">
              <a16:creationId xmlns:a16="http://schemas.microsoft.com/office/drawing/2014/main" id="{A6EC0662-4E94-4C6E-9B9B-9377C320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3" name="Picture 1024">
          <a:extLst>
            <a:ext uri="{FF2B5EF4-FFF2-40B4-BE49-F238E27FC236}">
              <a16:creationId xmlns:a16="http://schemas.microsoft.com/office/drawing/2014/main" id="{F97AEFB0-45C0-4B23-9457-B81AA290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04" name="Picture 1024">
          <a:extLst>
            <a:ext uri="{FF2B5EF4-FFF2-40B4-BE49-F238E27FC236}">
              <a16:creationId xmlns:a16="http://schemas.microsoft.com/office/drawing/2014/main" id="{268E2FCE-5778-4D70-B7A1-5097FE0A4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5032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22" name="Picture 1024">
          <a:extLst>
            <a:ext uri="{FF2B5EF4-FFF2-40B4-BE49-F238E27FC236}">
              <a16:creationId xmlns:a16="http://schemas.microsoft.com/office/drawing/2014/main" id="{506654B8-DEF1-4C75-AB58-95A8A5167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5" name="Picture 1024">
          <a:extLst>
            <a:ext uri="{FF2B5EF4-FFF2-40B4-BE49-F238E27FC236}">
              <a16:creationId xmlns:a16="http://schemas.microsoft.com/office/drawing/2014/main" id="{592BA7D6-9C5B-4334-8162-A5A3716C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6" name="Picture 1024">
          <a:extLst>
            <a:ext uri="{FF2B5EF4-FFF2-40B4-BE49-F238E27FC236}">
              <a16:creationId xmlns:a16="http://schemas.microsoft.com/office/drawing/2014/main" id="{B5BC3872-C0BC-4E22-B24D-6E4753A6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7" name="Picture 1024">
          <a:extLst>
            <a:ext uri="{FF2B5EF4-FFF2-40B4-BE49-F238E27FC236}">
              <a16:creationId xmlns:a16="http://schemas.microsoft.com/office/drawing/2014/main" id="{6BE32C00-B459-42B9-816F-7641B72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8" name="Picture 1024">
          <a:extLst>
            <a:ext uri="{FF2B5EF4-FFF2-40B4-BE49-F238E27FC236}">
              <a16:creationId xmlns:a16="http://schemas.microsoft.com/office/drawing/2014/main" id="{4793233D-D618-48BC-8DC9-6AA03575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09" name="Picture 1024">
          <a:extLst>
            <a:ext uri="{FF2B5EF4-FFF2-40B4-BE49-F238E27FC236}">
              <a16:creationId xmlns:a16="http://schemas.microsoft.com/office/drawing/2014/main" id="{BA2085CF-403B-47C0-87CF-E6E02BFC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10" name="Picture 1024">
          <a:extLst>
            <a:ext uri="{FF2B5EF4-FFF2-40B4-BE49-F238E27FC236}">
              <a16:creationId xmlns:a16="http://schemas.microsoft.com/office/drawing/2014/main" id="{376C47C5-8C07-4F3E-987A-E2666075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4617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1" name="Picture 1024">
          <a:extLst>
            <a:ext uri="{FF2B5EF4-FFF2-40B4-BE49-F238E27FC236}">
              <a16:creationId xmlns:a16="http://schemas.microsoft.com/office/drawing/2014/main" id="{704A088B-124C-40DF-820F-B448A8DB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2" name="Picture 1024">
          <a:extLst>
            <a:ext uri="{FF2B5EF4-FFF2-40B4-BE49-F238E27FC236}">
              <a16:creationId xmlns:a16="http://schemas.microsoft.com/office/drawing/2014/main" id="{B0AC6579-61F0-4F4F-93C6-F6C3D632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3" name="Picture 1024">
          <a:extLst>
            <a:ext uri="{FF2B5EF4-FFF2-40B4-BE49-F238E27FC236}">
              <a16:creationId xmlns:a16="http://schemas.microsoft.com/office/drawing/2014/main" id="{B29694D7-2327-4B44-ADCF-A7EC2875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4" name="Picture 1024">
          <a:extLst>
            <a:ext uri="{FF2B5EF4-FFF2-40B4-BE49-F238E27FC236}">
              <a16:creationId xmlns:a16="http://schemas.microsoft.com/office/drawing/2014/main" id="{F1008E83-A076-4B1A-ABEB-8C56A5FF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5" name="Picture 1024">
          <a:extLst>
            <a:ext uri="{FF2B5EF4-FFF2-40B4-BE49-F238E27FC236}">
              <a16:creationId xmlns:a16="http://schemas.microsoft.com/office/drawing/2014/main" id="{026E9C69-293C-4FD6-8305-D9F4895C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6" name="Picture 1024">
          <a:extLst>
            <a:ext uri="{FF2B5EF4-FFF2-40B4-BE49-F238E27FC236}">
              <a16:creationId xmlns:a16="http://schemas.microsoft.com/office/drawing/2014/main" id="{FB52FFBC-FFD2-4A0E-84FC-B3DDDF0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186</xdr:row>
      <xdr:rowOff>0</xdr:rowOff>
    </xdr:from>
    <xdr:to>
      <xdr:col>4</xdr:col>
      <xdr:colOff>0</xdr:colOff>
      <xdr:row>186</xdr:row>
      <xdr:rowOff>9525</xdr:rowOff>
    </xdr:to>
    <xdr:pic>
      <xdr:nvPicPr>
        <xdr:cNvPr id="117" name="Picture 1024">
          <a:extLst>
            <a:ext uri="{FF2B5EF4-FFF2-40B4-BE49-F238E27FC236}">
              <a16:creationId xmlns:a16="http://schemas.microsoft.com/office/drawing/2014/main" id="{CDF5420D-365E-46E8-96DB-5C66087A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186</xdr:row>
      <xdr:rowOff>0</xdr:rowOff>
    </xdr:from>
    <xdr:ext cx="0" cy="9525"/>
    <xdr:pic>
      <xdr:nvPicPr>
        <xdr:cNvPr id="118" name="Picture 1024">
          <a:extLst>
            <a:ext uri="{FF2B5EF4-FFF2-40B4-BE49-F238E27FC236}">
              <a16:creationId xmlns:a16="http://schemas.microsoft.com/office/drawing/2014/main" id="{63B5DF60-9D06-4DB1-8D2B-C4F103DB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19" name="Picture 1024">
          <a:extLst>
            <a:ext uri="{FF2B5EF4-FFF2-40B4-BE49-F238E27FC236}">
              <a16:creationId xmlns:a16="http://schemas.microsoft.com/office/drawing/2014/main" id="{ABFC5291-44CD-4191-898A-D1C5A886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20" name="Picture 1024">
          <a:extLst>
            <a:ext uri="{FF2B5EF4-FFF2-40B4-BE49-F238E27FC236}">
              <a16:creationId xmlns:a16="http://schemas.microsoft.com/office/drawing/2014/main" id="{9F6CEDEA-8779-4303-B4C1-DC31B171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21" name="Picture 1024">
          <a:extLst>
            <a:ext uri="{FF2B5EF4-FFF2-40B4-BE49-F238E27FC236}">
              <a16:creationId xmlns:a16="http://schemas.microsoft.com/office/drawing/2014/main" id="{1DF6FA36-ED10-4726-AFBE-5DD3941C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22" name="Picture 1024">
          <a:extLst>
            <a:ext uri="{FF2B5EF4-FFF2-40B4-BE49-F238E27FC236}">
              <a16:creationId xmlns:a16="http://schemas.microsoft.com/office/drawing/2014/main" id="{963EB2E3-3BCA-4412-864C-B34CE3E2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23" name="Picture 1024">
          <a:extLst>
            <a:ext uri="{FF2B5EF4-FFF2-40B4-BE49-F238E27FC236}">
              <a16:creationId xmlns:a16="http://schemas.microsoft.com/office/drawing/2014/main" id="{85CC10B4-EA0A-4833-83C9-65468BEA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186</xdr:row>
      <xdr:rowOff>0</xdr:rowOff>
    </xdr:from>
    <xdr:ext cx="0" cy="9525"/>
    <xdr:pic>
      <xdr:nvPicPr>
        <xdr:cNvPr id="124" name="Picture 1024">
          <a:extLst>
            <a:ext uri="{FF2B5EF4-FFF2-40B4-BE49-F238E27FC236}">
              <a16:creationId xmlns:a16="http://schemas.microsoft.com/office/drawing/2014/main" id="{6139DFCF-A8D5-424C-BB27-6B7FA1C1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0025" y="368046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25" name="Picture 1024">
          <a:extLst>
            <a:ext uri="{FF2B5EF4-FFF2-40B4-BE49-F238E27FC236}">
              <a16:creationId xmlns:a16="http://schemas.microsoft.com/office/drawing/2014/main" id="{B02199EA-2F6C-4B20-A9DF-A4B11DEA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26" name="Picture 1024">
          <a:extLst>
            <a:ext uri="{FF2B5EF4-FFF2-40B4-BE49-F238E27FC236}">
              <a16:creationId xmlns:a16="http://schemas.microsoft.com/office/drawing/2014/main" id="{CB84A56C-5718-47FD-B398-9F6C66F3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27" name="Picture 1024">
          <a:extLst>
            <a:ext uri="{FF2B5EF4-FFF2-40B4-BE49-F238E27FC236}">
              <a16:creationId xmlns:a16="http://schemas.microsoft.com/office/drawing/2014/main" id="{44B31576-1B8B-47E6-AEBF-B3C27F03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28" name="Picture 1024">
          <a:extLst>
            <a:ext uri="{FF2B5EF4-FFF2-40B4-BE49-F238E27FC236}">
              <a16:creationId xmlns:a16="http://schemas.microsoft.com/office/drawing/2014/main" id="{97AC1823-33FB-44E5-9EBC-44A28C86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29" name="Picture 1024">
          <a:extLst>
            <a:ext uri="{FF2B5EF4-FFF2-40B4-BE49-F238E27FC236}">
              <a16:creationId xmlns:a16="http://schemas.microsoft.com/office/drawing/2014/main" id="{6A3A867C-F9EC-4CFB-AF93-B9AC260D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30" name="Picture 1024">
          <a:extLst>
            <a:ext uri="{FF2B5EF4-FFF2-40B4-BE49-F238E27FC236}">
              <a16:creationId xmlns:a16="http://schemas.microsoft.com/office/drawing/2014/main" id="{66A2946B-47BF-408B-BDA2-E94BEFF8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186</xdr:row>
      <xdr:rowOff>0</xdr:rowOff>
    </xdr:from>
    <xdr:ext cx="0" cy="9525"/>
    <xdr:pic>
      <xdr:nvPicPr>
        <xdr:cNvPr id="131" name="Picture 1024">
          <a:extLst>
            <a:ext uri="{FF2B5EF4-FFF2-40B4-BE49-F238E27FC236}">
              <a16:creationId xmlns:a16="http://schemas.microsoft.com/office/drawing/2014/main" id="{3D4B1376-9358-45C4-82BA-DE5D5330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71475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2" name="Picture 1024">
          <a:extLst>
            <a:ext uri="{FF2B5EF4-FFF2-40B4-BE49-F238E27FC236}">
              <a16:creationId xmlns:a16="http://schemas.microsoft.com/office/drawing/2014/main" id="{9D091040-BEBF-4027-8E3E-42AFB8BB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3" name="Picture 1024">
          <a:extLst>
            <a:ext uri="{FF2B5EF4-FFF2-40B4-BE49-F238E27FC236}">
              <a16:creationId xmlns:a16="http://schemas.microsoft.com/office/drawing/2014/main" id="{20F8CE20-2268-4978-BAC8-F02284C0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4" name="Picture 1024">
          <a:extLst>
            <a:ext uri="{FF2B5EF4-FFF2-40B4-BE49-F238E27FC236}">
              <a16:creationId xmlns:a16="http://schemas.microsoft.com/office/drawing/2014/main" id="{34736941-EE21-41B4-A876-ED6886F9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5" name="Picture 1024">
          <a:extLst>
            <a:ext uri="{FF2B5EF4-FFF2-40B4-BE49-F238E27FC236}">
              <a16:creationId xmlns:a16="http://schemas.microsoft.com/office/drawing/2014/main" id="{ED69616E-472D-4EBC-A780-59E4ED43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6" name="Picture 1024">
          <a:extLst>
            <a:ext uri="{FF2B5EF4-FFF2-40B4-BE49-F238E27FC236}">
              <a16:creationId xmlns:a16="http://schemas.microsoft.com/office/drawing/2014/main" id="{E54F28A3-8662-4E49-A9D8-BB593749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7" name="Picture 1024">
          <a:extLst>
            <a:ext uri="{FF2B5EF4-FFF2-40B4-BE49-F238E27FC236}">
              <a16:creationId xmlns:a16="http://schemas.microsoft.com/office/drawing/2014/main" id="{90C38F23-6DB3-4864-8467-C69F8AEB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181</xdr:row>
      <xdr:rowOff>0</xdr:rowOff>
    </xdr:from>
    <xdr:to>
      <xdr:col>5</xdr:col>
      <xdr:colOff>0</xdr:colOff>
      <xdr:row>181</xdr:row>
      <xdr:rowOff>9525</xdr:rowOff>
    </xdr:to>
    <xdr:pic>
      <xdr:nvPicPr>
        <xdr:cNvPr id="138" name="Picture 1024">
          <a:extLst>
            <a:ext uri="{FF2B5EF4-FFF2-40B4-BE49-F238E27FC236}">
              <a16:creationId xmlns:a16="http://schemas.microsoft.com/office/drawing/2014/main" id="{88F1E828-0600-4226-826F-219E292D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39" name="Picture 1024">
          <a:extLst>
            <a:ext uri="{FF2B5EF4-FFF2-40B4-BE49-F238E27FC236}">
              <a16:creationId xmlns:a16="http://schemas.microsoft.com/office/drawing/2014/main" id="{45B37577-3CA6-478F-8359-E8227AFD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0" name="Picture 1024">
          <a:extLst>
            <a:ext uri="{FF2B5EF4-FFF2-40B4-BE49-F238E27FC236}">
              <a16:creationId xmlns:a16="http://schemas.microsoft.com/office/drawing/2014/main" id="{8E0158AD-12CA-43D2-956E-6AB7E597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1" name="Picture 1024">
          <a:extLst>
            <a:ext uri="{FF2B5EF4-FFF2-40B4-BE49-F238E27FC236}">
              <a16:creationId xmlns:a16="http://schemas.microsoft.com/office/drawing/2014/main" id="{B43972C4-1C12-40D8-A69F-90B3CFB4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2" name="Picture 1024">
          <a:extLst>
            <a:ext uri="{FF2B5EF4-FFF2-40B4-BE49-F238E27FC236}">
              <a16:creationId xmlns:a16="http://schemas.microsoft.com/office/drawing/2014/main" id="{3A23C513-8501-4834-B8A9-C88FE2A1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3" name="Picture 1024">
          <a:extLst>
            <a:ext uri="{FF2B5EF4-FFF2-40B4-BE49-F238E27FC236}">
              <a16:creationId xmlns:a16="http://schemas.microsoft.com/office/drawing/2014/main" id="{891DBE9C-1BBE-4C69-A4A8-A509F133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4" name="Picture 1024">
          <a:extLst>
            <a:ext uri="{FF2B5EF4-FFF2-40B4-BE49-F238E27FC236}">
              <a16:creationId xmlns:a16="http://schemas.microsoft.com/office/drawing/2014/main" id="{6C0989BE-57B8-4EBD-961B-216628E24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182</xdr:row>
      <xdr:rowOff>0</xdr:rowOff>
    </xdr:from>
    <xdr:to>
      <xdr:col>4</xdr:col>
      <xdr:colOff>0</xdr:colOff>
      <xdr:row>182</xdr:row>
      <xdr:rowOff>9525</xdr:rowOff>
    </xdr:to>
    <xdr:pic>
      <xdr:nvPicPr>
        <xdr:cNvPr id="145" name="Picture 1024">
          <a:extLst>
            <a:ext uri="{FF2B5EF4-FFF2-40B4-BE49-F238E27FC236}">
              <a16:creationId xmlns:a16="http://schemas.microsoft.com/office/drawing/2014/main" id="{E763E4BF-BA88-4E68-B93B-BD3DC4D6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182</xdr:row>
      <xdr:rowOff>0</xdr:rowOff>
    </xdr:from>
    <xdr:ext cx="0" cy="9525"/>
    <xdr:pic>
      <xdr:nvPicPr>
        <xdr:cNvPr id="146" name="Picture 1024">
          <a:extLst>
            <a:ext uri="{FF2B5EF4-FFF2-40B4-BE49-F238E27FC236}">
              <a16:creationId xmlns:a16="http://schemas.microsoft.com/office/drawing/2014/main" id="{B070DC57-0F3B-4BCA-AC17-623F4195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47" name="Picture 1024">
          <a:extLst>
            <a:ext uri="{FF2B5EF4-FFF2-40B4-BE49-F238E27FC236}">
              <a16:creationId xmlns:a16="http://schemas.microsoft.com/office/drawing/2014/main" id="{28AFE441-42A7-4C6E-A0E2-36200E22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48" name="Picture 1024">
          <a:extLst>
            <a:ext uri="{FF2B5EF4-FFF2-40B4-BE49-F238E27FC236}">
              <a16:creationId xmlns:a16="http://schemas.microsoft.com/office/drawing/2014/main" id="{573420B3-C5BA-4DB8-9F9F-F7F8B0A2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49" name="Picture 1024">
          <a:extLst>
            <a:ext uri="{FF2B5EF4-FFF2-40B4-BE49-F238E27FC236}">
              <a16:creationId xmlns:a16="http://schemas.microsoft.com/office/drawing/2014/main" id="{EFD436A8-4C90-4052-A28A-04431825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0" name="Picture 1024">
          <a:extLst>
            <a:ext uri="{FF2B5EF4-FFF2-40B4-BE49-F238E27FC236}">
              <a16:creationId xmlns:a16="http://schemas.microsoft.com/office/drawing/2014/main" id="{A3F09794-5B5A-406F-87C2-878739F3E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1" name="Picture 1024">
          <a:extLst>
            <a:ext uri="{FF2B5EF4-FFF2-40B4-BE49-F238E27FC236}">
              <a16:creationId xmlns:a16="http://schemas.microsoft.com/office/drawing/2014/main" id="{B7E03C1D-FA7E-4F21-9612-DD06F510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52" name="Picture 1024">
          <a:extLst>
            <a:ext uri="{FF2B5EF4-FFF2-40B4-BE49-F238E27FC236}">
              <a16:creationId xmlns:a16="http://schemas.microsoft.com/office/drawing/2014/main" id="{C31755F4-F9B6-463B-886F-9001BD45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3" name="Picture 1024">
          <a:extLst>
            <a:ext uri="{FF2B5EF4-FFF2-40B4-BE49-F238E27FC236}">
              <a16:creationId xmlns:a16="http://schemas.microsoft.com/office/drawing/2014/main" id="{FCDC2245-E44E-4A4A-BBFF-45395C20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4" name="Picture 1024">
          <a:extLst>
            <a:ext uri="{FF2B5EF4-FFF2-40B4-BE49-F238E27FC236}">
              <a16:creationId xmlns:a16="http://schemas.microsoft.com/office/drawing/2014/main" id="{F777AA71-2E9E-46C4-8C3E-BFE5A6C7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5" name="Picture 1024">
          <a:extLst>
            <a:ext uri="{FF2B5EF4-FFF2-40B4-BE49-F238E27FC236}">
              <a16:creationId xmlns:a16="http://schemas.microsoft.com/office/drawing/2014/main" id="{B359B348-A57A-4327-B03E-CB210000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6" name="Picture 1024">
          <a:extLst>
            <a:ext uri="{FF2B5EF4-FFF2-40B4-BE49-F238E27FC236}">
              <a16:creationId xmlns:a16="http://schemas.microsoft.com/office/drawing/2014/main" id="{F4B630F2-95A3-4493-9A8A-7699A1F9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7" name="Picture 1024">
          <a:extLst>
            <a:ext uri="{FF2B5EF4-FFF2-40B4-BE49-F238E27FC236}">
              <a16:creationId xmlns:a16="http://schemas.microsoft.com/office/drawing/2014/main" id="{8435CF92-5A82-42FE-904C-D773F66E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8" name="Picture 1024">
          <a:extLst>
            <a:ext uri="{FF2B5EF4-FFF2-40B4-BE49-F238E27FC236}">
              <a16:creationId xmlns:a16="http://schemas.microsoft.com/office/drawing/2014/main" id="{E834C603-6DB3-4FF3-BEAC-E67956A1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183</xdr:row>
      <xdr:rowOff>0</xdr:rowOff>
    </xdr:from>
    <xdr:ext cx="0" cy="9525"/>
    <xdr:pic>
      <xdr:nvPicPr>
        <xdr:cNvPr id="159" name="Picture 1024">
          <a:extLst>
            <a:ext uri="{FF2B5EF4-FFF2-40B4-BE49-F238E27FC236}">
              <a16:creationId xmlns:a16="http://schemas.microsoft.com/office/drawing/2014/main" id="{106D6E44-4F72-4DE8-AC61-13B9E3DB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0" name="Picture 1024">
          <a:extLst>
            <a:ext uri="{FF2B5EF4-FFF2-40B4-BE49-F238E27FC236}">
              <a16:creationId xmlns:a16="http://schemas.microsoft.com/office/drawing/2014/main" id="{2A35C39E-7F60-46D0-B922-7ADB768F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1" name="Picture 1024">
          <a:extLst>
            <a:ext uri="{FF2B5EF4-FFF2-40B4-BE49-F238E27FC236}">
              <a16:creationId xmlns:a16="http://schemas.microsoft.com/office/drawing/2014/main" id="{C4E483ED-EE32-45CB-A13D-46DCC9A9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2" name="Picture 1024">
          <a:extLst>
            <a:ext uri="{FF2B5EF4-FFF2-40B4-BE49-F238E27FC236}">
              <a16:creationId xmlns:a16="http://schemas.microsoft.com/office/drawing/2014/main" id="{B0D2E080-AD0A-4FD7-9E52-C3819C1D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3" name="Picture 1024">
          <a:extLst>
            <a:ext uri="{FF2B5EF4-FFF2-40B4-BE49-F238E27FC236}">
              <a16:creationId xmlns:a16="http://schemas.microsoft.com/office/drawing/2014/main" id="{E1DE178D-C1BF-449E-AC8E-352B5E20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4" name="Picture 1024">
          <a:extLst>
            <a:ext uri="{FF2B5EF4-FFF2-40B4-BE49-F238E27FC236}">
              <a16:creationId xmlns:a16="http://schemas.microsoft.com/office/drawing/2014/main" id="{1C4047DD-B3DE-4C5A-AA86-275E38F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5" name="Picture 1024">
          <a:extLst>
            <a:ext uri="{FF2B5EF4-FFF2-40B4-BE49-F238E27FC236}">
              <a16:creationId xmlns:a16="http://schemas.microsoft.com/office/drawing/2014/main" id="{B2F09BDA-A742-4751-A7E7-3F8531EB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66" name="Picture 1024">
          <a:extLst>
            <a:ext uri="{FF2B5EF4-FFF2-40B4-BE49-F238E27FC236}">
              <a16:creationId xmlns:a16="http://schemas.microsoft.com/office/drawing/2014/main" id="{C1359933-90A7-45C6-B010-63F62C7F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67" name="Picture 1024">
          <a:extLst>
            <a:ext uri="{FF2B5EF4-FFF2-40B4-BE49-F238E27FC236}">
              <a16:creationId xmlns:a16="http://schemas.microsoft.com/office/drawing/2014/main" id="{3545BCA8-88BF-47C5-AFA9-B810089B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68" name="Picture 1024">
          <a:extLst>
            <a:ext uri="{FF2B5EF4-FFF2-40B4-BE49-F238E27FC236}">
              <a16:creationId xmlns:a16="http://schemas.microsoft.com/office/drawing/2014/main" id="{EA856BC6-6833-4D85-B37F-503D6BE3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69" name="Picture 1024">
          <a:extLst>
            <a:ext uri="{FF2B5EF4-FFF2-40B4-BE49-F238E27FC236}">
              <a16:creationId xmlns:a16="http://schemas.microsoft.com/office/drawing/2014/main" id="{C24D070C-2050-4A8F-96B1-A895A493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70" name="Picture 1024">
          <a:extLst>
            <a:ext uri="{FF2B5EF4-FFF2-40B4-BE49-F238E27FC236}">
              <a16:creationId xmlns:a16="http://schemas.microsoft.com/office/drawing/2014/main" id="{42EAE827-BEA2-438F-9240-3820D65B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71" name="Picture 1024">
          <a:extLst>
            <a:ext uri="{FF2B5EF4-FFF2-40B4-BE49-F238E27FC236}">
              <a16:creationId xmlns:a16="http://schemas.microsoft.com/office/drawing/2014/main" id="{E277D750-31B3-4C8A-85B6-2451280F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72" name="Picture 1024">
          <a:extLst>
            <a:ext uri="{FF2B5EF4-FFF2-40B4-BE49-F238E27FC236}">
              <a16:creationId xmlns:a16="http://schemas.microsoft.com/office/drawing/2014/main" id="{C8ABEC20-3A4A-4121-933C-D4AFA42F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173" name="Picture 1024">
          <a:extLst>
            <a:ext uri="{FF2B5EF4-FFF2-40B4-BE49-F238E27FC236}">
              <a16:creationId xmlns:a16="http://schemas.microsoft.com/office/drawing/2014/main" id="{23AF9F6C-9012-4871-AD5F-A4CB56C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4" name="Picture 1024">
          <a:extLst>
            <a:ext uri="{FF2B5EF4-FFF2-40B4-BE49-F238E27FC236}">
              <a16:creationId xmlns:a16="http://schemas.microsoft.com/office/drawing/2014/main" id="{E836CBC5-54C5-4D83-92D2-E0BBB4EEC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5" name="Picture 1024">
          <a:extLst>
            <a:ext uri="{FF2B5EF4-FFF2-40B4-BE49-F238E27FC236}">
              <a16:creationId xmlns:a16="http://schemas.microsoft.com/office/drawing/2014/main" id="{17AE15EB-26C0-47FC-AB25-B72A48C5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6" name="Picture 1024">
          <a:extLst>
            <a:ext uri="{FF2B5EF4-FFF2-40B4-BE49-F238E27FC236}">
              <a16:creationId xmlns:a16="http://schemas.microsoft.com/office/drawing/2014/main" id="{D479215D-35DC-4973-8910-CE890874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7" name="Picture 1024">
          <a:extLst>
            <a:ext uri="{FF2B5EF4-FFF2-40B4-BE49-F238E27FC236}">
              <a16:creationId xmlns:a16="http://schemas.microsoft.com/office/drawing/2014/main" id="{F7066BBF-727E-495A-8A83-D9F1BF99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8" name="Picture 1024">
          <a:extLst>
            <a:ext uri="{FF2B5EF4-FFF2-40B4-BE49-F238E27FC236}">
              <a16:creationId xmlns:a16="http://schemas.microsoft.com/office/drawing/2014/main" id="{058B4C36-A0F5-4EC0-994E-363C5F19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79" name="Picture 1024">
          <a:extLst>
            <a:ext uri="{FF2B5EF4-FFF2-40B4-BE49-F238E27FC236}">
              <a16:creationId xmlns:a16="http://schemas.microsoft.com/office/drawing/2014/main" id="{54E17D8F-BB21-4BA7-8AD9-389C0A45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182</xdr:row>
      <xdr:rowOff>0</xdr:rowOff>
    </xdr:from>
    <xdr:ext cx="0" cy="9525"/>
    <xdr:pic>
      <xdr:nvPicPr>
        <xdr:cNvPr id="180" name="Picture 1024">
          <a:extLst>
            <a:ext uri="{FF2B5EF4-FFF2-40B4-BE49-F238E27FC236}">
              <a16:creationId xmlns:a16="http://schemas.microsoft.com/office/drawing/2014/main" id="{30E92EC7-5D3F-4C5B-9759-24611BD6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AD7D154D-9814-414B-8463-B89A706B7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33" name="Picture 1024">
          <a:extLst>
            <a:ext uri="{FF2B5EF4-FFF2-40B4-BE49-F238E27FC236}">
              <a16:creationId xmlns:a16="http://schemas.microsoft.com/office/drawing/2014/main" id="{EF81447D-2F74-4814-892D-4F74F601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34" name="Picture 1024">
          <a:extLst>
            <a:ext uri="{FF2B5EF4-FFF2-40B4-BE49-F238E27FC236}">
              <a16:creationId xmlns:a16="http://schemas.microsoft.com/office/drawing/2014/main" id="{0E75218A-CBF9-4945-81A5-B8913EB4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1F858F3-CC31-42A8-97CF-4B499B1A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36" name="Picture 2">
          <a:extLst>
            <a:ext uri="{FF2B5EF4-FFF2-40B4-BE49-F238E27FC236}">
              <a16:creationId xmlns:a16="http://schemas.microsoft.com/office/drawing/2014/main" id="{CDD38DEB-FB8F-418D-BCF0-C2CEDB19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37" name="Picture 1024">
          <a:extLst>
            <a:ext uri="{FF2B5EF4-FFF2-40B4-BE49-F238E27FC236}">
              <a16:creationId xmlns:a16="http://schemas.microsoft.com/office/drawing/2014/main" id="{CA69936E-9508-4CE7-90DA-DDDD51D0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38" name="Picture 1024">
          <a:extLst>
            <a:ext uri="{FF2B5EF4-FFF2-40B4-BE49-F238E27FC236}">
              <a16:creationId xmlns:a16="http://schemas.microsoft.com/office/drawing/2014/main" id="{258E069E-AD51-4B96-93AC-72A24414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39" name="Picture 1024">
          <a:extLst>
            <a:ext uri="{FF2B5EF4-FFF2-40B4-BE49-F238E27FC236}">
              <a16:creationId xmlns:a16="http://schemas.microsoft.com/office/drawing/2014/main" id="{F7EC17B7-2528-4923-ACFB-398575AF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40" name="Picture 1024">
          <a:extLst>
            <a:ext uri="{FF2B5EF4-FFF2-40B4-BE49-F238E27FC236}">
              <a16:creationId xmlns:a16="http://schemas.microsoft.com/office/drawing/2014/main" id="{9BF77D12-1ED5-42DE-B2FD-B37545D7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3212</xdr:rowOff>
    </xdr:to>
    <xdr:pic>
      <xdr:nvPicPr>
        <xdr:cNvPr id="141" name="Picture 1024">
          <a:extLst>
            <a:ext uri="{FF2B5EF4-FFF2-40B4-BE49-F238E27FC236}">
              <a16:creationId xmlns:a16="http://schemas.microsoft.com/office/drawing/2014/main" id="{13C9A383-06D7-458F-9ADB-E8071193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42" name="Picture 13">
          <a:extLst>
            <a:ext uri="{FF2B5EF4-FFF2-40B4-BE49-F238E27FC236}">
              <a16:creationId xmlns:a16="http://schemas.microsoft.com/office/drawing/2014/main" id="{3CFF77F8-2BB6-4419-A5EF-B7B06DA3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AC933BED-741F-4440-92CD-1F4FA26E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44" name="Picture 2">
          <a:extLst>
            <a:ext uri="{FF2B5EF4-FFF2-40B4-BE49-F238E27FC236}">
              <a16:creationId xmlns:a16="http://schemas.microsoft.com/office/drawing/2014/main" id="{2254D6A8-F16D-4ECD-A1BF-92EF2B96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2150806</xdr:colOff>
      <xdr:row>0</xdr:row>
      <xdr:rowOff>153628</xdr:rowOff>
    </xdr:from>
    <xdr:to>
      <xdr:col>7</xdr:col>
      <xdr:colOff>3716450</xdr:colOff>
      <xdr:row>3</xdr:row>
      <xdr:rowOff>122902</xdr:rowOff>
    </xdr:to>
    <xdr:pic>
      <xdr:nvPicPr>
        <xdr:cNvPr id="145" name="Picture 10">
          <a:extLst>
            <a:ext uri="{FF2B5EF4-FFF2-40B4-BE49-F238E27FC236}">
              <a16:creationId xmlns:a16="http://schemas.microsoft.com/office/drawing/2014/main" id="{37E57FAA-FF8E-41B7-80E9-7C4EE4AC4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6653" y="153628"/>
          <a:ext cx="1565644" cy="10754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46" name="Picture 18">
          <a:extLst>
            <a:ext uri="{FF2B5EF4-FFF2-40B4-BE49-F238E27FC236}">
              <a16:creationId xmlns:a16="http://schemas.microsoft.com/office/drawing/2014/main" id="{CD918BD7-54BA-4B04-AFB6-6BBDCAD8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31120868-49E1-4BF5-A646-80DE3EC1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48" name="Picture 2">
          <a:extLst>
            <a:ext uri="{FF2B5EF4-FFF2-40B4-BE49-F238E27FC236}">
              <a16:creationId xmlns:a16="http://schemas.microsoft.com/office/drawing/2014/main" id="{9499D7DB-DCCB-4DB3-8A6E-7FD40B40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0</xdr:row>
      <xdr:rowOff>142875</xdr:rowOff>
    </xdr:from>
    <xdr:to>
      <xdr:col>0</xdr:col>
      <xdr:colOff>609600</xdr:colOff>
      <xdr:row>0</xdr:row>
      <xdr:rowOff>142875</xdr:rowOff>
    </xdr:to>
    <xdr:pic>
      <xdr:nvPicPr>
        <xdr:cNvPr id="149" name="Picture 21">
          <a:extLst>
            <a:ext uri="{FF2B5EF4-FFF2-40B4-BE49-F238E27FC236}">
              <a16:creationId xmlns:a16="http://schemas.microsoft.com/office/drawing/2014/main" id="{43CC26A2-6C19-496C-AA4D-E2DC6C67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50" name="Picture 2">
          <a:extLst>
            <a:ext uri="{FF2B5EF4-FFF2-40B4-BE49-F238E27FC236}">
              <a16:creationId xmlns:a16="http://schemas.microsoft.com/office/drawing/2014/main" id="{09E4A535-55D1-473F-83F4-41425649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7D63C6D6-C369-47E5-9C5E-DB877EC2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4184110</xdr:colOff>
      <xdr:row>0</xdr:row>
      <xdr:rowOff>276533</xdr:rowOff>
    </xdr:from>
    <xdr:to>
      <xdr:col>0</xdr:col>
      <xdr:colOff>5238752</xdr:colOff>
      <xdr:row>3</xdr:row>
      <xdr:rowOff>132784</xdr:rowOff>
    </xdr:to>
    <xdr:pic>
      <xdr:nvPicPr>
        <xdr:cNvPr id="152" name="Picture 14">
          <a:extLst>
            <a:ext uri="{FF2B5EF4-FFF2-40B4-BE49-F238E27FC236}">
              <a16:creationId xmlns:a16="http://schemas.microsoft.com/office/drawing/2014/main" id="{51D9D0B6-743C-4779-AC34-CB426840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4110" y="276533"/>
          <a:ext cx="1054642" cy="962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0</xdr:col>
      <xdr:colOff>609600</xdr:colOff>
      <xdr:row>0</xdr:row>
      <xdr:rowOff>47625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F9946B9-5015-44EC-ABC6-BDE66295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57150</xdr:rowOff>
    </xdr:from>
    <xdr:to>
      <xdr:col>0</xdr:col>
      <xdr:colOff>609600</xdr:colOff>
      <xdr:row>0</xdr:row>
      <xdr:rowOff>57150</xdr:rowOff>
    </xdr:to>
    <xdr:pic>
      <xdr:nvPicPr>
        <xdr:cNvPr id="154" name="Picture 2">
          <a:extLst>
            <a:ext uri="{FF2B5EF4-FFF2-40B4-BE49-F238E27FC236}">
              <a16:creationId xmlns:a16="http://schemas.microsoft.com/office/drawing/2014/main" id="{2A17548E-E6E5-4608-9352-8B76B464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5" name="Picture 1024">
          <a:extLst>
            <a:ext uri="{FF2B5EF4-FFF2-40B4-BE49-F238E27FC236}">
              <a16:creationId xmlns:a16="http://schemas.microsoft.com/office/drawing/2014/main" id="{EDE94E18-55C1-4E4F-A1E5-0DA5B1DE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6" name="Picture 1024">
          <a:extLst>
            <a:ext uri="{FF2B5EF4-FFF2-40B4-BE49-F238E27FC236}">
              <a16:creationId xmlns:a16="http://schemas.microsoft.com/office/drawing/2014/main" id="{3D51FE13-B36C-4895-B63C-A03BEF17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7" name="Picture 1024">
          <a:extLst>
            <a:ext uri="{FF2B5EF4-FFF2-40B4-BE49-F238E27FC236}">
              <a16:creationId xmlns:a16="http://schemas.microsoft.com/office/drawing/2014/main" id="{361E2965-DA17-4B69-8E9E-938C39E7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8" name="Picture 1024">
          <a:extLst>
            <a:ext uri="{FF2B5EF4-FFF2-40B4-BE49-F238E27FC236}">
              <a16:creationId xmlns:a16="http://schemas.microsoft.com/office/drawing/2014/main" id="{BA9FBBA8-4965-48FC-9E71-CE9DEC40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59" name="Picture 1024">
          <a:extLst>
            <a:ext uri="{FF2B5EF4-FFF2-40B4-BE49-F238E27FC236}">
              <a16:creationId xmlns:a16="http://schemas.microsoft.com/office/drawing/2014/main" id="{F02C804E-62F8-462A-BDFE-DE15B819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60" name="Picture 1024">
          <a:extLst>
            <a:ext uri="{FF2B5EF4-FFF2-40B4-BE49-F238E27FC236}">
              <a16:creationId xmlns:a16="http://schemas.microsoft.com/office/drawing/2014/main" id="{77AE6707-5914-4B20-992C-45B37C35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185</xdr:row>
      <xdr:rowOff>0</xdr:rowOff>
    </xdr:from>
    <xdr:to>
      <xdr:col>5</xdr:col>
      <xdr:colOff>0</xdr:colOff>
      <xdr:row>185</xdr:row>
      <xdr:rowOff>9525</xdr:rowOff>
    </xdr:to>
    <xdr:pic>
      <xdr:nvPicPr>
        <xdr:cNvPr id="161" name="Picture 1024">
          <a:extLst>
            <a:ext uri="{FF2B5EF4-FFF2-40B4-BE49-F238E27FC236}">
              <a16:creationId xmlns:a16="http://schemas.microsoft.com/office/drawing/2014/main" id="{AD475A8C-78F9-4D47-B470-42BBDA25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2" name="Picture 1024">
          <a:extLst>
            <a:ext uri="{FF2B5EF4-FFF2-40B4-BE49-F238E27FC236}">
              <a16:creationId xmlns:a16="http://schemas.microsoft.com/office/drawing/2014/main" id="{A053DA9D-E461-4955-8C4F-9FD5E2FA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3" name="Picture 1024">
          <a:extLst>
            <a:ext uri="{FF2B5EF4-FFF2-40B4-BE49-F238E27FC236}">
              <a16:creationId xmlns:a16="http://schemas.microsoft.com/office/drawing/2014/main" id="{97788E8F-3002-4BA3-8A87-8CFED7D5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4" name="Picture 1024">
          <a:extLst>
            <a:ext uri="{FF2B5EF4-FFF2-40B4-BE49-F238E27FC236}">
              <a16:creationId xmlns:a16="http://schemas.microsoft.com/office/drawing/2014/main" id="{7122506B-0013-4656-80B8-36A9C353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5" name="Picture 1024">
          <a:extLst>
            <a:ext uri="{FF2B5EF4-FFF2-40B4-BE49-F238E27FC236}">
              <a16:creationId xmlns:a16="http://schemas.microsoft.com/office/drawing/2014/main" id="{D250A16C-22AD-4747-BD7A-0CA95442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6" name="Picture 1024">
          <a:extLst>
            <a:ext uri="{FF2B5EF4-FFF2-40B4-BE49-F238E27FC236}">
              <a16:creationId xmlns:a16="http://schemas.microsoft.com/office/drawing/2014/main" id="{61BC5E66-AAD8-4441-8487-CC6DCB51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7" name="Picture 1024">
          <a:extLst>
            <a:ext uri="{FF2B5EF4-FFF2-40B4-BE49-F238E27FC236}">
              <a16:creationId xmlns:a16="http://schemas.microsoft.com/office/drawing/2014/main" id="{D8F86D7D-EE61-4E90-82A4-8A4A4A49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4</xdr:col>
      <xdr:colOff>0</xdr:colOff>
      <xdr:row>185</xdr:row>
      <xdr:rowOff>9525</xdr:rowOff>
    </xdr:to>
    <xdr:pic>
      <xdr:nvPicPr>
        <xdr:cNvPr id="168" name="Picture 1024">
          <a:extLst>
            <a:ext uri="{FF2B5EF4-FFF2-40B4-BE49-F238E27FC236}">
              <a16:creationId xmlns:a16="http://schemas.microsoft.com/office/drawing/2014/main" id="{EAA43D63-5BA3-476F-AA09-E3C12D03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13099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69" name="Picture 1024">
          <a:extLst>
            <a:ext uri="{FF2B5EF4-FFF2-40B4-BE49-F238E27FC236}">
              <a16:creationId xmlns:a16="http://schemas.microsoft.com/office/drawing/2014/main" id="{7BAB63B3-41FD-48C9-987F-68E8E697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70" name="Picture 1024">
          <a:extLst>
            <a:ext uri="{FF2B5EF4-FFF2-40B4-BE49-F238E27FC236}">
              <a16:creationId xmlns:a16="http://schemas.microsoft.com/office/drawing/2014/main" id="{0FE1C456-3C39-401C-8616-705CBB10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71" name="Picture 1024">
          <a:extLst>
            <a:ext uri="{FF2B5EF4-FFF2-40B4-BE49-F238E27FC236}">
              <a16:creationId xmlns:a16="http://schemas.microsoft.com/office/drawing/2014/main" id="{4591A83B-5694-45AA-B861-525B4C6C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72" name="Picture 1024">
          <a:extLst>
            <a:ext uri="{FF2B5EF4-FFF2-40B4-BE49-F238E27FC236}">
              <a16:creationId xmlns:a16="http://schemas.microsoft.com/office/drawing/2014/main" id="{1DAF4276-1F39-4917-837C-34C89542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73" name="Picture 1024">
          <a:extLst>
            <a:ext uri="{FF2B5EF4-FFF2-40B4-BE49-F238E27FC236}">
              <a16:creationId xmlns:a16="http://schemas.microsoft.com/office/drawing/2014/main" id="{41DAE8D7-B245-4266-9458-89F63D97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74" name="Picture 1024">
          <a:extLst>
            <a:ext uri="{FF2B5EF4-FFF2-40B4-BE49-F238E27FC236}">
              <a16:creationId xmlns:a16="http://schemas.microsoft.com/office/drawing/2014/main" id="{A0849268-AF69-4C61-9388-A76C38E1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184</xdr:row>
      <xdr:rowOff>0</xdr:rowOff>
    </xdr:from>
    <xdr:to>
      <xdr:col>5</xdr:col>
      <xdr:colOff>0</xdr:colOff>
      <xdr:row>184</xdr:row>
      <xdr:rowOff>9525</xdr:rowOff>
    </xdr:to>
    <xdr:pic>
      <xdr:nvPicPr>
        <xdr:cNvPr id="175" name="Picture 1024">
          <a:extLst>
            <a:ext uri="{FF2B5EF4-FFF2-40B4-BE49-F238E27FC236}">
              <a16:creationId xmlns:a16="http://schemas.microsoft.com/office/drawing/2014/main" id="{A5EBB2A8-31F6-44CD-96AB-960CEADC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87762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76" name="Picture 1024">
          <a:extLst>
            <a:ext uri="{FF2B5EF4-FFF2-40B4-BE49-F238E27FC236}">
              <a16:creationId xmlns:a16="http://schemas.microsoft.com/office/drawing/2014/main" id="{47A7FADD-BB02-4496-AB0F-81AB55906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77" name="Picture 1024">
          <a:extLst>
            <a:ext uri="{FF2B5EF4-FFF2-40B4-BE49-F238E27FC236}">
              <a16:creationId xmlns:a16="http://schemas.microsoft.com/office/drawing/2014/main" id="{3960C63B-A9CA-49F8-8581-8F30A290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78" name="Picture 1024">
          <a:extLst>
            <a:ext uri="{FF2B5EF4-FFF2-40B4-BE49-F238E27FC236}">
              <a16:creationId xmlns:a16="http://schemas.microsoft.com/office/drawing/2014/main" id="{797F6B1F-D77F-41F6-9964-5BC17476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79" name="Picture 1024">
          <a:extLst>
            <a:ext uri="{FF2B5EF4-FFF2-40B4-BE49-F238E27FC236}">
              <a16:creationId xmlns:a16="http://schemas.microsoft.com/office/drawing/2014/main" id="{B5DD9B95-FE29-40E7-ABCE-3131D2AF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80" name="Picture 1024">
          <a:extLst>
            <a:ext uri="{FF2B5EF4-FFF2-40B4-BE49-F238E27FC236}">
              <a16:creationId xmlns:a16="http://schemas.microsoft.com/office/drawing/2014/main" id="{44DF9328-F840-4174-9588-0568F77A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81" name="Picture 1024">
          <a:extLst>
            <a:ext uri="{FF2B5EF4-FFF2-40B4-BE49-F238E27FC236}">
              <a16:creationId xmlns:a16="http://schemas.microsoft.com/office/drawing/2014/main" id="{2FB34EB9-8CE9-43C0-8297-0886F454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0</xdr:colOff>
      <xdr:row>184</xdr:row>
      <xdr:rowOff>9525</xdr:rowOff>
    </xdr:to>
    <xdr:pic>
      <xdr:nvPicPr>
        <xdr:cNvPr id="182" name="Picture 1024">
          <a:extLst>
            <a:ext uri="{FF2B5EF4-FFF2-40B4-BE49-F238E27FC236}">
              <a16:creationId xmlns:a16="http://schemas.microsoft.com/office/drawing/2014/main" id="{2F4893D2-495D-41F2-BC4B-E1D8E2F3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576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184</xdr:row>
      <xdr:rowOff>0</xdr:rowOff>
    </xdr:from>
    <xdr:ext cx="0" cy="9525"/>
    <xdr:pic>
      <xdr:nvPicPr>
        <xdr:cNvPr id="183" name="Picture 1024">
          <a:extLst>
            <a:ext uri="{FF2B5EF4-FFF2-40B4-BE49-F238E27FC236}">
              <a16:creationId xmlns:a16="http://schemas.microsoft.com/office/drawing/2014/main" id="{CD88B0E4-1A9E-4F72-8D05-91C3B4D2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184" name="Picture 1024">
          <a:extLst>
            <a:ext uri="{FF2B5EF4-FFF2-40B4-BE49-F238E27FC236}">
              <a16:creationId xmlns:a16="http://schemas.microsoft.com/office/drawing/2014/main" id="{6DE4FA77-9866-4256-9086-B6867C31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185" name="Picture 1024">
          <a:extLst>
            <a:ext uri="{FF2B5EF4-FFF2-40B4-BE49-F238E27FC236}">
              <a16:creationId xmlns:a16="http://schemas.microsoft.com/office/drawing/2014/main" id="{A8EA1A2A-FC05-456B-BBC1-275B1518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186" name="Picture 1024">
          <a:extLst>
            <a:ext uri="{FF2B5EF4-FFF2-40B4-BE49-F238E27FC236}">
              <a16:creationId xmlns:a16="http://schemas.microsoft.com/office/drawing/2014/main" id="{CD3618A6-7DB9-4E4A-B30C-272AA94F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187" name="Picture 1024">
          <a:extLst>
            <a:ext uri="{FF2B5EF4-FFF2-40B4-BE49-F238E27FC236}">
              <a16:creationId xmlns:a16="http://schemas.microsoft.com/office/drawing/2014/main" id="{23D853FC-55D8-4E46-A5F7-0DE1022E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188" name="Picture 1024">
          <a:extLst>
            <a:ext uri="{FF2B5EF4-FFF2-40B4-BE49-F238E27FC236}">
              <a16:creationId xmlns:a16="http://schemas.microsoft.com/office/drawing/2014/main" id="{54CD6D0D-7199-408C-BCE3-E4EF3FBA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184</xdr:row>
      <xdr:rowOff>0</xdr:rowOff>
    </xdr:from>
    <xdr:ext cx="0" cy="9525"/>
    <xdr:pic>
      <xdr:nvPicPr>
        <xdr:cNvPr id="189" name="Picture 1024">
          <a:extLst>
            <a:ext uri="{FF2B5EF4-FFF2-40B4-BE49-F238E27FC236}">
              <a16:creationId xmlns:a16="http://schemas.microsoft.com/office/drawing/2014/main" id="{B42BFC8C-6966-45B1-BD44-A1D9F376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92400" y="3917632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0" name="Picture 1024">
          <a:extLst>
            <a:ext uri="{FF2B5EF4-FFF2-40B4-BE49-F238E27FC236}">
              <a16:creationId xmlns:a16="http://schemas.microsoft.com/office/drawing/2014/main" id="{27A9DD96-F1E4-42D0-8EEF-1E09833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1" name="Picture 1024">
          <a:extLst>
            <a:ext uri="{FF2B5EF4-FFF2-40B4-BE49-F238E27FC236}">
              <a16:creationId xmlns:a16="http://schemas.microsoft.com/office/drawing/2014/main" id="{F96A9464-D6D6-4F5F-A647-ED3FE81A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2" name="Picture 1024">
          <a:extLst>
            <a:ext uri="{FF2B5EF4-FFF2-40B4-BE49-F238E27FC236}">
              <a16:creationId xmlns:a16="http://schemas.microsoft.com/office/drawing/2014/main" id="{37F7AF9E-69B3-43EE-9F0C-ABA600DF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3" name="Picture 1024">
          <a:extLst>
            <a:ext uri="{FF2B5EF4-FFF2-40B4-BE49-F238E27FC236}">
              <a16:creationId xmlns:a16="http://schemas.microsoft.com/office/drawing/2014/main" id="{CBE8ECD9-9FF6-406B-95F4-6EB221C7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4" name="Picture 1024">
          <a:extLst>
            <a:ext uri="{FF2B5EF4-FFF2-40B4-BE49-F238E27FC236}">
              <a16:creationId xmlns:a16="http://schemas.microsoft.com/office/drawing/2014/main" id="{6CAEA5AE-9246-4AE6-8655-48368113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5" name="Picture 1024">
          <a:extLst>
            <a:ext uri="{FF2B5EF4-FFF2-40B4-BE49-F238E27FC236}">
              <a16:creationId xmlns:a16="http://schemas.microsoft.com/office/drawing/2014/main" id="{76FC302C-E301-445C-A499-E0AE33FB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184</xdr:row>
      <xdr:rowOff>0</xdr:rowOff>
    </xdr:from>
    <xdr:ext cx="0" cy="9525"/>
    <xdr:pic>
      <xdr:nvPicPr>
        <xdr:cNvPr id="196" name="Picture 1024">
          <a:extLst>
            <a:ext uri="{FF2B5EF4-FFF2-40B4-BE49-F238E27FC236}">
              <a16:creationId xmlns:a16="http://schemas.microsoft.com/office/drawing/2014/main" id="{EAA1EEA5-6153-4C57-A81E-AB3F844F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99669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2" name="Picture 1024">
          <a:extLst>
            <a:ext uri="{FF2B5EF4-FFF2-40B4-BE49-F238E27FC236}">
              <a16:creationId xmlns:a16="http://schemas.microsoft.com/office/drawing/2014/main" id="{C7C4B63B-04F1-4A30-BDEB-8B9AC5B8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3" name="Picture 1024">
          <a:extLst>
            <a:ext uri="{FF2B5EF4-FFF2-40B4-BE49-F238E27FC236}">
              <a16:creationId xmlns:a16="http://schemas.microsoft.com/office/drawing/2014/main" id="{826C997C-F2B8-4DA7-8F5B-64239D74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4" name="Picture 1024">
          <a:extLst>
            <a:ext uri="{FF2B5EF4-FFF2-40B4-BE49-F238E27FC236}">
              <a16:creationId xmlns:a16="http://schemas.microsoft.com/office/drawing/2014/main" id="{668F3CEA-AF2E-4364-B6C8-750F2D78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5" name="Picture 1024">
          <a:extLst>
            <a:ext uri="{FF2B5EF4-FFF2-40B4-BE49-F238E27FC236}">
              <a16:creationId xmlns:a16="http://schemas.microsoft.com/office/drawing/2014/main" id="{335D739D-96FB-4985-9801-1CD942F0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6" name="Picture 1024">
          <a:extLst>
            <a:ext uri="{FF2B5EF4-FFF2-40B4-BE49-F238E27FC236}">
              <a16:creationId xmlns:a16="http://schemas.microsoft.com/office/drawing/2014/main" id="{6C8790C2-2185-4D3B-8C84-8F853A90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7" name="Picture 1024">
          <a:extLst>
            <a:ext uri="{FF2B5EF4-FFF2-40B4-BE49-F238E27FC236}">
              <a16:creationId xmlns:a16="http://schemas.microsoft.com/office/drawing/2014/main" id="{5F546E3A-0093-4138-9DFE-9B13FDF5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180</xdr:row>
      <xdr:rowOff>0</xdr:rowOff>
    </xdr:from>
    <xdr:to>
      <xdr:col>5</xdr:col>
      <xdr:colOff>0</xdr:colOff>
      <xdr:row>180</xdr:row>
      <xdr:rowOff>9525</xdr:rowOff>
    </xdr:to>
    <xdr:pic>
      <xdr:nvPicPr>
        <xdr:cNvPr id="8" name="Picture 1024">
          <a:extLst>
            <a:ext uri="{FF2B5EF4-FFF2-40B4-BE49-F238E27FC236}">
              <a16:creationId xmlns:a16="http://schemas.microsoft.com/office/drawing/2014/main" id="{91102D0C-2930-4A37-8545-6EAF0E0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9" name="Picture 1024">
          <a:extLst>
            <a:ext uri="{FF2B5EF4-FFF2-40B4-BE49-F238E27FC236}">
              <a16:creationId xmlns:a16="http://schemas.microsoft.com/office/drawing/2014/main" id="{8930E65B-6596-484C-A5AA-B24A7D27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10" name="Picture 1024">
          <a:extLst>
            <a:ext uri="{FF2B5EF4-FFF2-40B4-BE49-F238E27FC236}">
              <a16:creationId xmlns:a16="http://schemas.microsoft.com/office/drawing/2014/main" id="{F33D7A8B-0A42-4CC4-871D-D7242943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11" name="Picture 1024">
          <a:extLst>
            <a:ext uri="{FF2B5EF4-FFF2-40B4-BE49-F238E27FC236}">
              <a16:creationId xmlns:a16="http://schemas.microsoft.com/office/drawing/2014/main" id="{C1B0DF19-A9AB-4622-9D4F-B8FF115C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12" name="Picture 1024">
          <a:extLst>
            <a:ext uri="{FF2B5EF4-FFF2-40B4-BE49-F238E27FC236}">
              <a16:creationId xmlns:a16="http://schemas.microsoft.com/office/drawing/2014/main" id="{8416E2A0-591F-460D-AF13-FC03BAA0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13" name="Picture 1024">
          <a:extLst>
            <a:ext uri="{FF2B5EF4-FFF2-40B4-BE49-F238E27FC236}">
              <a16:creationId xmlns:a16="http://schemas.microsoft.com/office/drawing/2014/main" id="{B54FFA4A-19CF-4439-B3B2-D9C9174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14" name="Picture 1024">
          <a:extLst>
            <a:ext uri="{FF2B5EF4-FFF2-40B4-BE49-F238E27FC236}">
              <a16:creationId xmlns:a16="http://schemas.microsoft.com/office/drawing/2014/main" id="{BB39C552-C305-4151-BE53-26F1ACE5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181</xdr:row>
      <xdr:rowOff>0</xdr:rowOff>
    </xdr:from>
    <xdr:to>
      <xdr:col>4</xdr:col>
      <xdr:colOff>0</xdr:colOff>
      <xdr:row>181</xdr:row>
      <xdr:rowOff>9525</xdr:rowOff>
    </xdr:to>
    <xdr:pic>
      <xdr:nvPicPr>
        <xdr:cNvPr id="15" name="Picture 1024">
          <a:extLst>
            <a:ext uri="{FF2B5EF4-FFF2-40B4-BE49-F238E27FC236}">
              <a16:creationId xmlns:a16="http://schemas.microsoft.com/office/drawing/2014/main" id="{E5BF1769-164C-4380-99EB-096A1CE4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181</xdr:row>
      <xdr:rowOff>0</xdr:rowOff>
    </xdr:from>
    <xdr:ext cx="0" cy="9525"/>
    <xdr:pic>
      <xdr:nvPicPr>
        <xdr:cNvPr id="16" name="Picture 1024">
          <a:extLst>
            <a:ext uri="{FF2B5EF4-FFF2-40B4-BE49-F238E27FC236}">
              <a16:creationId xmlns:a16="http://schemas.microsoft.com/office/drawing/2014/main" id="{00E589FF-A42A-4C3C-9D7F-BD89CB84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7" name="Picture 1024">
          <a:extLst>
            <a:ext uri="{FF2B5EF4-FFF2-40B4-BE49-F238E27FC236}">
              <a16:creationId xmlns:a16="http://schemas.microsoft.com/office/drawing/2014/main" id="{A5A0101D-FF20-43A4-9207-0D12BFA8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8" name="Picture 1024">
          <a:extLst>
            <a:ext uri="{FF2B5EF4-FFF2-40B4-BE49-F238E27FC236}">
              <a16:creationId xmlns:a16="http://schemas.microsoft.com/office/drawing/2014/main" id="{E50F8226-C0B7-4CF6-B278-85225664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19" name="Picture 1024">
          <a:extLst>
            <a:ext uri="{FF2B5EF4-FFF2-40B4-BE49-F238E27FC236}">
              <a16:creationId xmlns:a16="http://schemas.microsoft.com/office/drawing/2014/main" id="{2F50157B-DACE-4027-992B-E3A4B8CB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0" name="Picture 1024">
          <a:extLst>
            <a:ext uri="{FF2B5EF4-FFF2-40B4-BE49-F238E27FC236}">
              <a16:creationId xmlns:a16="http://schemas.microsoft.com/office/drawing/2014/main" id="{75E2D3C1-BAD7-4157-87F5-03B906C1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1" name="Picture 1024">
          <a:extLst>
            <a:ext uri="{FF2B5EF4-FFF2-40B4-BE49-F238E27FC236}">
              <a16:creationId xmlns:a16="http://schemas.microsoft.com/office/drawing/2014/main" id="{ED4F0D0D-2736-4A0C-83BE-3CAE33D2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22" name="Picture 1024">
          <a:extLst>
            <a:ext uri="{FF2B5EF4-FFF2-40B4-BE49-F238E27FC236}">
              <a16:creationId xmlns:a16="http://schemas.microsoft.com/office/drawing/2014/main" id="{C783D983-E93F-4F59-8BD3-B6BF3634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3" name="Picture 1024">
          <a:extLst>
            <a:ext uri="{FF2B5EF4-FFF2-40B4-BE49-F238E27FC236}">
              <a16:creationId xmlns:a16="http://schemas.microsoft.com/office/drawing/2014/main" id="{65959BA6-F7CD-44AF-A6EF-08455B4C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4" name="Picture 1024">
          <a:extLst>
            <a:ext uri="{FF2B5EF4-FFF2-40B4-BE49-F238E27FC236}">
              <a16:creationId xmlns:a16="http://schemas.microsoft.com/office/drawing/2014/main" id="{8BF37C29-6F50-4476-956A-C9926FDD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5" name="Picture 1024">
          <a:extLst>
            <a:ext uri="{FF2B5EF4-FFF2-40B4-BE49-F238E27FC236}">
              <a16:creationId xmlns:a16="http://schemas.microsoft.com/office/drawing/2014/main" id="{16DD3715-01F1-47BE-AFBA-E4F0FD21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6" name="Picture 1024">
          <a:extLst>
            <a:ext uri="{FF2B5EF4-FFF2-40B4-BE49-F238E27FC236}">
              <a16:creationId xmlns:a16="http://schemas.microsoft.com/office/drawing/2014/main" id="{1D820763-28C4-444E-8686-7B97C002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7" name="Picture 1024">
          <a:extLst>
            <a:ext uri="{FF2B5EF4-FFF2-40B4-BE49-F238E27FC236}">
              <a16:creationId xmlns:a16="http://schemas.microsoft.com/office/drawing/2014/main" id="{7D0DC102-B311-4F8B-9A56-C7C32143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8" name="Picture 1024">
          <a:extLst>
            <a:ext uri="{FF2B5EF4-FFF2-40B4-BE49-F238E27FC236}">
              <a16:creationId xmlns:a16="http://schemas.microsoft.com/office/drawing/2014/main" id="{98B46FB9-BFE3-4AF7-B3F9-CE44383A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182</xdr:row>
      <xdr:rowOff>0</xdr:rowOff>
    </xdr:from>
    <xdr:ext cx="0" cy="9525"/>
    <xdr:pic>
      <xdr:nvPicPr>
        <xdr:cNvPr id="29" name="Picture 1024">
          <a:extLst>
            <a:ext uri="{FF2B5EF4-FFF2-40B4-BE49-F238E27FC236}">
              <a16:creationId xmlns:a16="http://schemas.microsoft.com/office/drawing/2014/main" id="{3C733D52-861F-4CDB-BC8E-C3A07656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0995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0" name="Picture 1024">
          <a:extLst>
            <a:ext uri="{FF2B5EF4-FFF2-40B4-BE49-F238E27FC236}">
              <a16:creationId xmlns:a16="http://schemas.microsoft.com/office/drawing/2014/main" id="{12A4B150-4F49-4A65-A1BC-BBDAFB23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1" name="Picture 1024">
          <a:extLst>
            <a:ext uri="{FF2B5EF4-FFF2-40B4-BE49-F238E27FC236}">
              <a16:creationId xmlns:a16="http://schemas.microsoft.com/office/drawing/2014/main" id="{1850EB66-1E01-4203-9E62-FEDF0C95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2" name="Picture 1024">
          <a:extLst>
            <a:ext uri="{FF2B5EF4-FFF2-40B4-BE49-F238E27FC236}">
              <a16:creationId xmlns:a16="http://schemas.microsoft.com/office/drawing/2014/main" id="{12F25E6C-2993-4E72-960A-92B970CE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3" name="Picture 1024">
          <a:extLst>
            <a:ext uri="{FF2B5EF4-FFF2-40B4-BE49-F238E27FC236}">
              <a16:creationId xmlns:a16="http://schemas.microsoft.com/office/drawing/2014/main" id="{1B4B51E2-E0B2-49CF-9F92-9279FBEC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4" name="Picture 1024">
          <a:extLst>
            <a:ext uri="{FF2B5EF4-FFF2-40B4-BE49-F238E27FC236}">
              <a16:creationId xmlns:a16="http://schemas.microsoft.com/office/drawing/2014/main" id="{B11EA38F-22AC-4515-A850-3E587B96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5" name="Picture 1024">
          <a:extLst>
            <a:ext uri="{FF2B5EF4-FFF2-40B4-BE49-F238E27FC236}">
              <a16:creationId xmlns:a16="http://schemas.microsoft.com/office/drawing/2014/main" id="{EFC2F753-3459-47ED-8299-AF43F547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180</xdr:row>
      <xdr:rowOff>0</xdr:rowOff>
    </xdr:from>
    <xdr:ext cx="0" cy="9525"/>
    <xdr:pic>
      <xdr:nvPicPr>
        <xdr:cNvPr id="36" name="Picture 1024">
          <a:extLst>
            <a:ext uri="{FF2B5EF4-FFF2-40B4-BE49-F238E27FC236}">
              <a16:creationId xmlns:a16="http://schemas.microsoft.com/office/drawing/2014/main" id="{27AB5E5B-EC6F-4DA2-9F9A-D57B1E29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06908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7" name="Picture 1024">
          <a:extLst>
            <a:ext uri="{FF2B5EF4-FFF2-40B4-BE49-F238E27FC236}">
              <a16:creationId xmlns:a16="http://schemas.microsoft.com/office/drawing/2014/main" id="{0EF45EE8-9F61-438A-9F6D-EB30422C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8" name="Picture 1024">
          <a:extLst>
            <a:ext uri="{FF2B5EF4-FFF2-40B4-BE49-F238E27FC236}">
              <a16:creationId xmlns:a16="http://schemas.microsoft.com/office/drawing/2014/main" id="{B9C74B3E-0323-460C-BA7B-7069DE2B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39" name="Picture 1024">
          <a:extLst>
            <a:ext uri="{FF2B5EF4-FFF2-40B4-BE49-F238E27FC236}">
              <a16:creationId xmlns:a16="http://schemas.microsoft.com/office/drawing/2014/main" id="{CDA1D057-5D05-4212-BDD3-3B2D9541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40" name="Picture 1024">
          <a:extLst>
            <a:ext uri="{FF2B5EF4-FFF2-40B4-BE49-F238E27FC236}">
              <a16:creationId xmlns:a16="http://schemas.microsoft.com/office/drawing/2014/main" id="{7D247331-1999-4CFF-8CEE-FCC68F645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41" name="Picture 1024">
          <a:extLst>
            <a:ext uri="{FF2B5EF4-FFF2-40B4-BE49-F238E27FC236}">
              <a16:creationId xmlns:a16="http://schemas.microsoft.com/office/drawing/2014/main" id="{2CBBF12B-2780-4960-80CD-34477A63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42" name="Picture 1024">
          <a:extLst>
            <a:ext uri="{FF2B5EF4-FFF2-40B4-BE49-F238E27FC236}">
              <a16:creationId xmlns:a16="http://schemas.microsoft.com/office/drawing/2014/main" id="{D3D19CA1-AE1B-4A0B-B8FB-FC3E5B4A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181</xdr:row>
      <xdr:rowOff>0</xdr:rowOff>
    </xdr:from>
    <xdr:ext cx="0" cy="9525"/>
    <xdr:pic>
      <xdr:nvPicPr>
        <xdr:cNvPr id="43" name="Picture 1024">
          <a:extLst>
            <a:ext uri="{FF2B5EF4-FFF2-40B4-BE49-F238E27FC236}">
              <a16:creationId xmlns:a16="http://schemas.microsoft.com/office/drawing/2014/main" id="{66E609A6-78D2-4F06-87C3-4D2D686C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4" name="Picture 1024">
          <a:extLst>
            <a:ext uri="{FF2B5EF4-FFF2-40B4-BE49-F238E27FC236}">
              <a16:creationId xmlns:a16="http://schemas.microsoft.com/office/drawing/2014/main" id="{53A09E29-650C-4D7C-8EC4-2E6A215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5" name="Picture 1024">
          <a:extLst>
            <a:ext uri="{FF2B5EF4-FFF2-40B4-BE49-F238E27FC236}">
              <a16:creationId xmlns:a16="http://schemas.microsoft.com/office/drawing/2014/main" id="{D461742F-C877-4645-996F-85A85F78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6" name="Picture 1024">
          <a:extLst>
            <a:ext uri="{FF2B5EF4-FFF2-40B4-BE49-F238E27FC236}">
              <a16:creationId xmlns:a16="http://schemas.microsoft.com/office/drawing/2014/main" id="{A1AF4A6E-1A81-451D-8341-9F66E5E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7" name="Picture 1024">
          <a:extLst>
            <a:ext uri="{FF2B5EF4-FFF2-40B4-BE49-F238E27FC236}">
              <a16:creationId xmlns:a16="http://schemas.microsoft.com/office/drawing/2014/main" id="{DB30A6C3-8F80-47E0-94ED-94DDAC33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8" name="Picture 1024">
          <a:extLst>
            <a:ext uri="{FF2B5EF4-FFF2-40B4-BE49-F238E27FC236}">
              <a16:creationId xmlns:a16="http://schemas.microsoft.com/office/drawing/2014/main" id="{82968A1B-2008-454D-AC2E-548532D3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49" name="Picture 1024">
          <a:extLst>
            <a:ext uri="{FF2B5EF4-FFF2-40B4-BE49-F238E27FC236}">
              <a16:creationId xmlns:a16="http://schemas.microsoft.com/office/drawing/2014/main" id="{7218D13A-3A61-4040-ACEE-F37CF8F2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181</xdr:row>
      <xdr:rowOff>0</xdr:rowOff>
    </xdr:from>
    <xdr:ext cx="0" cy="9525"/>
    <xdr:pic>
      <xdr:nvPicPr>
        <xdr:cNvPr id="50" name="Picture 1024">
          <a:extLst>
            <a:ext uri="{FF2B5EF4-FFF2-40B4-BE49-F238E27FC236}">
              <a16:creationId xmlns:a16="http://schemas.microsoft.com/office/drawing/2014/main" id="{1615B3EF-7901-4985-8750-941F7A4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41100375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8"/>
  <sheetViews>
    <sheetView view="pageBreakPreview" topLeftCell="A30" zoomScale="55" zoomScaleNormal="70" zoomScaleSheetLayoutView="55" workbookViewId="0">
      <selection activeCell="D66" sqref="D66:D68"/>
    </sheetView>
  </sheetViews>
  <sheetFormatPr defaultColWidth="61.7109375" defaultRowHeight="15"/>
  <cols>
    <col min="1" max="1" width="68.7109375" customWidth="1"/>
    <col min="2" max="2" width="49.28515625" style="4" customWidth="1"/>
    <col min="3" max="3" width="47.5703125" style="3" customWidth="1"/>
    <col min="4" max="4" width="44.140625" style="3" customWidth="1"/>
    <col min="5" max="5" width="46.7109375" customWidth="1"/>
    <col min="6" max="6" width="42" customWidth="1"/>
    <col min="7" max="7" width="34" customWidth="1"/>
    <col min="8" max="8" width="58.140625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s="148" customFormat="1" ht="27">
      <c r="A1" s="465" t="s">
        <v>95</v>
      </c>
      <c r="B1" s="467" t="s">
        <v>92</v>
      </c>
      <c r="C1" s="468"/>
      <c r="D1" s="468"/>
      <c r="E1" s="468"/>
      <c r="F1" s="468"/>
      <c r="G1" s="468"/>
      <c r="H1" s="469"/>
      <c r="I1" s="53"/>
      <c r="J1" s="93"/>
      <c r="K1" s="53"/>
      <c r="L1" s="54"/>
    </row>
    <row r="2" spans="1:24" ht="27">
      <c r="A2" s="466"/>
      <c r="B2" s="470" t="s">
        <v>99</v>
      </c>
      <c r="C2" s="471"/>
      <c r="D2" s="471"/>
      <c r="E2" s="471"/>
      <c r="F2" s="471"/>
      <c r="G2" s="471"/>
      <c r="H2" s="472"/>
      <c r="I2" s="91"/>
      <c r="J2" s="92"/>
      <c r="K2" s="55"/>
      <c r="L2" s="56"/>
    </row>
    <row r="3" spans="1:24" ht="27">
      <c r="A3" s="150">
        <v>46251</v>
      </c>
      <c r="B3" s="473" t="s">
        <v>268</v>
      </c>
      <c r="C3" s="474"/>
      <c r="D3" s="474"/>
      <c r="E3" s="474"/>
      <c r="F3" s="474"/>
      <c r="G3" s="474"/>
      <c r="H3" s="475"/>
      <c r="I3" s="53"/>
      <c r="J3" s="93"/>
      <c r="K3" s="55"/>
      <c r="L3" s="56"/>
    </row>
    <row r="4" spans="1:24" ht="27.75" thickBot="1">
      <c r="A4" s="149" t="s">
        <v>100</v>
      </c>
      <c r="B4" s="476" t="s">
        <v>110</v>
      </c>
      <c r="C4" s="477"/>
      <c r="D4" s="477"/>
      <c r="E4" s="477"/>
      <c r="F4" s="477"/>
      <c r="G4" s="477"/>
      <c r="H4" s="478"/>
      <c r="I4" s="53"/>
      <c r="J4" s="93"/>
      <c r="K4" s="57"/>
      <c r="L4" s="58"/>
    </row>
    <row r="5" spans="1:24" ht="27.75" thickBot="1">
      <c r="A5" s="461" t="s">
        <v>401</v>
      </c>
      <c r="B5" s="462"/>
      <c r="C5" s="462"/>
      <c r="D5" s="462"/>
      <c r="E5" s="462"/>
      <c r="F5" s="462"/>
      <c r="G5" s="462"/>
      <c r="H5" s="462"/>
      <c r="I5" s="94"/>
      <c r="J5" s="95"/>
      <c r="K5" s="452"/>
      <c r="L5" s="452"/>
    </row>
    <row r="6" spans="1:24" s="103" customFormat="1" ht="56.25" thickBot="1">
      <c r="A6" s="147" t="s">
        <v>90</v>
      </c>
      <c r="B6" s="213" t="s">
        <v>0</v>
      </c>
      <c r="C6" s="147" t="s">
        <v>83</v>
      </c>
      <c r="D6" s="110" t="s">
        <v>151</v>
      </c>
      <c r="E6" s="111" t="s">
        <v>84</v>
      </c>
      <c r="F6" s="111" t="s">
        <v>111</v>
      </c>
      <c r="G6" s="110" t="s">
        <v>132</v>
      </c>
      <c r="H6" s="112" t="s">
        <v>148</v>
      </c>
      <c r="I6" s="100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151" t="s">
        <v>89</v>
      </c>
      <c r="B7" s="86" t="s">
        <v>120</v>
      </c>
      <c r="C7" s="342">
        <v>145900</v>
      </c>
      <c r="D7" s="113">
        <v>2870</v>
      </c>
      <c r="E7" s="113">
        <v>1100</v>
      </c>
      <c r="F7" s="184">
        <v>5750</v>
      </c>
      <c r="G7" s="114">
        <v>0</v>
      </c>
      <c r="H7" s="115">
        <f>C7+D7-E7-F7-G7</f>
        <v>141920</v>
      </c>
      <c r="I7" s="44">
        <f>H7*18/100</f>
        <v>25545.599999999999</v>
      </c>
      <c r="J7" s="73">
        <f>H7+I7</f>
        <v>167465.60000000001</v>
      </c>
      <c r="K7" s="65">
        <f>I7</f>
        <v>25545.599999999999</v>
      </c>
      <c r="L7" s="42">
        <f t="shared" ref="L7:L14" si="0">J7-K7</f>
        <v>141920</v>
      </c>
      <c r="M7" s="35">
        <v>90520</v>
      </c>
      <c r="N7" s="38">
        <f>L7-M7</f>
        <v>51400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152" t="s">
        <v>105</v>
      </c>
      <c r="B8" s="87" t="s">
        <v>119</v>
      </c>
      <c r="C8" s="113">
        <v>152000</v>
      </c>
      <c r="D8" s="113">
        <v>2870</v>
      </c>
      <c r="E8" s="113">
        <v>1100</v>
      </c>
      <c r="F8" s="184">
        <v>5640</v>
      </c>
      <c r="G8" s="114">
        <v>0</v>
      </c>
      <c r="H8" s="115">
        <f t="shared" ref="H8:H59" si="1">C8+D8-E8-F8-G8</f>
        <v>148130</v>
      </c>
      <c r="I8" s="45">
        <f t="shared" ref="I8:I56" si="2">H8*18/100</f>
        <v>26663.4</v>
      </c>
      <c r="J8" s="75">
        <f t="shared" ref="J8:J56" si="3">H8+I8</f>
        <v>174793.4</v>
      </c>
      <c r="K8" s="66">
        <f t="shared" ref="K8:K56" si="4">I8</f>
        <v>26663.4</v>
      </c>
      <c r="L8" s="43">
        <f t="shared" si="0"/>
        <v>148130</v>
      </c>
      <c r="M8" s="32">
        <v>92730</v>
      </c>
      <c r="N8" s="38">
        <f t="shared" ref="N8:N55" si="5">L8-M8</f>
        <v>55400</v>
      </c>
    </row>
    <row r="9" spans="1:24" s="1" customFormat="1" ht="28.5">
      <c r="A9" s="152" t="s">
        <v>103</v>
      </c>
      <c r="B9" s="87" t="s">
        <v>121</v>
      </c>
      <c r="C9" s="113">
        <v>146600</v>
      </c>
      <c r="D9" s="113">
        <v>2870</v>
      </c>
      <c r="E9" s="113">
        <v>1100</v>
      </c>
      <c r="F9" s="184">
        <v>4930</v>
      </c>
      <c r="G9" s="114">
        <v>0</v>
      </c>
      <c r="H9" s="115">
        <f t="shared" si="1"/>
        <v>143440</v>
      </c>
      <c r="I9" s="45">
        <f t="shared" si="2"/>
        <v>25819.200000000001</v>
      </c>
      <c r="J9" s="75">
        <f t="shared" si="3"/>
        <v>169259.2</v>
      </c>
      <c r="K9" s="67">
        <f t="shared" si="4"/>
        <v>25819.200000000001</v>
      </c>
      <c r="L9" s="48">
        <f t="shared" si="0"/>
        <v>143440</v>
      </c>
      <c r="M9" s="32">
        <v>91540</v>
      </c>
      <c r="N9" s="38">
        <f t="shared" si="5"/>
        <v>51900</v>
      </c>
    </row>
    <row r="10" spans="1:24" ht="28.5">
      <c r="A10" s="153" t="s">
        <v>104</v>
      </c>
      <c r="B10" s="87" t="s">
        <v>127</v>
      </c>
      <c r="C10" s="113">
        <v>158400</v>
      </c>
      <c r="D10" s="113">
        <v>2870</v>
      </c>
      <c r="E10" s="113">
        <v>1100</v>
      </c>
      <c r="F10" s="184">
        <v>6530</v>
      </c>
      <c r="G10" s="114">
        <v>0</v>
      </c>
      <c r="H10" s="115">
        <f t="shared" si="1"/>
        <v>153640</v>
      </c>
      <c r="I10" s="46">
        <f t="shared" si="2"/>
        <v>27655.200000000001</v>
      </c>
      <c r="J10" s="75">
        <f t="shared" si="3"/>
        <v>181295.2</v>
      </c>
      <c r="K10" s="67">
        <f t="shared" si="4"/>
        <v>27655.200000000001</v>
      </c>
      <c r="L10" s="48">
        <f t="shared" si="0"/>
        <v>153640</v>
      </c>
      <c r="M10" s="34">
        <v>95240</v>
      </c>
      <c r="N10" s="38">
        <f t="shared" si="5"/>
        <v>58400</v>
      </c>
    </row>
    <row r="11" spans="1:24" s="1" customFormat="1" ht="28.5">
      <c r="A11" s="152" t="s">
        <v>97</v>
      </c>
      <c r="B11" s="87" t="s">
        <v>244</v>
      </c>
      <c r="C11" s="113">
        <v>155300</v>
      </c>
      <c r="D11" s="113">
        <v>2870</v>
      </c>
      <c r="E11" s="113">
        <v>1100</v>
      </c>
      <c r="F11" s="184">
        <v>5340</v>
      </c>
      <c r="G11" s="114">
        <v>0</v>
      </c>
      <c r="H11" s="115">
        <f t="shared" si="1"/>
        <v>151730</v>
      </c>
      <c r="I11" s="45">
        <f t="shared" si="2"/>
        <v>27311.4</v>
      </c>
      <c r="J11" s="75">
        <f t="shared" si="3"/>
        <v>179041.4</v>
      </c>
      <c r="K11" s="67">
        <f t="shared" si="4"/>
        <v>27311.4</v>
      </c>
      <c r="L11" s="48">
        <f t="shared" si="0"/>
        <v>151730</v>
      </c>
      <c r="M11" s="32">
        <v>95830</v>
      </c>
      <c r="N11" s="38">
        <f t="shared" si="5"/>
        <v>55900</v>
      </c>
    </row>
    <row r="12" spans="1:24" s="1" customFormat="1" ht="28.5">
      <c r="A12" s="152" t="s">
        <v>106</v>
      </c>
      <c r="B12" s="87" t="s">
        <v>243</v>
      </c>
      <c r="C12" s="113">
        <v>155300</v>
      </c>
      <c r="D12" s="113">
        <v>2870</v>
      </c>
      <c r="E12" s="113">
        <v>1100</v>
      </c>
      <c r="F12" s="184">
        <v>5340</v>
      </c>
      <c r="G12" s="114">
        <v>0</v>
      </c>
      <c r="H12" s="115">
        <f t="shared" si="1"/>
        <v>151730</v>
      </c>
      <c r="I12" s="45">
        <f>H12*18/100</f>
        <v>27311.4</v>
      </c>
      <c r="J12" s="75">
        <f>H12+I12</f>
        <v>179041.4</v>
      </c>
      <c r="K12" s="67">
        <f>I12</f>
        <v>27311.4</v>
      </c>
      <c r="L12" s="48">
        <f t="shared" si="0"/>
        <v>151730</v>
      </c>
      <c r="M12" s="32">
        <v>94830</v>
      </c>
      <c r="N12" s="38">
        <f t="shared" si="5"/>
        <v>56900</v>
      </c>
    </row>
    <row r="13" spans="1:24" s="1" customFormat="1" ht="28.5">
      <c r="A13" s="152" t="s">
        <v>97</v>
      </c>
      <c r="B13" s="87" t="s">
        <v>133</v>
      </c>
      <c r="C13" s="113">
        <v>146400</v>
      </c>
      <c r="D13" s="113">
        <v>2870</v>
      </c>
      <c r="E13" s="113">
        <v>1100</v>
      </c>
      <c r="F13" s="184">
        <v>5750</v>
      </c>
      <c r="G13" s="114">
        <v>0</v>
      </c>
      <c r="H13" s="115">
        <f t="shared" si="1"/>
        <v>142420</v>
      </c>
      <c r="I13" s="45">
        <f>H13*18/100</f>
        <v>25635.599999999999</v>
      </c>
      <c r="J13" s="75">
        <f>H13+I13</f>
        <v>168055.6</v>
      </c>
      <c r="K13" s="67">
        <f>I13</f>
        <v>25635.599999999999</v>
      </c>
      <c r="L13" s="48">
        <f t="shared" si="0"/>
        <v>142420</v>
      </c>
      <c r="M13" s="32">
        <v>91020</v>
      </c>
      <c r="N13" s="38">
        <f t="shared" si="5"/>
        <v>51400</v>
      </c>
    </row>
    <row r="14" spans="1:24" s="1" customFormat="1" ht="28.5">
      <c r="A14" s="152" t="s">
        <v>154</v>
      </c>
      <c r="B14" s="87" t="s">
        <v>153</v>
      </c>
      <c r="C14" s="113">
        <v>156900</v>
      </c>
      <c r="D14" s="113">
        <v>2870</v>
      </c>
      <c r="E14" s="113">
        <v>1100</v>
      </c>
      <c r="F14" s="184">
        <v>7780</v>
      </c>
      <c r="G14" s="114">
        <v>0</v>
      </c>
      <c r="H14" s="115">
        <f t="shared" si="1"/>
        <v>150890</v>
      </c>
      <c r="I14" s="45">
        <f>H14*18/100</f>
        <v>27160.2</v>
      </c>
      <c r="J14" s="75">
        <f>H14+I14</f>
        <v>178050.2</v>
      </c>
      <c r="K14" s="67">
        <f>I14</f>
        <v>27160.2</v>
      </c>
      <c r="L14" s="48">
        <f t="shared" si="0"/>
        <v>150890</v>
      </c>
      <c r="M14" s="32">
        <v>92490</v>
      </c>
      <c r="N14" s="38">
        <f t="shared" si="5"/>
        <v>58400</v>
      </c>
    </row>
    <row r="15" spans="1:24" s="1" customFormat="1" ht="28.5">
      <c r="A15" s="151" t="s">
        <v>222</v>
      </c>
      <c r="B15" s="87" t="s">
        <v>217</v>
      </c>
      <c r="C15" s="113">
        <v>161800</v>
      </c>
      <c r="D15" s="113">
        <v>2870</v>
      </c>
      <c r="E15" s="113">
        <v>1100</v>
      </c>
      <c r="F15" s="184">
        <v>5850</v>
      </c>
      <c r="G15" s="114">
        <v>0</v>
      </c>
      <c r="H15" s="115">
        <f t="shared" si="1"/>
        <v>157720</v>
      </c>
      <c r="I15" s="44">
        <f t="shared" ref="I15:I16" si="6">H15*18/100</f>
        <v>28389.599999999999</v>
      </c>
      <c r="J15" s="73">
        <f t="shared" ref="J15:J16" si="7">H15+I15</f>
        <v>186109.6</v>
      </c>
      <c r="K15" s="68">
        <f t="shared" ref="K15:K16" si="8">I15</f>
        <v>28389.599999999999</v>
      </c>
      <c r="L15" s="49">
        <f t="shared" ref="L15:L16" si="9">J15-K15</f>
        <v>157720</v>
      </c>
      <c r="M15" s="32">
        <v>98820</v>
      </c>
      <c r="N15" s="38">
        <f t="shared" ref="N15:N16" si="10">L15-M15</f>
        <v>58900</v>
      </c>
    </row>
    <row r="16" spans="1:24" s="1" customFormat="1" ht="28.5">
      <c r="A16" s="151" t="s">
        <v>222</v>
      </c>
      <c r="B16" s="87" t="s">
        <v>218</v>
      </c>
      <c r="C16" s="113">
        <v>162700</v>
      </c>
      <c r="D16" s="113">
        <v>2870</v>
      </c>
      <c r="E16" s="113">
        <v>1100</v>
      </c>
      <c r="F16" s="184">
        <v>5740</v>
      </c>
      <c r="G16" s="114">
        <v>0</v>
      </c>
      <c r="H16" s="115">
        <f t="shared" si="1"/>
        <v>158730</v>
      </c>
      <c r="I16" s="44">
        <f t="shared" si="6"/>
        <v>28571.4</v>
      </c>
      <c r="J16" s="73">
        <f t="shared" si="7"/>
        <v>187301.4</v>
      </c>
      <c r="K16" s="68">
        <f t="shared" si="8"/>
        <v>28571.4</v>
      </c>
      <c r="L16" s="49">
        <f t="shared" si="9"/>
        <v>158730</v>
      </c>
      <c r="M16" s="32">
        <v>99830</v>
      </c>
      <c r="N16" s="38">
        <f t="shared" si="10"/>
        <v>58900</v>
      </c>
    </row>
    <row r="17" spans="1:14" s="1" customFormat="1" ht="28.5">
      <c r="A17" s="151" t="s">
        <v>282</v>
      </c>
      <c r="B17" s="190" t="s">
        <v>248</v>
      </c>
      <c r="C17" s="113">
        <v>154500</v>
      </c>
      <c r="D17" s="113">
        <v>2870</v>
      </c>
      <c r="E17" s="184">
        <v>1100</v>
      </c>
      <c r="F17" s="184">
        <v>5540</v>
      </c>
      <c r="G17" s="114">
        <v>0</v>
      </c>
      <c r="H17" s="115">
        <f t="shared" si="1"/>
        <v>150730</v>
      </c>
      <c r="I17" s="44">
        <f t="shared" ref="I17:I24" si="11">H17*18/100</f>
        <v>27131.4</v>
      </c>
      <c r="J17" s="186">
        <f t="shared" ref="J17:J24" si="12">H17+I17</f>
        <v>177861.4</v>
      </c>
      <c r="K17" s="191">
        <f t="shared" ref="K17:K24" si="13">I17</f>
        <v>27131.4</v>
      </c>
      <c r="L17" s="192">
        <f t="shared" ref="L17:L24" si="14">J17-K17</f>
        <v>150730</v>
      </c>
      <c r="M17" s="32">
        <v>99830</v>
      </c>
      <c r="N17" s="188">
        <f t="shared" ref="N17:N24" si="15">L17-M17</f>
        <v>50900</v>
      </c>
    </row>
    <row r="18" spans="1:14" s="1" customFormat="1" ht="28.5">
      <c r="A18" s="151" t="s">
        <v>282</v>
      </c>
      <c r="B18" s="190" t="s">
        <v>249</v>
      </c>
      <c r="C18" s="113">
        <v>154400</v>
      </c>
      <c r="D18" s="113">
        <v>2870</v>
      </c>
      <c r="E18" s="184">
        <v>1100</v>
      </c>
      <c r="F18" s="184">
        <v>5440</v>
      </c>
      <c r="G18" s="114">
        <v>0</v>
      </c>
      <c r="H18" s="115">
        <f t="shared" si="1"/>
        <v>150730</v>
      </c>
      <c r="I18" s="44">
        <f t="shared" si="11"/>
        <v>27131.4</v>
      </c>
      <c r="J18" s="186">
        <f t="shared" si="12"/>
        <v>177861.4</v>
      </c>
      <c r="K18" s="191">
        <f t="shared" si="13"/>
        <v>27131.4</v>
      </c>
      <c r="L18" s="192">
        <f t="shared" si="14"/>
        <v>150730</v>
      </c>
      <c r="M18" s="32">
        <v>99830</v>
      </c>
      <c r="N18" s="188">
        <f t="shared" si="15"/>
        <v>50900</v>
      </c>
    </row>
    <row r="19" spans="1:14" s="1" customFormat="1" ht="28.5">
      <c r="A19" s="151" t="s">
        <v>282</v>
      </c>
      <c r="B19" s="190" t="s">
        <v>250</v>
      </c>
      <c r="C19" s="113">
        <v>154500</v>
      </c>
      <c r="D19" s="113">
        <v>2870</v>
      </c>
      <c r="E19" s="184">
        <v>1100</v>
      </c>
      <c r="F19" s="184">
        <v>5540</v>
      </c>
      <c r="G19" s="114">
        <v>0</v>
      </c>
      <c r="H19" s="115">
        <f t="shared" si="1"/>
        <v>150730</v>
      </c>
      <c r="I19" s="44">
        <f t="shared" si="11"/>
        <v>27131.4</v>
      </c>
      <c r="J19" s="186">
        <f t="shared" si="12"/>
        <v>177861.4</v>
      </c>
      <c r="K19" s="191">
        <f t="shared" si="13"/>
        <v>27131.4</v>
      </c>
      <c r="L19" s="192">
        <f t="shared" si="14"/>
        <v>150730</v>
      </c>
      <c r="M19" s="32">
        <v>99830</v>
      </c>
      <c r="N19" s="188">
        <f t="shared" si="15"/>
        <v>50900</v>
      </c>
    </row>
    <row r="20" spans="1:14" s="1" customFormat="1" ht="28.5">
      <c r="A20" s="151" t="s">
        <v>282</v>
      </c>
      <c r="B20" s="190" t="s">
        <v>296</v>
      </c>
      <c r="C20" s="113">
        <v>156900</v>
      </c>
      <c r="D20" s="113">
        <v>2870</v>
      </c>
      <c r="E20" s="184">
        <v>1100</v>
      </c>
      <c r="F20" s="184">
        <v>6470</v>
      </c>
      <c r="G20" s="114">
        <v>0</v>
      </c>
      <c r="H20" s="115">
        <f t="shared" si="1"/>
        <v>152200</v>
      </c>
      <c r="I20" s="44">
        <f t="shared" ref="I20:I21" si="16">H20*18/100</f>
        <v>27396</v>
      </c>
      <c r="J20" s="186">
        <f t="shared" ref="J20:J21" si="17">H20+I20</f>
        <v>179596</v>
      </c>
      <c r="K20" s="191">
        <f t="shared" ref="K20:K21" si="18">I20</f>
        <v>27396</v>
      </c>
      <c r="L20" s="192">
        <f t="shared" ref="L20:L21" si="19">J20-K20</f>
        <v>152200</v>
      </c>
      <c r="M20" s="32">
        <v>99830</v>
      </c>
      <c r="N20" s="188">
        <f t="shared" ref="N20:N21" si="20">L20-M20</f>
        <v>52370</v>
      </c>
    </row>
    <row r="21" spans="1:14" s="1" customFormat="1" ht="28.5">
      <c r="A21" s="151" t="s">
        <v>282</v>
      </c>
      <c r="B21" s="190" t="s">
        <v>297</v>
      </c>
      <c r="C21" s="113">
        <v>156100</v>
      </c>
      <c r="D21" s="113">
        <v>2870</v>
      </c>
      <c r="E21" s="184">
        <v>1100</v>
      </c>
      <c r="F21" s="184">
        <v>6650</v>
      </c>
      <c r="G21" s="114">
        <v>0</v>
      </c>
      <c r="H21" s="115">
        <f t="shared" si="1"/>
        <v>151220</v>
      </c>
      <c r="I21" s="44">
        <f t="shared" si="16"/>
        <v>27219.599999999999</v>
      </c>
      <c r="J21" s="186">
        <f t="shared" si="17"/>
        <v>178439.6</v>
      </c>
      <c r="K21" s="191">
        <f t="shared" si="18"/>
        <v>27219.599999999999</v>
      </c>
      <c r="L21" s="192">
        <f t="shared" si="19"/>
        <v>151220</v>
      </c>
      <c r="M21" s="32">
        <v>99830</v>
      </c>
      <c r="N21" s="188">
        <f t="shared" si="20"/>
        <v>51390</v>
      </c>
    </row>
    <row r="22" spans="1:14" s="1" customFormat="1" ht="28.5">
      <c r="A22" s="151" t="s">
        <v>282</v>
      </c>
      <c r="B22" s="190" t="s">
        <v>298</v>
      </c>
      <c r="C22" s="113">
        <v>156900</v>
      </c>
      <c r="D22" s="113">
        <v>2870</v>
      </c>
      <c r="E22" s="184">
        <v>1100</v>
      </c>
      <c r="F22" s="184">
        <v>6470</v>
      </c>
      <c r="G22" s="114">
        <v>0</v>
      </c>
      <c r="H22" s="115">
        <f t="shared" si="1"/>
        <v>152200</v>
      </c>
      <c r="I22" s="44">
        <f t="shared" si="11"/>
        <v>27396</v>
      </c>
      <c r="J22" s="186">
        <f t="shared" si="12"/>
        <v>179596</v>
      </c>
      <c r="K22" s="191">
        <f t="shared" si="13"/>
        <v>27396</v>
      </c>
      <c r="L22" s="192">
        <f t="shared" si="14"/>
        <v>152200</v>
      </c>
      <c r="M22" s="32">
        <v>99830</v>
      </c>
      <c r="N22" s="188">
        <f t="shared" si="15"/>
        <v>52370</v>
      </c>
    </row>
    <row r="23" spans="1:14" s="1" customFormat="1" ht="28.5">
      <c r="A23" s="151" t="s">
        <v>282</v>
      </c>
      <c r="B23" s="190" t="s">
        <v>299</v>
      </c>
      <c r="C23" s="113">
        <v>156900</v>
      </c>
      <c r="D23" s="113">
        <v>2870</v>
      </c>
      <c r="E23" s="184">
        <v>1100</v>
      </c>
      <c r="F23" s="184">
        <v>6470</v>
      </c>
      <c r="G23" s="114">
        <v>0</v>
      </c>
      <c r="H23" s="115">
        <f t="shared" si="1"/>
        <v>152200</v>
      </c>
      <c r="I23" s="44">
        <f t="shared" ref="I23" si="21">H23*18/100</f>
        <v>27396</v>
      </c>
      <c r="J23" s="186">
        <f t="shared" ref="J23" si="22">H23+I23</f>
        <v>179596</v>
      </c>
      <c r="K23" s="191">
        <f t="shared" ref="K23" si="23">I23</f>
        <v>27396</v>
      </c>
      <c r="L23" s="192">
        <f t="shared" ref="L23" si="24">J23-K23</f>
        <v>152200</v>
      </c>
      <c r="M23" s="32">
        <v>99830</v>
      </c>
      <c r="N23" s="188">
        <f t="shared" ref="N23" si="25">L23-M23</f>
        <v>52370</v>
      </c>
    </row>
    <row r="24" spans="1:14" s="1" customFormat="1" ht="28.5">
      <c r="A24" s="151" t="s">
        <v>282</v>
      </c>
      <c r="B24" s="190" t="s">
        <v>300</v>
      </c>
      <c r="C24" s="113">
        <v>156200</v>
      </c>
      <c r="D24" s="113">
        <v>2870</v>
      </c>
      <c r="E24" s="184">
        <v>1100</v>
      </c>
      <c r="F24" s="184">
        <v>5480</v>
      </c>
      <c r="G24" s="114">
        <v>0</v>
      </c>
      <c r="H24" s="115">
        <f t="shared" si="1"/>
        <v>152490</v>
      </c>
      <c r="I24" s="44">
        <f t="shared" si="11"/>
        <v>27448.2</v>
      </c>
      <c r="J24" s="186">
        <f t="shared" si="12"/>
        <v>179938.2</v>
      </c>
      <c r="K24" s="191">
        <f t="shared" si="13"/>
        <v>27448.2</v>
      </c>
      <c r="L24" s="192">
        <f t="shared" si="14"/>
        <v>152490</v>
      </c>
      <c r="M24" s="32">
        <v>99830</v>
      </c>
      <c r="N24" s="188">
        <f t="shared" si="15"/>
        <v>52660</v>
      </c>
    </row>
    <row r="25" spans="1:14" s="1" customFormat="1" ht="28.5">
      <c r="A25" s="151" t="s">
        <v>282</v>
      </c>
      <c r="B25" s="190" t="s">
        <v>301</v>
      </c>
      <c r="C25" s="113">
        <v>158900</v>
      </c>
      <c r="D25" s="113">
        <v>2870</v>
      </c>
      <c r="E25" s="184">
        <v>1100</v>
      </c>
      <c r="F25" s="184">
        <v>6630</v>
      </c>
      <c r="G25" s="114">
        <v>0</v>
      </c>
      <c r="H25" s="115">
        <f>C25+D25-E25-F25-G25</f>
        <v>154040</v>
      </c>
      <c r="I25" s="44">
        <f t="shared" ref="I25" si="26">H25*18/100</f>
        <v>27727.200000000001</v>
      </c>
      <c r="J25" s="186">
        <f t="shared" ref="J25" si="27">H25+I25</f>
        <v>181767.2</v>
      </c>
      <c r="K25" s="191">
        <f t="shared" ref="K25" si="28">I25</f>
        <v>27727.200000000001</v>
      </c>
      <c r="L25" s="192">
        <f t="shared" ref="L25" si="29">J25-K25</f>
        <v>154040</v>
      </c>
      <c r="M25" s="32">
        <v>99830</v>
      </c>
      <c r="N25" s="188">
        <f t="shared" ref="N25" si="30">L25-M25</f>
        <v>54210</v>
      </c>
    </row>
    <row r="26" spans="1:14" s="1" customFormat="1" ht="28.5">
      <c r="A26" s="151" t="s">
        <v>330</v>
      </c>
      <c r="B26" s="87" t="s">
        <v>327</v>
      </c>
      <c r="C26" s="113">
        <v>145600</v>
      </c>
      <c r="D26" s="113">
        <v>2870</v>
      </c>
      <c r="E26" s="113">
        <v>1100</v>
      </c>
      <c r="F26" s="184">
        <v>4490</v>
      </c>
      <c r="G26" s="114">
        <v>0</v>
      </c>
      <c r="H26" s="115">
        <f>C26+D26-E26-F26-G26</f>
        <v>142880</v>
      </c>
      <c r="I26" s="44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113">
        <v>146900</v>
      </c>
      <c r="D27" s="113">
        <v>2870</v>
      </c>
      <c r="E27" s="113">
        <v>1100</v>
      </c>
      <c r="F27" s="184">
        <v>5750</v>
      </c>
      <c r="G27" s="114">
        <v>0</v>
      </c>
      <c r="H27" s="115">
        <f>C27+D27-E27-F27-G27</f>
        <v>142920</v>
      </c>
      <c r="I27" s="44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113">
        <v>155300</v>
      </c>
      <c r="D28" s="113">
        <v>2870</v>
      </c>
      <c r="E28" s="113">
        <v>1100</v>
      </c>
      <c r="F28" s="184">
        <v>5340</v>
      </c>
      <c r="G28" s="114">
        <v>0</v>
      </c>
      <c r="H28" s="115">
        <f>C28+D28-E28-F28-G28</f>
        <v>151730</v>
      </c>
      <c r="I28" s="44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113">
        <v>162800</v>
      </c>
      <c r="D29" s="113">
        <v>2870</v>
      </c>
      <c r="E29" s="113">
        <v>1100</v>
      </c>
      <c r="F29" s="184">
        <v>5880</v>
      </c>
      <c r="G29" s="114">
        <v>0</v>
      </c>
      <c r="H29" s="115">
        <f t="shared" ref="H29:H36" si="31">C29+D29-E29-F29-G29</f>
        <v>158690</v>
      </c>
      <c r="I29" s="44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113">
        <v>173800</v>
      </c>
      <c r="D30" s="113">
        <v>2870</v>
      </c>
      <c r="E30" s="113">
        <v>1100</v>
      </c>
      <c r="F30" s="184">
        <v>5850</v>
      </c>
      <c r="G30" s="114">
        <v>0</v>
      </c>
      <c r="H30" s="115">
        <f t="shared" si="31"/>
        <v>169720</v>
      </c>
      <c r="I30" s="44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113">
        <v>149400</v>
      </c>
      <c r="D31" s="113">
        <v>2870</v>
      </c>
      <c r="E31" s="113">
        <v>1100</v>
      </c>
      <c r="F31" s="184">
        <v>5390</v>
      </c>
      <c r="G31" s="114">
        <v>0</v>
      </c>
      <c r="H31" s="115">
        <f t="shared" si="31"/>
        <v>145780</v>
      </c>
      <c r="I31" s="44"/>
      <c r="J31" s="73"/>
      <c r="K31" s="68"/>
      <c r="L31" s="49"/>
      <c r="M31" s="32"/>
      <c r="N31" s="38"/>
    </row>
    <row r="32" spans="1:14" s="1" customFormat="1" ht="28.5">
      <c r="A32" s="151" t="s">
        <v>364</v>
      </c>
      <c r="B32" s="190" t="s">
        <v>365</v>
      </c>
      <c r="C32" s="113">
        <v>163000</v>
      </c>
      <c r="D32" s="113">
        <v>2870</v>
      </c>
      <c r="E32" s="113">
        <v>1100</v>
      </c>
      <c r="F32" s="184">
        <v>6050</v>
      </c>
      <c r="G32" s="114">
        <v>0</v>
      </c>
      <c r="H32" s="115">
        <f t="shared" si="31"/>
        <v>158720</v>
      </c>
      <c r="I32" s="44"/>
      <c r="J32" s="73"/>
      <c r="K32" s="68"/>
      <c r="L32" s="49"/>
      <c r="M32" s="32"/>
      <c r="N32" s="38"/>
    </row>
    <row r="33" spans="1:14" s="1" customFormat="1" ht="28.5">
      <c r="A33" s="151" t="s">
        <v>364</v>
      </c>
      <c r="B33" s="190" t="s">
        <v>366</v>
      </c>
      <c r="C33" s="113">
        <v>163800</v>
      </c>
      <c r="D33" s="113">
        <v>2870</v>
      </c>
      <c r="E33" s="113">
        <v>1100</v>
      </c>
      <c r="F33" s="184">
        <v>5850</v>
      </c>
      <c r="G33" s="114">
        <v>0</v>
      </c>
      <c r="H33" s="115">
        <f t="shared" si="31"/>
        <v>159720</v>
      </c>
      <c r="I33" s="44"/>
      <c r="J33" s="73"/>
      <c r="K33" s="68"/>
      <c r="L33" s="49"/>
      <c r="M33" s="32"/>
      <c r="N33" s="38"/>
    </row>
    <row r="34" spans="1:14" s="1" customFormat="1" ht="28.5">
      <c r="A34" s="151" t="s">
        <v>391</v>
      </c>
      <c r="B34" s="190" t="s">
        <v>391</v>
      </c>
      <c r="C34" s="113">
        <v>147900</v>
      </c>
      <c r="D34" s="113">
        <v>2870</v>
      </c>
      <c r="E34" s="113">
        <v>1100</v>
      </c>
      <c r="F34" s="184">
        <v>5750</v>
      </c>
      <c r="G34" s="114">
        <v>0</v>
      </c>
      <c r="H34" s="115">
        <f t="shared" si="31"/>
        <v>143920</v>
      </c>
      <c r="I34" s="44"/>
      <c r="J34" s="73"/>
      <c r="K34" s="68"/>
      <c r="L34" s="49"/>
      <c r="M34" s="32"/>
      <c r="N34" s="38"/>
    </row>
    <row r="35" spans="1:14" s="1" customFormat="1" ht="28.5">
      <c r="A35" s="151" t="s">
        <v>425</v>
      </c>
      <c r="B35" s="190" t="s">
        <v>423</v>
      </c>
      <c r="C35" s="113">
        <v>159400</v>
      </c>
      <c r="D35" s="113">
        <v>2870</v>
      </c>
      <c r="E35" s="113">
        <v>1100</v>
      </c>
      <c r="F35" s="184">
        <v>6630</v>
      </c>
      <c r="G35" s="114">
        <v>0</v>
      </c>
      <c r="H35" s="115">
        <f t="shared" si="31"/>
        <v>154540</v>
      </c>
      <c r="I35" s="44"/>
      <c r="J35" s="73"/>
      <c r="K35" s="68"/>
      <c r="L35" s="49"/>
      <c r="M35" s="32"/>
      <c r="N35" s="38"/>
    </row>
    <row r="36" spans="1:14" s="1" customFormat="1" ht="28.5">
      <c r="A36" s="151" t="s">
        <v>425</v>
      </c>
      <c r="B36" s="190" t="s">
        <v>424</v>
      </c>
      <c r="C36" s="113">
        <v>160400</v>
      </c>
      <c r="D36" s="113">
        <v>2870</v>
      </c>
      <c r="E36" s="113">
        <v>1100</v>
      </c>
      <c r="F36" s="184">
        <v>6630</v>
      </c>
      <c r="G36" s="114">
        <v>0</v>
      </c>
      <c r="H36" s="115">
        <f t="shared" si="31"/>
        <v>155540</v>
      </c>
      <c r="I36" s="44"/>
      <c r="J36" s="73"/>
      <c r="K36" s="68"/>
      <c r="L36" s="49"/>
      <c r="M36" s="32"/>
      <c r="N36" s="38"/>
    </row>
    <row r="37" spans="1:14" s="2" customFormat="1" ht="28.5">
      <c r="A37" s="152" t="s">
        <v>113</v>
      </c>
      <c r="B37" s="87" t="s">
        <v>122</v>
      </c>
      <c r="C37" s="113">
        <v>145100</v>
      </c>
      <c r="D37" s="113">
        <v>2870</v>
      </c>
      <c r="E37" s="113">
        <v>1100</v>
      </c>
      <c r="F37" s="184">
        <v>5750</v>
      </c>
      <c r="G37" s="114">
        <v>0</v>
      </c>
      <c r="H37" s="115">
        <f t="shared" ref="H37:H44" si="32">C37+D37-E37-F37-G37</f>
        <v>141120</v>
      </c>
      <c r="I37" s="45">
        <f t="shared" si="2"/>
        <v>25401.599999999999</v>
      </c>
      <c r="J37" s="75">
        <f t="shared" si="3"/>
        <v>166521.60000000001</v>
      </c>
      <c r="K37" s="69">
        <f t="shared" si="4"/>
        <v>25401.599999999999</v>
      </c>
      <c r="L37" s="48">
        <f t="shared" ref="L37:L56" si="33">J37-K37</f>
        <v>141120</v>
      </c>
      <c r="M37" s="33">
        <v>89720</v>
      </c>
      <c r="N37" s="38">
        <f t="shared" si="5"/>
        <v>51400</v>
      </c>
    </row>
    <row r="38" spans="1:14" s="1" customFormat="1" ht="28.5">
      <c r="A38" s="152" t="s">
        <v>114</v>
      </c>
      <c r="B38" s="87" t="s">
        <v>123</v>
      </c>
      <c r="C38" s="113">
        <v>151200</v>
      </c>
      <c r="D38" s="113">
        <v>2870</v>
      </c>
      <c r="E38" s="113">
        <v>1100</v>
      </c>
      <c r="F38" s="184">
        <v>5640</v>
      </c>
      <c r="G38" s="114">
        <v>0</v>
      </c>
      <c r="H38" s="115">
        <f t="shared" si="32"/>
        <v>147330</v>
      </c>
      <c r="I38" s="45">
        <f t="shared" si="2"/>
        <v>26519.4</v>
      </c>
      <c r="J38" s="75">
        <f t="shared" si="3"/>
        <v>173849.4</v>
      </c>
      <c r="K38" s="67">
        <f t="shared" si="4"/>
        <v>26519.4</v>
      </c>
      <c r="L38" s="48">
        <f t="shared" si="33"/>
        <v>147330</v>
      </c>
      <c r="M38" s="32">
        <v>91930</v>
      </c>
      <c r="N38" s="38">
        <f t="shared" si="5"/>
        <v>55400</v>
      </c>
    </row>
    <row r="39" spans="1:14" s="1" customFormat="1" ht="28.5">
      <c r="A39" s="152" t="s">
        <v>115</v>
      </c>
      <c r="B39" s="87" t="s">
        <v>124</v>
      </c>
      <c r="C39" s="113">
        <v>145800</v>
      </c>
      <c r="D39" s="113">
        <v>2870</v>
      </c>
      <c r="E39" s="113">
        <v>1100</v>
      </c>
      <c r="F39" s="184">
        <v>4930</v>
      </c>
      <c r="G39" s="114">
        <v>0</v>
      </c>
      <c r="H39" s="115">
        <f t="shared" si="32"/>
        <v>142640</v>
      </c>
      <c r="I39" s="45">
        <f t="shared" si="2"/>
        <v>25675.200000000001</v>
      </c>
      <c r="J39" s="75">
        <f t="shared" si="3"/>
        <v>168315.2</v>
      </c>
      <c r="K39" s="67">
        <f t="shared" si="4"/>
        <v>25675.200000000001</v>
      </c>
      <c r="L39" s="48">
        <f t="shared" si="33"/>
        <v>142640</v>
      </c>
      <c r="M39" s="32">
        <v>90740</v>
      </c>
      <c r="N39" s="38">
        <f t="shared" si="5"/>
        <v>51900</v>
      </c>
    </row>
    <row r="40" spans="1:14" s="1" customFormat="1" ht="28.5">
      <c r="A40" s="152" t="s">
        <v>116</v>
      </c>
      <c r="B40" s="87" t="s">
        <v>101</v>
      </c>
      <c r="C40" s="113">
        <v>154500</v>
      </c>
      <c r="D40" s="113">
        <v>2870</v>
      </c>
      <c r="E40" s="113">
        <v>1100</v>
      </c>
      <c r="F40" s="184">
        <v>5340</v>
      </c>
      <c r="G40" s="114">
        <v>0</v>
      </c>
      <c r="H40" s="115">
        <f t="shared" si="32"/>
        <v>150930</v>
      </c>
      <c r="I40" s="45">
        <f t="shared" si="2"/>
        <v>27167.4</v>
      </c>
      <c r="J40" s="75">
        <f t="shared" si="3"/>
        <v>178097.4</v>
      </c>
      <c r="K40" s="67">
        <f t="shared" si="4"/>
        <v>27167.4</v>
      </c>
      <c r="L40" s="48">
        <f t="shared" si="33"/>
        <v>150930</v>
      </c>
      <c r="M40" s="32">
        <v>95030</v>
      </c>
      <c r="N40" s="38">
        <f t="shared" si="5"/>
        <v>55900</v>
      </c>
    </row>
    <row r="41" spans="1:14" s="1" customFormat="1" ht="28.5">
      <c r="A41" s="152" t="s">
        <v>117</v>
      </c>
      <c r="B41" s="87" t="s">
        <v>102</v>
      </c>
      <c r="C41" s="113">
        <v>154500</v>
      </c>
      <c r="D41" s="113">
        <v>2870</v>
      </c>
      <c r="E41" s="113">
        <v>1100</v>
      </c>
      <c r="F41" s="184">
        <v>5340</v>
      </c>
      <c r="G41" s="114">
        <v>0</v>
      </c>
      <c r="H41" s="115">
        <f t="shared" si="32"/>
        <v>150930</v>
      </c>
      <c r="I41" s="45">
        <f>H41*18/100</f>
        <v>27167.4</v>
      </c>
      <c r="J41" s="75">
        <f>H41+I41</f>
        <v>178097.4</v>
      </c>
      <c r="K41" s="67">
        <f>I41</f>
        <v>27167.4</v>
      </c>
      <c r="L41" s="48">
        <f>J41-K41</f>
        <v>150930</v>
      </c>
      <c r="M41" s="32">
        <v>95030</v>
      </c>
      <c r="N41" s="38">
        <f t="shared" si="5"/>
        <v>55900</v>
      </c>
    </row>
    <row r="42" spans="1:14" ht="28.5">
      <c r="A42" s="152" t="s">
        <v>116</v>
      </c>
      <c r="B42" s="87" t="s">
        <v>134</v>
      </c>
      <c r="C42" s="113">
        <v>145600</v>
      </c>
      <c r="D42" s="113">
        <v>2870</v>
      </c>
      <c r="E42" s="113">
        <v>1100</v>
      </c>
      <c r="F42" s="184">
        <v>5750</v>
      </c>
      <c r="G42" s="114">
        <v>0</v>
      </c>
      <c r="H42" s="115">
        <f t="shared" si="32"/>
        <v>141620</v>
      </c>
      <c r="I42" s="45">
        <f>H42*18/100</f>
        <v>25491.599999999999</v>
      </c>
      <c r="J42" s="75">
        <f>H42+I42</f>
        <v>167111.6</v>
      </c>
      <c r="K42" s="67">
        <f>I42</f>
        <v>25491.599999999999</v>
      </c>
      <c r="L42" s="48">
        <f>J42-K42</f>
        <v>141620</v>
      </c>
      <c r="M42" s="34">
        <v>90220</v>
      </c>
      <c r="N42" s="38">
        <f t="shared" si="5"/>
        <v>51400</v>
      </c>
    </row>
    <row r="43" spans="1:14" ht="28.5">
      <c r="A43" s="151" t="s">
        <v>223</v>
      </c>
      <c r="B43" s="87" t="s">
        <v>219</v>
      </c>
      <c r="C43" s="113">
        <v>161000</v>
      </c>
      <c r="D43" s="113">
        <v>2870</v>
      </c>
      <c r="E43" s="113">
        <v>1100</v>
      </c>
      <c r="F43" s="184">
        <v>5850</v>
      </c>
      <c r="G43" s="114">
        <v>0</v>
      </c>
      <c r="H43" s="115">
        <f t="shared" si="32"/>
        <v>156920</v>
      </c>
      <c r="I43" s="44">
        <f t="shared" ref="I43:I44" si="34">H43*18/100</f>
        <v>28245.599999999999</v>
      </c>
      <c r="J43" s="73">
        <f t="shared" ref="J43:J44" si="35">H43+I43</f>
        <v>185165.6</v>
      </c>
      <c r="K43" s="68">
        <f t="shared" ref="K43:K44" si="36">I43</f>
        <v>28245.599999999999</v>
      </c>
      <c r="L43" s="49">
        <f t="shared" ref="L43:L44" si="37">J43-K43</f>
        <v>156920</v>
      </c>
      <c r="M43" s="34">
        <v>98020</v>
      </c>
      <c r="N43" s="38">
        <f t="shared" ref="N43:N44" si="38">L43-M43</f>
        <v>58900</v>
      </c>
    </row>
    <row r="44" spans="1:14" ht="28.5">
      <c r="A44" s="151" t="s">
        <v>223</v>
      </c>
      <c r="B44" s="87" t="s">
        <v>220</v>
      </c>
      <c r="C44" s="113">
        <v>161900</v>
      </c>
      <c r="D44" s="113">
        <v>2870</v>
      </c>
      <c r="E44" s="113">
        <v>1100</v>
      </c>
      <c r="F44" s="184">
        <v>5740</v>
      </c>
      <c r="G44" s="114">
        <v>0</v>
      </c>
      <c r="H44" s="115">
        <f t="shared" si="32"/>
        <v>157930</v>
      </c>
      <c r="I44" s="44">
        <f t="shared" si="34"/>
        <v>28427.4</v>
      </c>
      <c r="J44" s="73">
        <f t="shared" si="35"/>
        <v>186357.4</v>
      </c>
      <c r="K44" s="68">
        <f t="shared" si="36"/>
        <v>28427.4</v>
      </c>
      <c r="L44" s="49">
        <f t="shared" si="37"/>
        <v>157930</v>
      </c>
      <c r="M44" s="34">
        <v>100030</v>
      </c>
      <c r="N44" s="38">
        <f t="shared" si="38"/>
        <v>57900</v>
      </c>
    </row>
    <row r="45" spans="1:14" s="1" customFormat="1" ht="28.5">
      <c r="A45" s="151" t="s">
        <v>283</v>
      </c>
      <c r="B45" s="190" t="s">
        <v>251</v>
      </c>
      <c r="C45" s="113">
        <v>153700</v>
      </c>
      <c r="D45" s="113">
        <v>2870</v>
      </c>
      <c r="E45" s="184">
        <v>1100</v>
      </c>
      <c r="F45" s="184">
        <v>5540</v>
      </c>
      <c r="G45" s="114">
        <v>0</v>
      </c>
      <c r="H45" s="115">
        <f t="shared" si="1"/>
        <v>149930</v>
      </c>
      <c r="I45" s="44">
        <f t="shared" ref="I45:I52" si="39">H45*18/100</f>
        <v>26987.4</v>
      </c>
      <c r="J45" s="186">
        <f t="shared" ref="J45:J52" si="40">H45+I45</f>
        <v>176917.4</v>
      </c>
      <c r="K45" s="191">
        <f t="shared" ref="K45:K52" si="41">I45</f>
        <v>26987.4</v>
      </c>
      <c r="L45" s="192">
        <f t="shared" ref="L45:L52" si="42">J45-K45</f>
        <v>149930</v>
      </c>
      <c r="M45" s="32">
        <v>100030</v>
      </c>
      <c r="N45" s="188">
        <f t="shared" ref="N45:N52" si="43">L45-M45</f>
        <v>49900</v>
      </c>
    </row>
    <row r="46" spans="1:14" s="1" customFormat="1" ht="28.5">
      <c r="A46" s="151" t="s">
        <v>283</v>
      </c>
      <c r="B46" s="190" t="s">
        <v>252</v>
      </c>
      <c r="C46" s="113">
        <v>153600</v>
      </c>
      <c r="D46" s="113">
        <v>2870</v>
      </c>
      <c r="E46" s="184">
        <v>1100</v>
      </c>
      <c r="F46" s="184">
        <v>5440</v>
      </c>
      <c r="G46" s="114">
        <v>0</v>
      </c>
      <c r="H46" s="115">
        <f t="shared" si="1"/>
        <v>149930</v>
      </c>
      <c r="I46" s="44">
        <f t="shared" si="39"/>
        <v>26987.4</v>
      </c>
      <c r="J46" s="186">
        <f t="shared" si="40"/>
        <v>176917.4</v>
      </c>
      <c r="K46" s="191">
        <f t="shared" si="41"/>
        <v>26987.4</v>
      </c>
      <c r="L46" s="192">
        <f t="shared" si="42"/>
        <v>149930</v>
      </c>
      <c r="M46" s="32">
        <v>100030</v>
      </c>
      <c r="N46" s="188">
        <f t="shared" si="43"/>
        <v>49900</v>
      </c>
    </row>
    <row r="47" spans="1:14" s="1" customFormat="1" ht="28.5">
      <c r="A47" s="151" t="s">
        <v>283</v>
      </c>
      <c r="B47" s="190" t="s">
        <v>253</v>
      </c>
      <c r="C47" s="113">
        <v>153700</v>
      </c>
      <c r="D47" s="113">
        <v>2870</v>
      </c>
      <c r="E47" s="184">
        <v>1100</v>
      </c>
      <c r="F47" s="184">
        <v>5540</v>
      </c>
      <c r="G47" s="114">
        <v>0</v>
      </c>
      <c r="H47" s="115">
        <f t="shared" si="1"/>
        <v>149930</v>
      </c>
      <c r="I47" s="44">
        <f t="shared" si="39"/>
        <v>26987.4</v>
      </c>
      <c r="J47" s="186">
        <f t="shared" si="40"/>
        <v>176917.4</v>
      </c>
      <c r="K47" s="191">
        <f t="shared" si="41"/>
        <v>26987.4</v>
      </c>
      <c r="L47" s="192">
        <f t="shared" si="42"/>
        <v>149930</v>
      </c>
      <c r="M47" s="32">
        <v>100030</v>
      </c>
      <c r="N47" s="188">
        <f t="shared" si="43"/>
        <v>49900</v>
      </c>
    </row>
    <row r="48" spans="1:14" s="1" customFormat="1" ht="28.5">
      <c r="A48" s="151" t="s">
        <v>283</v>
      </c>
      <c r="B48" s="190" t="s">
        <v>302</v>
      </c>
      <c r="C48" s="113">
        <v>156100</v>
      </c>
      <c r="D48" s="113">
        <v>2870</v>
      </c>
      <c r="E48" s="184">
        <v>1100</v>
      </c>
      <c r="F48" s="184">
        <v>6470</v>
      </c>
      <c r="G48" s="114">
        <v>0</v>
      </c>
      <c r="H48" s="115">
        <f t="shared" si="1"/>
        <v>151400</v>
      </c>
      <c r="I48" s="44">
        <f t="shared" si="39"/>
        <v>27252</v>
      </c>
      <c r="J48" s="186">
        <f t="shared" si="40"/>
        <v>178652</v>
      </c>
      <c r="K48" s="191">
        <f t="shared" si="41"/>
        <v>27252</v>
      </c>
      <c r="L48" s="192">
        <f t="shared" si="42"/>
        <v>151400</v>
      </c>
      <c r="M48" s="32">
        <v>100030</v>
      </c>
      <c r="N48" s="188">
        <f t="shared" si="43"/>
        <v>51370</v>
      </c>
    </row>
    <row r="49" spans="1:14" s="1" customFormat="1" ht="28.5">
      <c r="A49" s="151" t="s">
        <v>283</v>
      </c>
      <c r="B49" s="190" t="s">
        <v>303</v>
      </c>
      <c r="C49" s="113">
        <v>155300</v>
      </c>
      <c r="D49" s="113">
        <v>2870</v>
      </c>
      <c r="E49" s="184">
        <v>1100</v>
      </c>
      <c r="F49" s="184">
        <v>6650</v>
      </c>
      <c r="G49" s="114">
        <v>0</v>
      </c>
      <c r="H49" s="115">
        <f t="shared" si="1"/>
        <v>150420</v>
      </c>
      <c r="I49" s="44">
        <f t="shared" ref="I49" si="44">H49*18/100</f>
        <v>27075.599999999999</v>
      </c>
      <c r="J49" s="186">
        <f t="shared" ref="J49" si="45">H49+I49</f>
        <v>177495.6</v>
      </c>
      <c r="K49" s="191">
        <f t="shared" ref="K49" si="46">I49</f>
        <v>27075.599999999999</v>
      </c>
      <c r="L49" s="192">
        <f t="shared" ref="L49" si="47">J49-K49</f>
        <v>150420</v>
      </c>
      <c r="M49" s="32">
        <v>100030</v>
      </c>
      <c r="N49" s="188">
        <f t="shared" ref="N49" si="48">L49-M49</f>
        <v>50390</v>
      </c>
    </row>
    <row r="50" spans="1:14" s="1" customFormat="1" ht="28.5">
      <c r="A50" s="151" t="s">
        <v>283</v>
      </c>
      <c r="B50" s="190" t="s">
        <v>304</v>
      </c>
      <c r="C50" s="113">
        <v>156100</v>
      </c>
      <c r="D50" s="113">
        <v>2870</v>
      </c>
      <c r="E50" s="184">
        <v>1100</v>
      </c>
      <c r="F50" s="184">
        <v>6470</v>
      </c>
      <c r="G50" s="114">
        <v>0</v>
      </c>
      <c r="H50" s="115">
        <f t="shared" si="1"/>
        <v>151400</v>
      </c>
      <c r="I50" s="44">
        <f t="shared" si="39"/>
        <v>27252</v>
      </c>
      <c r="J50" s="186">
        <f t="shared" si="40"/>
        <v>178652</v>
      </c>
      <c r="K50" s="191">
        <f t="shared" si="41"/>
        <v>27252</v>
      </c>
      <c r="L50" s="192">
        <f t="shared" si="42"/>
        <v>151400</v>
      </c>
      <c r="M50" s="32">
        <v>100030</v>
      </c>
      <c r="N50" s="188">
        <f t="shared" si="43"/>
        <v>51370</v>
      </c>
    </row>
    <row r="51" spans="1:14" s="1" customFormat="1" ht="28.5">
      <c r="A51" s="151" t="s">
        <v>283</v>
      </c>
      <c r="B51" s="190" t="s">
        <v>305</v>
      </c>
      <c r="C51" s="113">
        <v>156100</v>
      </c>
      <c r="D51" s="113">
        <v>2870</v>
      </c>
      <c r="E51" s="184">
        <v>1100</v>
      </c>
      <c r="F51" s="184">
        <v>6470</v>
      </c>
      <c r="G51" s="114">
        <v>0</v>
      </c>
      <c r="H51" s="115">
        <f t="shared" si="1"/>
        <v>151400</v>
      </c>
      <c r="I51" s="44">
        <f t="shared" ref="I51" si="49">H51*18/100</f>
        <v>27252</v>
      </c>
      <c r="J51" s="186">
        <f t="shared" ref="J51" si="50">H51+I51</f>
        <v>178652</v>
      </c>
      <c r="K51" s="191">
        <f t="shared" ref="K51" si="51">I51</f>
        <v>27252</v>
      </c>
      <c r="L51" s="192">
        <f t="shared" ref="L51" si="52">J51-K51</f>
        <v>151400</v>
      </c>
      <c r="M51" s="32">
        <v>100030</v>
      </c>
      <c r="N51" s="188">
        <f t="shared" ref="N51" si="53">L51-M51</f>
        <v>51370</v>
      </c>
    </row>
    <row r="52" spans="1:14" s="1" customFormat="1" ht="28.5">
      <c r="A52" s="151" t="s">
        <v>283</v>
      </c>
      <c r="B52" s="190" t="s">
        <v>306</v>
      </c>
      <c r="C52" s="113">
        <v>155400</v>
      </c>
      <c r="D52" s="113">
        <v>2870</v>
      </c>
      <c r="E52" s="184">
        <v>1100</v>
      </c>
      <c r="F52" s="184">
        <v>5480</v>
      </c>
      <c r="G52" s="114">
        <v>0</v>
      </c>
      <c r="H52" s="115">
        <f t="shared" si="1"/>
        <v>151690</v>
      </c>
      <c r="I52" s="44">
        <f t="shared" si="39"/>
        <v>27304.2</v>
      </c>
      <c r="J52" s="186">
        <f t="shared" si="40"/>
        <v>178994.2</v>
      </c>
      <c r="K52" s="191">
        <f t="shared" si="41"/>
        <v>27304.2</v>
      </c>
      <c r="L52" s="192">
        <f t="shared" si="42"/>
        <v>151690</v>
      </c>
      <c r="M52" s="32">
        <v>100030</v>
      </c>
      <c r="N52" s="188">
        <f t="shared" si="43"/>
        <v>51660</v>
      </c>
    </row>
    <row r="53" spans="1:14" s="1" customFormat="1" ht="28.5">
      <c r="A53" s="151" t="s">
        <v>283</v>
      </c>
      <c r="B53" s="190" t="s">
        <v>307</v>
      </c>
      <c r="C53" s="113">
        <v>158100</v>
      </c>
      <c r="D53" s="113">
        <v>2870</v>
      </c>
      <c r="E53" s="184">
        <v>1100</v>
      </c>
      <c r="F53" s="184">
        <v>6630</v>
      </c>
      <c r="G53" s="114">
        <v>0</v>
      </c>
      <c r="H53" s="115">
        <f t="shared" si="1"/>
        <v>153240</v>
      </c>
      <c r="I53" s="44">
        <f t="shared" ref="I53" si="54">H53*18/100</f>
        <v>27583.200000000001</v>
      </c>
      <c r="J53" s="186">
        <f t="shared" ref="J53" si="55">H53+I53</f>
        <v>180823.2</v>
      </c>
      <c r="K53" s="191">
        <f t="shared" ref="K53" si="56">I53</f>
        <v>27583.200000000001</v>
      </c>
      <c r="L53" s="192">
        <f t="shared" ref="L53" si="57">J53-K53</f>
        <v>153240</v>
      </c>
      <c r="M53" s="32">
        <v>100030</v>
      </c>
      <c r="N53" s="188">
        <f t="shared" ref="N53" si="58">L53-M53</f>
        <v>53210</v>
      </c>
    </row>
    <row r="54" spans="1:14" s="1" customFormat="1" ht="28.5">
      <c r="A54" s="152" t="s">
        <v>108</v>
      </c>
      <c r="B54" s="87" t="s">
        <v>125</v>
      </c>
      <c r="C54" s="113">
        <v>141900</v>
      </c>
      <c r="D54" s="113">
        <v>2870</v>
      </c>
      <c r="E54" s="113">
        <v>1100</v>
      </c>
      <c r="F54" s="184">
        <v>5750</v>
      </c>
      <c r="G54" s="114">
        <v>0</v>
      </c>
      <c r="H54" s="115">
        <f t="shared" si="1"/>
        <v>137920</v>
      </c>
      <c r="I54" s="45">
        <f t="shared" si="2"/>
        <v>24825.599999999999</v>
      </c>
      <c r="J54" s="75">
        <f t="shared" si="3"/>
        <v>162745.60000000001</v>
      </c>
      <c r="K54" s="67">
        <f t="shared" si="4"/>
        <v>24825.599999999999</v>
      </c>
      <c r="L54" s="48">
        <f t="shared" si="33"/>
        <v>137920</v>
      </c>
      <c r="M54" s="32">
        <v>86520</v>
      </c>
      <c r="N54" s="38">
        <f t="shared" si="5"/>
        <v>51400</v>
      </c>
    </row>
    <row r="55" spans="1:14" s="1" customFormat="1" ht="28.5">
      <c r="A55" s="152" t="s">
        <v>107</v>
      </c>
      <c r="B55" s="87" t="s">
        <v>126</v>
      </c>
      <c r="C55" s="113">
        <v>141600</v>
      </c>
      <c r="D55" s="113">
        <v>2870</v>
      </c>
      <c r="E55" s="113">
        <v>1100</v>
      </c>
      <c r="F55" s="184">
        <v>4930</v>
      </c>
      <c r="G55" s="114">
        <v>0</v>
      </c>
      <c r="H55" s="115">
        <f t="shared" si="1"/>
        <v>138440</v>
      </c>
      <c r="I55" s="45">
        <f t="shared" si="2"/>
        <v>24919.200000000001</v>
      </c>
      <c r="J55" s="75">
        <f t="shared" si="3"/>
        <v>163359.20000000001</v>
      </c>
      <c r="K55" s="67">
        <f t="shared" si="4"/>
        <v>24919.200000000001</v>
      </c>
      <c r="L55" s="48">
        <f t="shared" si="33"/>
        <v>138440</v>
      </c>
      <c r="M55" s="32">
        <v>86540</v>
      </c>
      <c r="N55" s="38">
        <f t="shared" si="5"/>
        <v>51900</v>
      </c>
    </row>
    <row r="56" spans="1:14" s="1" customFormat="1" ht="28.5">
      <c r="A56" s="152" t="s">
        <v>109</v>
      </c>
      <c r="B56" s="87" t="s">
        <v>224</v>
      </c>
      <c r="C56" s="113">
        <v>148300</v>
      </c>
      <c r="D56" s="113">
        <v>2870</v>
      </c>
      <c r="E56" s="113">
        <v>1100</v>
      </c>
      <c r="F56" s="184">
        <v>5340</v>
      </c>
      <c r="G56" s="114">
        <v>0</v>
      </c>
      <c r="H56" s="115">
        <f t="shared" si="1"/>
        <v>144730</v>
      </c>
      <c r="I56" s="50">
        <f t="shared" si="2"/>
        <v>26051.4</v>
      </c>
      <c r="J56" s="77">
        <f t="shared" si="3"/>
        <v>170781.4</v>
      </c>
      <c r="K56" s="67">
        <f t="shared" si="4"/>
        <v>26051.4</v>
      </c>
      <c r="L56" s="48">
        <f t="shared" si="33"/>
        <v>144730</v>
      </c>
      <c r="M56" s="32">
        <v>88830</v>
      </c>
      <c r="N56" s="38">
        <f>L56-M56</f>
        <v>55900</v>
      </c>
    </row>
    <row r="57" spans="1:14" s="1" customFormat="1" ht="28.5">
      <c r="A57" s="152" t="s">
        <v>221</v>
      </c>
      <c r="B57" s="87" t="s">
        <v>221</v>
      </c>
      <c r="C57" s="113">
        <v>145000</v>
      </c>
      <c r="D57" s="113">
        <v>2870</v>
      </c>
      <c r="E57" s="113">
        <v>1100</v>
      </c>
      <c r="F57" s="184">
        <v>5540</v>
      </c>
      <c r="G57" s="114">
        <v>0</v>
      </c>
      <c r="H57" s="115">
        <f t="shared" si="1"/>
        <v>141230</v>
      </c>
      <c r="I57" s="50">
        <f t="shared" ref="I57:I58" si="59">H57*18/100</f>
        <v>25421.4</v>
      </c>
      <c r="J57" s="77">
        <f t="shared" ref="J57:J58" si="60">H57+I57</f>
        <v>166651.4</v>
      </c>
      <c r="K57" s="67">
        <f t="shared" ref="K57:K58" si="61">I57</f>
        <v>25421.4</v>
      </c>
      <c r="L57" s="48">
        <f t="shared" ref="L57:L58" si="62">J57-K57</f>
        <v>141230</v>
      </c>
      <c r="M57" s="32">
        <v>86330</v>
      </c>
      <c r="N57" s="38">
        <f>L57-M57</f>
        <v>54900</v>
      </c>
    </row>
    <row r="58" spans="1:14" s="1" customFormat="1" ht="28.5">
      <c r="A58" s="154" t="s">
        <v>326</v>
      </c>
      <c r="B58" s="125" t="s">
        <v>326</v>
      </c>
      <c r="C58" s="113">
        <v>134900</v>
      </c>
      <c r="D58" s="113">
        <v>2870</v>
      </c>
      <c r="E58" s="143">
        <v>1100</v>
      </c>
      <c r="F58" s="184">
        <v>5750</v>
      </c>
      <c r="G58" s="114">
        <v>0</v>
      </c>
      <c r="H58" s="115">
        <f t="shared" si="1"/>
        <v>130920</v>
      </c>
      <c r="I58" s="138">
        <f t="shared" si="59"/>
        <v>23565.599999999999</v>
      </c>
      <c r="J58" s="139">
        <f t="shared" si="60"/>
        <v>154485.6</v>
      </c>
      <c r="K58" s="140">
        <f t="shared" si="61"/>
        <v>23565.599999999999</v>
      </c>
      <c r="L58" s="141">
        <f t="shared" si="62"/>
        <v>130920</v>
      </c>
      <c r="M58" s="32"/>
      <c r="N58" s="38"/>
    </row>
    <row r="59" spans="1:14" s="1" customFormat="1" ht="28.5">
      <c r="A59" s="154" t="s">
        <v>332</v>
      </c>
      <c r="B59" s="214" t="s">
        <v>329</v>
      </c>
      <c r="C59" s="113">
        <v>146100</v>
      </c>
      <c r="D59" s="113">
        <v>2870</v>
      </c>
      <c r="E59" s="203">
        <v>1100</v>
      </c>
      <c r="F59" s="184">
        <v>5750</v>
      </c>
      <c r="G59" s="114">
        <v>0</v>
      </c>
      <c r="H59" s="144">
        <f t="shared" si="1"/>
        <v>142120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113">
        <v>154500</v>
      </c>
      <c r="D60" s="113">
        <v>2870</v>
      </c>
      <c r="E60" s="202">
        <v>1100</v>
      </c>
      <c r="F60" s="184">
        <v>5340</v>
      </c>
      <c r="G60" s="114">
        <v>0</v>
      </c>
      <c r="H60" s="183">
        <f t="shared" ref="H60" si="63">C60+D60-E60-F60-G60</f>
        <v>150930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113">
        <v>173000</v>
      </c>
      <c r="D61" s="113">
        <v>2870</v>
      </c>
      <c r="E61" s="202">
        <v>1100</v>
      </c>
      <c r="F61" s="184">
        <v>5850</v>
      </c>
      <c r="G61" s="114">
        <v>0</v>
      </c>
      <c r="H61" s="183">
        <f t="shared" ref="H61:H62" si="64">C61+D61-E61-F61-G61</f>
        <v>168920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113">
        <v>162000</v>
      </c>
      <c r="D62" s="113">
        <v>2870</v>
      </c>
      <c r="E62" s="202">
        <v>1100</v>
      </c>
      <c r="F62" s="184">
        <v>5880</v>
      </c>
      <c r="G62" s="114">
        <v>0</v>
      </c>
      <c r="H62" s="183">
        <f t="shared" si="64"/>
        <v>157890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113">
        <v>148600</v>
      </c>
      <c r="D63" s="113">
        <v>2870</v>
      </c>
      <c r="E63" s="202">
        <v>1100</v>
      </c>
      <c r="F63" s="184">
        <v>5390</v>
      </c>
      <c r="G63" s="114">
        <v>0</v>
      </c>
      <c r="H63" s="183">
        <f t="shared" ref="H63:H68" si="65">C63+D63-E63-F63-G63</f>
        <v>144980</v>
      </c>
      <c r="I63" s="138"/>
      <c r="J63" s="140"/>
      <c r="K63" s="217"/>
      <c r="L63" s="218"/>
      <c r="M63" s="32"/>
      <c r="N63" s="38"/>
    </row>
    <row r="64" spans="1:14" s="1" customFormat="1" ht="28.5">
      <c r="A64" s="151" t="s">
        <v>223</v>
      </c>
      <c r="B64" s="88" t="s">
        <v>367</v>
      </c>
      <c r="C64" s="113">
        <v>162200</v>
      </c>
      <c r="D64" s="113">
        <v>2870</v>
      </c>
      <c r="E64" s="202">
        <v>1100</v>
      </c>
      <c r="F64" s="184">
        <v>6050</v>
      </c>
      <c r="G64" s="114">
        <v>0</v>
      </c>
      <c r="H64" s="183">
        <f t="shared" si="65"/>
        <v>157920</v>
      </c>
      <c r="I64" s="138"/>
      <c r="J64" s="140"/>
      <c r="K64" s="217"/>
      <c r="L64" s="218"/>
      <c r="M64" s="32"/>
      <c r="N64" s="38"/>
    </row>
    <row r="65" spans="1:14" s="1" customFormat="1" ht="28.5">
      <c r="A65" s="219" t="s">
        <v>223</v>
      </c>
      <c r="B65" s="214" t="s">
        <v>368</v>
      </c>
      <c r="C65" s="113">
        <v>163000</v>
      </c>
      <c r="D65" s="113">
        <v>2870</v>
      </c>
      <c r="E65" s="203">
        <v>1100</v>
      </c>
      <c r="F65" s="184">
        <v>5850</v>
      </c>
      <c r="G65" s="114">
        <v>0</v>
      </c>
      <c r="H65" s="144">
        <f t="shared" si="65"/>
        <v>158920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113">
        <v>147100</v>
      </c>
      <c r="D66" s="202">
        <v>2870</v>
      </c>
      <c r="E66" s="203">
        <v>1100</v>
      </c>
      <c r="F66" s="184">
        <v>5750</v>
      </c>
      <c r="G66" s="182">
        <v>0</v>
      </c>
      <c r="H66" s="144">
        <f t="shared" si="65"/>
        <v>143120</v>
      </c>
      <c r="I66" s="50"/>
      <c r="J66" s="47"/>
      <c r="K66" s="47"/>
      <c r="L66" s="48"/>
      <c r="M66" s="210"/>
      <c r="N66" s="211"/>
    </row>
    <row r="67" spans="1:14" s="1" customFormat="1" ht="28.5">
      <c r="A67" s="151" t="s">
        <v>426</v>
      </c>
      <c r="B67" s="214" t="s">
        <v>427</v>
      </c>
      <c r="C67" s="113">
        <v>158600</v>
      </c>
      <c r="D67" s="202">
        <v>2870</v>
      </c>
      <c r="E67" s="203">
        <v>1100</v>
      </c>
      <c r="F67" s="184">
        <v>6630</v>
      </c>
      <c r="G67" s="182">
        <v>0</v>
      </c>
      <c r="H67" s="144">
        <f t="shared" si="65"/>
        <v>153740</v>
      </c>
      <c r="I67" s="138"/>
      <c r="J67" s="140"/>
      <c r="K67" s="217"/>
      <c r="L67" s="218"/>
      <c r="M67" s="32"/>
      <c r="N67" s="38"/>
    </row>
    <row r="68" spans="1:14" s="1" customFormat="1" ht="28.5">
      <c r="A68" s="151" t="s">
        <v>426</v>
      </c>
      <c r="B68" s="214" t="s">
        <v>428</v>
      </c>
      <c r="C68" s="113">
        <v>159600</v>
      </c>
      <c r="D68" s="202">
        <v>2870</v>
      </c>
      <c r="E68" s="203">
        <v>1100</v>
      </c>
      <c r="F68" s="184">
        <v>6630</v>
      </c>
      <c r="G68" s="182">
        <v>0</v>
      </c>
      <c r="H68" s="144">
        <f t="shared" si="65"/>
        <v>154740</v>
      </c>
      <c r="I68" s="138"/>
      <c r="J68" s="140"/>
      <c r="K68" s="217"/>
      <c r="L68" s="218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59"/>
      <c r="L69" s="460"/>
      <c r="M69" s="32"/>
      <c r="N69" s="38"/>
    </row>
    <row r="70" spans="1:14" s="109" customFormat="1" ht="56.25" thickBot="1">
      <c r="A70" s="155" t="s">
        <v>90</v>
      </c>
      <c r="B70" s="98" t="s">
        <v>0</v>
      </c>
      <c r="C70" s="147" t="s">
        <v>83</v>
      </c>
      <c r="D70" s="110" t="s">
        <v>150</v>
      </c>
      <c r="E70" s="116" t="s">
        <v>84</v>
      </c>
      <c r="F70" s="117" t="s">
        <v>111</v>
      </c>
      <c r="G70" s="110" t="s">
        <v>132</v>
      </c>
      <c r="H70" s="112" t="s">
        <v>149</v>
      </c>
      <c r="I70" s="100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00" t="s">
        <v>281</v>
      </c>
      <c r="B71" s="193" t="s">
        <v>155</v>
      </c>
      <c r="C71" s="342">
        <v>145500</v>
      </c>
      <c r="D71" s="113">
        <v>2870</v>
      </c>
      <c r="E71" s="184">
        <v>1100</v>
      </c>
      <c r="F71" s="346">
        <v>6580</v>
      </c>
      <c r="G71" s="114">
        <v>0</v>
      </c>
      <c r="H71" s="115">
        <f t="shared" ref="H71:H76" si="66">C71+D71-E71-F71-G71</f>
        <v>140690</v>
      </c>
      <c r="I71" s="44">
        <f t="shared" ref="I71:I76" si="67">H71*18/100</f>
        <v>25324.2</v>
      </c>
      <c r="J71" s="186">
        <f t="shared" ref="J71:J76" si="68">H71+I71</f>
        <v>166014.20000000001</v>
      </c>
      <c r="K71" s="135">
        <f t="shared" ref="K71:K76" si="69">I71</f>
        <v>25324.2</v>
      </c>
      <c r="L71" s="187">
        <f t="shared" ref="L71:L76" si="70">J71-K71</f>
        <v>140690</v>
      </c>
      <c r="M71" s="32">
        <v>92930</v>
      </c>
      <c r="N71" s="188">
        <f t="shared" ref="N71:N119" si="71">L71-M71</f>
        <v>47760</v>
      </c>
    </row>
    <row r="72" spans="1:14" s="1" customFormat="1" ht="28.5">
      <c r="A72" s="156" t="s">
        <v>201</v>
      </c>
      <c r="B72" s="87" t="s">
        <v>135</v>
      </c>
      <c r="C72" s="113">
        <v>136200</v>
      </c>
      <c r="D72" s="113">
        <v>2870</v>
      </c>
      <c r="E72" s="113">
        <v>1100</v>
      </c>
      <c r="F72" s="184">
        <v>5880</v>
      </c>
      <c r="G72" s="114">
        <v>0</v>
      </c>
      <c r="H72" s="115">
        <f t="shared" si="66"/>
        <v>132090</v>
      </c>
      <c r="I72" s="44">
        <f t="shared" si="67"/>
        <v>23776.2</v>
      </c>
      <c r="J72" s="73">
        <f t="shared" si="68"/>
        <v>155866.20000000001</v>
      </c>
      <c r="K72" s="65">
        <f t="shared" si="69"/>
        <v>23776.2</v>
      </c>
      <c r="L72" s="42">
        <f t="shared" si="70"/>
        <v>132090</v>
      </c>
      <c r="M72" s="32">
        <v>90340</v>
      </c>
      <c r="N72" s="38">
        <f t="shared" si="71"/>
        <v>41750</v>
      </c>
    </row>
    <row r="73" spans="1:14" s="1" customFormat="1" ht="28.5">
      <c r="A73" s="156" t="s">
        <v>201</v>
      </c>
      <c r="B73" s="193" t="s">
        <v>278</v>
      </c>
      <c r="C73" s="113">
        <v>136200</v>
      </c>
      <c r="D73" s="113">
        <v>2870</v>
      </c>
      <c r="E73" s="184">
        <v>1100</v>
      </c>
      <c r="F73" s="184">
        <v>5880</v>
      </c>
      <c r="G73" s="114">
        <v>0</v>
      </c>
      <c r="H73" s="115">
        <f t="shared" si="66"/>
        <v>132090</v>
      </c>
      <c r="I73" s="44">
        <f t="shared" si="67"/>
        <v>23776.2</v>
      </c>
      <c r="J73" s="186">
        <f t="shared" si="68"/>
        <v>155866.20000000001</v>
      </c>
      <c r="K73" s="135">
        <f t="shared" si="69"/>
        <v>23776.2</v>
      </c>
      <c r="L73" s="187">
        <f t="shared" si="70"/>
        <v>132090</v>
      </c>
      <c r="M73" s="32">
        <v>90340</v>
      </c>
      <c r="N73" s="188">
        <f t="shared" ref="N73" si="72">L73-M73</f>
        <v>41750</v>
      </c>
    </row>
    <row r="74" spans="1:14" s="1" customFormat="1" ht="28.5">
      <c r="A74" s="156" t="s">
        <v>208</v>
      </c>
      <c r="B74" s="87" t="s">
        <v>156</v>
      </c>
      <c r="C74" s="113">
        <v>136700</v>
      </c>
      <c r="D74" s="113">
        <v>2870</v>
      </c>
      <c r="E74" s="113">
        <v>1100</v>
      </c>
      <c r="F74" s="184">
        <v>5120</v>
      </c>
      <c r="G74" s="114">
        <v>0</v>
      </c>
      <c r="H74" s="115">
        <f t="shared" si="66"/>
        <v>133350</v>
      </c>
      <c r="I74" s="44">
        <f t="shared" si="67"/>
        <v>24003</v>
      </c>
      <c r="J74" s="73">
        <f t="shared" si="68"/>
        <v>157353</v>
      </c>
      <c r="K74" s="65">
        <f t="shared" si="69"/>
        <v>24003</v>
      </c>
      <c r="L74" s="42">
        <f t="shared" si="70"/>
        <v>133350</v>
      </c>
      <c r="M74" s="32">
        <v>92860</v>
      </c>
      <c r="N74" s="38">
        <f t="shared" si="71"/>
        <v>40490</v>
      </c>
    </row>
    <row r="75" spans="1:14" s="1" customFormat="1" ht="28.5">
      <c r="A75" s="156" t="s">
        <v>208</v>
      </c>
      <c r="B75" s="193" t="s">
        <v>255</v>
      </c>
      <c r="C75" s="113">
        <v>137800</v>
      </c>
      <c r="D75" s="113">
        <v>2870</v>
      </c>
      <c r="E75" s="184">
        <v>1100</v>
      </c>
      <c r="F75" s="184">
        <v>6160</v>
      </c>
      <c r="G75" s="114">
        <v>0</v>
      </c>
      <c r="H75" s="115">
        <f t="shared" si="66"/>
        <v>133410</v>
      </c>
      <c r="I75" s="44">
        <f t="shared" si="67"/>
        <v>24013.8</v>
      </c>
      <c r="J75" s="186">
        <f t="shared" si="68"/>
        <v>157423.79999999999</v>
      </c>
      <c r="K75" s="135">
        <f t="shared" si="69"/>
        <v>24013.8</v>
      </c>
      <c r="L75" s="187">
        <f t="shared" si="70"/>
        <v>133410</v>
      </c>
      <c r="M75" s="32">
        <v>92860</v>
      </c>
      <c r="N75" s="188">
        <f t="shared" ref="N75" si="73">L75-M75</f>
        <v>40550</v>
      </c>
    </row>
    <row r="76" spans="1:14" s="1" customFormat="1" ht="28.5">
      <c r="A76" s="156" t="s">
        <v>208</v>
      </c>
      <c r="B76" s="193" t="s">
        <v>279</v>
      </c>
      <c r="C76" s="113">
        <v>137800</v>
      </c>
      <c r="D76" s="113">
        <v>2870</v>
      </c>
      <c r="E76" s="184">
        <v>1100</v>
      </c>
      <c r="F76" s="184">
        <v>6160</v>
      </c>
      <c r="G76" s="114">
        <v>0</v>
      </c>
      <c r="H76" s="115">
        <f t="shared" si="66"/>
        <v>133410</v>
      </c>
      <c r="I76" s="44">
        <f t="shared" si="67"/>
        <v>24013.8</v>
      </c>
      <c r="J76" s="186">
        <f t="shared" si="68"/>
        <v>157423.79999999999</v>
      </c>
      <c r="K76" s="135">
        <f t="shared" si="69"/>
        <v>24013.8</v>
      </c>
      <c r="L76" s="187">
        <f t="shared" si="70"/>
        <v>133410</v>
      </c>
      <c r="M76" s="32">
        <v>92860</v>
      </c>
      <c r="N76" s="188">
        <f t="shared" ref="N76" si="74">L76-M76</f>
        <v>40550</v>
      </c>
    </row>
    <row r="77" spans="1:14" s="1" customFormat="1" ht="28.5">
      <c r="A77" s="156" t="s">
        <v>158</v>
      </c>
      <c r="B77" s="193" t="s">
        <v>157</v>
      </c>
      <c r="C77" s="113">
        <v>141700</v>
      </c>
      <c r="D77" s="113">
        <v>2870</v>
      </c>
      <c r="E77" s="184">
        <v>1100</v>
      </c>
      <c r="F77" s="184">
        <v>3930</v>
      </c>
      <c r="G77" s="114">
        <v>0</v>
      </c>
      <c r="H77" s="115">
        <f t="shared" ref="H77:H82" si="75">C77+D77-E77-F77-G77</f>
        <v>139540</v>
      </c>
      <c r="I77" s="44">
        <f t="shared" ref="I77:I119" si="76">H77*18/100</f>
        <v>25117.200000000001</v>
      </c>
      <c r="J77" s="186">
        <f t="shared" ref="J77:J82" si="77">H77+I77</f>
        <v>164657.20000000001</v>
      </c>
      <c r="K77" s="135">
        <f t="shared" ref="K77:K84" si="78">I77</f>
        <v>25117.200000000001</v>
      </c>
      <c r="L77" s="187">
        <f t="shared" ref="L77:L84" si="79">J77-K77</f>
        <v>139540</v>
      </c>
      <c r="M77" s="32">
        <v>92540</v>
      </c>
      <c r="N77" s="188">
        <f t="shared" si="71"/>
        <v>47000</v>
      </c>
    </row>
    <row r="78" spans="1:14" s="1" customFormat="1" ht="28.5">
      <c r="A78" s="156" t="s">
        <v>158</v>
      </c>
      <c r="B78" s="193" t="s">
        <v>313</v>
      </c>
      <c r="C78" s="113">
        <v>141700</v>
      </c>
      <c r="D78" s="113">
        <v>2870</v>
      </c>
      <c r="E78" s="184">
        <v>1100</v>
      </c>
      <c r="F78" s="184">
        <v>3930</v>
      </c>
      <c r="G78" s="114">
        <v>0</v>
      </c>
      <c r="H78" s="115">
        <f t="shared" ref="H78" si="80">C78+D78-E78-F78-G78</f>
        <v>139540</v>
      </c>
      <c r="I78" s="44">
        <f t="shared" ref="I78" si="81">H78*18/100</f>
        <v>25117.200000000001</v>
      </c>
      <c r="J78" s="186">
        <f t="shared" ref="J78" si="82">H78+I78</f>
        <v>164657.20000000001</v>
      </c>
      <c r="K78" s="135">
        <f t="shared" ref="K78" si="83">I78</f>
        <v>25117.200000000001</v>
      </c>
      <c r="L78" s="187">
        <f t="shared" ref="L78" si="84">J78-K78</f>
        <v>139540</v>
      </c>
      <c r="M78" s="32">
        <v>92540</v>
      </c>
      <c r="N78" s="188">
        <f t="shared" ref="N78" si="85">L78-M78</f>
        <v>47000</v>
      </c>
    </row>
    <row r="79" spans="1:14" s="1" customFormat="1" ht="28.5">
      <c r="A79" s="156" t="s">
        <v>158</v>
      </c>
      <c r="B79" s="193" t="s">
        <v>314</v>
      </c>
      <c r="C79" s="113">
        <v>141700</v>
      </c>
      <c r="D79" s="113">
        <v>2870</v>
      </c>
      <c r="E79" s="184">
        <v>1100</v>
      </c>
      <c r="F79" s="184">
        <v>3930</v>
      </c>
      <c r="G79" s="114">
        <v>0</v>
      </c>
      <c r="H79" s="115">
        <f t="shared" ref="H79" si="86">C79+D79-E79-F79-G79</f>
        <v>139540</v>
      </c>
      <c r="I79" s="44">
        <f t="shared" ref="I79" si="87">H79*18/100</f>
        <v>25117.200000000001</v>
      </c>
      <c r="J79" s="186">
        <f t="shared" ref="J79" si="88">H79+I79</f>
        <v>164657.20000000001</v>
      </c>
      <c r="K79" s="135">
        <f t="shared" ref="K79" si="89">I79</f>
        <v>25117.200000000001</v>
      </c>
      <c r="L79" s="187">
        <f t="shared" ref="L79" si="90">J79-K79</f>
        <v>139540</v>
      </c>
      <c r="M79" s="32">
        <v>92540</v>
      </c>
      <c r="N79" s="188">
        <f t="shared" ref="N79" si="91">L79-M79</f>
        <v>47000</v>
      </c>
    </row>
    <row r="80" spans="1:14" s="1" customFormat="1" ht="28.5">
      <c r="A80" s="156" t="s">
        <v>188</v>
      </c>
      <c r="B80" s="193" t="s">
        <v>159</v>
      </c>
      <c r="C80" s="113">
        <v>144800</v>
      </c>
      <c r="D80" s="113">
        <v>2870</v>
      </c>
      <c r="E80" s="184">
        <v>1100</v>
      </c>
      <c r="F80" s="184">
        <v>5140</v>
      </c>
      <c r="G80" s="114">
        <v>0</v>
      </c>
      <c r="H80" s="115">
        <f t="shared" si="75"/>
        <v>141430</v>
      </c>
      <c r="I80" s="44">
        <f t="shared" si="76"/>
        <v>25457.4</v>
      </c>
      <c r="J80" s="186">
        <f t="shared" si="77"/>
        <v>166887.4</v>
      </c>
      <c r="K80" s="135">
        <f t="shared" si="78"/>
        <v>25457.4</v>
      </c>
      <c r="L80" s="187">
        <f t="shared" si="79"/>
        <v>141430</v>
      </c>
      <c r="M80" s="32">
        <v>94290</v>
      </c>
      <c r="N80" s="188">
        <f t="shared" si="71"/>
        <v>47140</v>
      </c>
    </row>
    <row r="81" spans="1:14" s="1" customFormat="1" ht="28.5">
      <c r="A81" s="156" t="s">
        <v>225</v>
      </c>
      <c r="B81" s="193" t="s">
        <v>226</v>
      </c>
      <c r="C81" s="113">
        <v>147200</v>
      </c>
      <c r="D81" s="113">
        <v>2870</v>
      </c>
      <c r="E81" s="184">
        <v>1100</v>
      </c>
      <c r="F81" s="184">
        <v>3930</v>
      </c>
      <c r="G81" s="114">
        <v>0</v>
      </c>
      <c r="H81" s="115">
        <f t="shared" ref="H81" si="92">C81+D81-E81-F81-G81</f>
        <v>145040</v>
      </c>
      <c r="I81" s="44">
        <f t="shared" ref="I81" si="93">H81*18/100</f>
        <v>26107.200000000001</v>
      </c>
      <c r="J81" s="186">
        <f t="shared" ref="J81" si="94">H81+I81</f>
        <v>171147.2</v>
      </c>
      <c r="K81" s="135">
        <f t="shared" ref="K81" si="95">I81</f>
        <v>26107.200000000001</v>
      </c>
      <c r="L81" s="187">
        <f t="shared" ref="L81" si="96">J81-K81</f>
        <v>145040</v>
      </c>
      <c r="M81" s="32"/>
      <c r="N81" s="188"/>
    </row>
    <row r="82" spans="1:14" s="1" customFormat="1" ht="28.5">
      <c r="A82" s="156" t="s">
        <v>295</v>
      </c>
      <c r="B82" s="193" t="s">
        <v>160</v>
      </c>
      <c r="C82" s="113">
        <v>140100</v>
      </c>
      <c r="D82" s="113">
        <v>2870</v>
      </c>
      <c r="E82" s="184">
        <v>1100</v>
      </c>
      <c r="F82" s="184">
        <v>8810</v>
      </c>
      <c r="G82" s="114">
        <v>0</v>
      </c>
      <c r="H82" s="115">
        <f t="shared" si="75"/>
        <v>133060</v>
      </c>
      <c r="I82" s="44">
        <f t="shared" si="76"/>
        <v>23950.799999999999</v>
      </c>
      <c r="J82" s="186">
        <f t="shared" si="77"/>
        <v>157010.79999999999</v>
      </c>
      <c r="K82" s="135">
        <f t="shared" si="78"/>
        <v>23950.799999999999</v>
      </c>
      <c r="L82" s="187">
        <f t="shared" si="79"/>
        <v>133060</v>
      </c>
      <c r="M82" s="32">
        <v>100920</v>
      </c>
      <c r="N82" s="188">
        <f t="shared" si="71"/>
        <v>32140</v>
      </c>
    </row>
    <row r="83" spans="1:14" s="1" customFormat="1" ht="28.5">
      <c r="A83" s="156" t="s">
        <v>293</v>
      </c>
      <c r="B83" s="193" t="s">
        <v>227</v>
      </c>
      <c r="C83" s="113">
        <v>139300</v>
      </c>
      <c r="D83" s="113">
        <v>2870</v>
      </c>
      <c r="E83" s="184">
        <v>1100</v>
      </c>
      <c r="F83" s="184">
        <v>9520</v>
      </c>
      <c r="G83" s="114">
        <v>0</v>
      </c>
      <c r="H83" s="115">
        <f t="shared" ref="H83" si="97">C83+D83-E83-F83-G83</f>
        <v>131550</v>
      </c>
      <c r="I83" s="44">
        <f t="shared" ref="I83" si="98">H83*18/100</f>
        <v>23679</v>
      </c>
      <c r="J83" s="186">
        <f t="shared" ref="J83" si="99">H83+I83</f>
        <v>155229</v>
      </c>
      <c r="K83" s="135">
        <f t="shared" ref="K83" si="100">I83</f>
        <v>23679</v>
      </c>
      <c r="L83" s="187">
        <f t="shared" ref="L83" si="101">J83-K83</f>
        <v>131550</v>
      </c>
      <c r="M83" s="32"/>
      <c r="N83" s="188"/>
    </row>
    <row r="84" spans="1:14" s="1" customFormat="1" ht="28.5">
      <c r="A84" s="156" t="s">
        <v>294</v>
      </c>
      <c r="B84" s="193" t="s">
        <v>161</v>
      </c>
      <c r="C84" s="113">
        <v>136900</v>
      </c>
      <c r="D84" s="113">
        <v>2870</v>
      </c>
      <c r="E84" s="184">
        <v>1100</v>
      </c>
      <c r="F84" s="184">
        <v>8440</v>
      </c>
      <c r="G84" s="114">
        <v>0</v>
      </c>
      <c r="H84" s="115">
        <f t="shared" ref="H84" si="102">C84+D84-E84-F84-G84</f>
        <v>130230</v>
      </c>
      <c r="I84" s="44">
        <f t="shared" si="76"/>
        <v>23441.4</v>
      </c>
      <c r="J84" s="186">
        <f t="shared" ref="J84" si="103">H84+I84</f>
        <v>153671.4</v>
      </c>
      <c r="K84" s="135">
        <f t="shared" si="78"/>
        <v>23441.4</v>
      </c>
      <c r="L84" s="187">
        <f t="shared" si="79"/>
        <v>130230</v>
      </c>
      <c r="M84" s="32">
        <v>97590</v>
      </c>
      <c r="N84" s="188">
        <f t="shared" si="71"/>
        <v>32640</v>
      </c>
    </row>
    <row r="85" spans="1:14" s="1" customFormat="1" ht="28.5">
      <c r="A85" s="156" t="s">
        <v>294</v>
      </c>
      <c r="B85" s="193" t="s">
        <v>315</v>
      </c>
      <c r="C85" s="113">
        <v>141300</v>
      </c>
      <c r="D85" s="113">
        <v>2870</v>
      </c>
      <c r="E85" s="184">
        <v>1100</v>
      </c>
      <c r="F85" s="184">
        <v>10990</v>
      </c>
      <c r="G85" s="114">
        <v>0</v>
      </c>
      <c r="H85" s="115">
        <f t="shared" ref="H85" si="104">C85+D85-E85-F85-G85</f>
        <v>132080</v>
      </c>
      <c r="I85" s="44">
        <f t="shared" ref="I85" si="105">H85*18/100</f>
        <v>23774.400000000001</v>
      </c>
      <c r="J85" s="186">
        <f t="shared" ref="J85" si="106">H85+I85</f>
        <v>155854.39999999999</v>
      </c>
      <c r="K85" s="135">
        <f t="shared" ref="K85" si="107">I85</f>
        <v>23774.400000000001</v>
      </c>
      <c r="L85" s="187">
        <f t="shared" ref="L85" si="108">J85-K85</f>
        <v>132080</v>
      </c>
      <c r="M85" s="32">
        <v>97590</v>
      </c>
      <c r="N85" s="188">
        <f t="shared" ref="N85" si="109">L85-M85</f>
        <v>34490</v>
      </c>
    </row>
    <row r="86" spans="1:14" s="1" customFormat="1" ht="28.5">
      <c r="A86" s="156" t="s">
        <v>190</v>
      </c>
      <c r="B86" s="193" t="s">
        <v>162</v>
      </c>
      <c r="C86" s="113">
        <v>143600</v>
      </c>
      <c r="D86" s="113">
        <v>2870</v>
      </c>
      <c r="E86" s="184">
        <v>1100</v>
      </c>
      <c r="F86" s="184">
        <v>6380</v>
      </c>
      <c r="G86" s="114">
        <v>0</v>
      </c>
      <c r="H86" s="115">
        <f t="shared" ref="H86:H119" si="110">C86+D86-E86-F86-G86</f>
        <v>138990</v>
      </c>
      <c r="I86" s="44">
        <f t="shared" si="76"/>
        <v>25018.2</v>
      </c>
      <c r="J86" s="186">
        <f t="shared" ref="J86:J119" si="111">H86+I86</f>
        <v>164008.20000000001</v>
      </c>
      <c r="K86" s="135">
        <f t="shared" ref="K86:K119" si="112">I86</f>
        <v>25018.2</v>
      </c>
      <c r="L86" s="187">
        <f t="shared" ref="L86:L119" si="113">J86-K86</f>
        <v>138990</v>
      </c>
      <c r="M86" s="32">
        <v>94340</v>
      </c>
      <c r="N86" s="188">
        <f t="shared" si="71"/>
        <v>44650</v>
      </c>
    </row>
    <row r="87" spans="1:14" s="1" customFormat="1" ht="28.5">
      <c r="A87" s="156" t="s">
        <v>163</v>
      </c>
      <c r="B87" s="193" t="s">
        <v>333</v>
      </c>
      <c r="C87" s="113">
        <v>145000</v>
      </c>
      <c r="D87" s="113">
        <v>2870</v>
      </c>
      <c r="E87" s="184">
        <v>1100</v>
      </c>
      <c r="F87" s="184">
        <v>7340</v>
      </c>
      <c r="G87" s="114">
        <v>0</v>
      </c>
      <c r="H87" s="115">
        <f t="shared" si="110"/>
        <v>139430</v>
      </c>
      <c r="I87" s="44">
        <f t="shared" si="76"/>
        <v>25097.4</v>
      </c>
      <c r="J87" s="186">
        <f t="shared" si="111"/>
        <v>164527.4</v>
      </c>
      <c r="K87" s="135">
        <f t="shared" si="112"/>
        <v>25097.4</v>
      </c>
      <c r="L87" s="187">
        <f t="shared" si="113"/>
        <v>139430</v>
      </c>
      <c r="M87" s="32">
        <v>94780</v>
      </c>
      <c r="N87" s="188">
        <f t="shared" si="71"/>
        <v>44650</v>
      </c>
    </row>
    <row r="88" spans="1:14" s="1" customFormat="1" ht="28.5">
      <c r="A88" s="156" t="s">
        <v>228</v>
      </c>
      <c r="B88" s="193" t="s">
        <v>229</v>
      </c>
      <c r="C88" s="113">
        <v>145100</v>
      </c>
      <c r="D88" s="113">
        <v>2870</v>
      </c>
      <c r="E88" s="184">
        <v>1100</v>
      </c>
      <c r="F88" s="184">
        <v>5690</v>
      </c>
      <c r="G88" s="114">
        <v>0</v>
      </c>
      <c r="H88" s="115">
        <f t="shared" ref="H88" si="114">C88+D88-E88-F88-G88</f>
        <v>141180</v>
      </c>
      <c r="I88" s="44">
        <f t="shared" ref="I88" si="115">H88*18/100</f>
        <v>25412.400000000001</v>
      </c>
      <c r="J88" s="186">
        <f t="shared" ref="J88" si="116">H88+I88</f>
        <v>166592.4</v>
      </c>
      <c r="K88" s="135">
        <f t="shared" ref="K88" si="117">I88</f>
        <v>25412.400000000001</v>
      </c>
      <c r="L88" s="187">
        <f t="shared" ref="L88" si="118">J88-K88</f>
        <v>141180</v>
      </c>
      <c r="M88" s="32"/>
      <c r="N88" s="188"/>
    </row>
    <row r="89" spans="1:14" s="1" customFormat="1" ht="28.5">
      <c r="A89" s="156" t="s">
        <v>165</v>
      </c>
      <c r="B89" s="193" t="s">
        <v>230</v>
      </c>
      <c r="C89" s="113">
        <v>145300</v>
      </c>
      <c r="D89" s="113">
        <v>2870</v>
      </c>
      <c r="E89" s="184">
        <v>1100</v>
      </c>
      <c r="F89" s="184">
        <v>5550</v>
      </c>
      <c r="G89" s="114">
        <v>0</v>
      </c>
      <c r="H89" s="115">
        <f t="shared" si="110"/>
        <v>141520</v>
      </c>
      <c r="I89" s="44">
        <f t="shared" si="76"/>
        <v>25473.599999999999</v>
      </c>
      <c r="J89" s="186">
        <f t="shared" si="111"/>
        <v>166993.60000000001</v>
      </c>
      <c r="K89" s="135">
        <f t="shared" si="112"/>
        <v>25473.599999999999</v>
      </c>
      <c r="L89" s="187">
        <f t="shared" si="113"/>
        <v>141520</v>
      </c>
      <c r="M89" s="32">
        <v>93520</v>
      </c>
      <c r="N89" s="188">
        <f t="shared" si="71"/>
        <v>48000</v>
      </c>
    </row>
    <row r="90" spans="1:14" s="1" customFormat="1" ht="28.5">
      <c r="A90" s="156" t="s">
        <v>165</v>
      </c>
      <c r="B90" s="193" t="s">
        <v>164</v>
      </c>
      <c r="C90" s="113">
        <v>145300</v>
      </c>
      <c r="D90" s="113">
        <v>2870</v>
      </c>
      <c r="E90" s="184">
        <v>1100</v>
      </c>
      <c r="F90" s="184">
        <v>5550</v>
      </c>
      <c r="G90" s="114">
        <v>0</v>
      </c>
      <c r="H90" s="115">
        <f t="shared" ref="H90" si="119">C90+D90-E90-F90-G90</f>
        <v>141520</v>
      </c>
      <c r="I90" s="44">
        <f t="shared" ref="I90" si="120">H90*18/100</f>
        <v>25473.599999999999</v>
      </c>
      <c r="J90" s="186">
        <f t="shared" ref="J90" si="121">H90+I90</f>
        <v>166993.60000000001</v>
      </c>
      <c r="K90" s="135">
        <f t="shared" ref="K90" si="122">I90</f>
        <v>25473.599999999999</v>
      </c>
      <c r="L90" s="187">
        <f t="shared" ref="L90" si="123">J90-K90</f>
        <v>141520</v>
      </c>
      <c r="M90" s="32"/>
      <c r="N90" s="188"/>
    </row>
    <row r="91" spans="1:14" s="1" customFormat="1" ht="28.5">
      <c r="A91" s="156" t="s">
        <v>362</v>
      </c>
      <c r="B91" s="193" t="s">
        <v>360</v>
      </c>
      <c r="C91" s="113">
        <v>150300</v>
      </c>
      <c r="D91" s="113">
        <v>2870</v>
      </c>
      <c r="E91" s="184">
        <v>1100</v>
      </c>
      <c r="F91" s="184">
        <v>4940</v>
      </c>
      <c r="G91" s="114">
        <v>0</v>
      </c>
      <c r="H91" s="115">
        <f t="shared" ref="H91:H94" si="124">C91+D91-E91-F91-G91</f>
        <v>147130</v>
      </c>
      <c r="I91" s="44"/>
      <c r="J91" s="186"/>
      <c r="K91" s="135"/>
      <c r="L91" s="187"/>
      <c r="M91" s="32"/>
      <c r="N91" s="188"/>
    </row>
    <row r="92" spans="1:14" s="1" customFormat="1" ht="28.5">
      <c r="A92" s="156" t="s">
        <v>416</v>
      </c>
      <c r="B92" s="193" t="s">
        <v>413</v>
      </c>
      <c r="C92" s="113">
        <v>148000</v>
      </c>
      <c r="D92" s="113">
        <v>2870</v>
      </c>
      <c r="E92" s="184">
        <v>1100</v>
      </c>
      <c r="F92" s="184">
        <v>6580</v>
      </c>
      <c r="G92" s="114">
        <v>0</v>
      </c>
      <c r="H92" s="115">
        <f t="shared" si="124"/>
        <v>143190</v>
      </c>
      <c r="I92" s="44"/>
      <c r="J92" s="186"/>
      <c r="K92" s="135"/>
      <c r="L92" s="187"/>
      <c r="M92" s="32"/>
      <c r="N92" s="188"/>
    </row>
    <row r="93" spans="1:14" s="1" customFormat="1" ht="28.5">
      <c r="A93" s="156" t="s">
        <v>416</v>
      </c>
      <c r="B93" s="193" t="s">
        <v>414</v>
      </c>
      <c r="C93" s="113">
        <v>148000</v>
      </c>
      <c r="D93" s="113">
        <v>2870</v>
      </c>
      <c r="E93" s="184">
        <v>1100</v>
      </c>
      <c r="F93" s="184">
        <v>6580</v>
      </c>
      <c r="G93" s="114">
        <v>0</v>
      </c>
      <c r="H93" s="115">
        <f t="shared" si="124"/>
        <v>143190</v>
      </c>
      <c r="I93" s="44"/>
      <c r="J93" s="186"/>
      <c r="K93" s="135"/>
      <c r="L93" s="187"/>
      <c r="M93" s="32"/>
      <c r="N93" s="188"/>
    </row>
    <row r="94" spans="1:14" s="1" customFormat="1" ht="28.5">
      <c r="A94" s="156" t="s">
        <v>416</v>
      </c>
      <c r="B94" s="193" t="s">
        <v>415</v>
      </c>
      <c r="C94" s="113">
        <v>145500</v>
      </c>
      <c r="D94" s="113">
        <v>2870</v>
      </c>
      <c r="E94" s="184">
        <v>1100</v>
      </c>
      <c r="F94" s="184">
        <v>6580</v>
      </c>
      <c r="G94" s="114">
        <v>0</v>
      </c>
      <c r="H94" s="115">
        <f t="shared" si="124"/>
        <v>140690</v>
      </c>
      <c r="I94" s="44"/>
      <c r="J94" s="186"/>
      <c r="K94" s="135"/>
      <c r="L94" s="187"/>
      <c r="M94" s="32"/>
      <c r="N94" s="188"/>
    </row>
    <row r="95" spans="1:14" s="1" customFormat="1" ht="28.5">
      <c r="A95" s="156" t="s">
        <v>206</v>
      </c>
      <c r="B95" s="193" t="s">
        <v>166</v>
      </c>
      <c r="C95" s="113">
        <v>144700</v>
      </c>
      <c r="D95" s="113">
        <v>2870</v>
      </c>
      <c r="E95" s="184">
        <v>1100</v>
      </c>
      <c r="F95" s="184">
        <v>6580</v>
      </c>
      <c r="G95" s="114">
        <v>0</v>
      </c>
      <c r="H95" s="115">
        <f t="shared" si="110"/>
        <v>139890</v>
      </c>
      <c r="I95" s="44">
        <f t="shared" si="76"/>
        <v>25180.2</v>
      </c>
      <c r="J95" s="186">
        <f t="shared" si="111"/>
        <v>165070.20000000001</v>
      </c>
      <c r="K95" s="135">
        <f t="shared" si="112"/>
        <v>25180.2</v>
      </c>
      <c r="L95" s="187">
        <f t="shared" si="113"/>
        <v>139890</v>
      </c>
      <c r="M95" s="32">
        <v>91880</v>
      </c>
      <c r="N95" s="188">
        <f t="shared" si="71"/>
        <v>48010</v>
      </c>
    </row>
    <row r="96" spans="1:14" s="1" customFormat="1" ht="28.5">
      <c r="A96" s="156" t="s">
        <v>206</v>
      </c>
      <c r="B96" s="193" t="s">
        <v>130</v>
      </c>
      <c r="C96" s="113">
        <v>135400</v>
      </c>
      <c r="D96" s="113">
        <v>2870</v>
      </c>
      <c r="E96" s="184">
        <v>1100</v>
      </c>
      <c r="F96" s="184">
        <v>5880</v>
      </c>
      <c r="G96" s="114">
        <v>0</v>
      </c>
      <c r="H96" s="115">
        <f t="shared" si="110"/>
        <v>131290</v>
      </c>
      <c r="I96" s="44">
        <f t="shared" si="76"/>
        <v>23632.2</v>
      </c>
      <c r="J96" s="186">
        <f t="shared" si="111"/>
        <v>154922.20000000001</v>
      </c>
      <c r="K96" s="135">
        <f t="shared" si="112"/>
        <v>23632.2</v>
      </c>
      <c r="L96" s="187">
        <f t="shared" si="113"/>
        <v>131290</v>
      </c>
      <c r="M96" s="32">
        <v>89540</v>
      </c>
      <c r="N96" s="188">
        <f t="shared" si="71"/>
        <v>41750</v>
      </c>
    </row>
    <row r="97" spans="1:14" s="1" customFormat="1" ht="28.5">
      <c r="A97" s="156" t="s">
        <v>206</v>
      </c>
      <c r="B97" s="193" t="s">
        <v>275</v>
      </c>
      <c r="C97" s="113">
        <v>135400</v>
      </c>
      <c r="D97" s="113">
        <v>2870</v>
      </c>
      <c r="E97" s="184">
        <v>1100</v>
      </c>
      <c r="F97" s="184">
        <v>5880</v>
      </c>
      <c r="G97" s="114">
        <v>0</v>
      </c>
      <c r="H97" s="115">
        <f t="shared" ref="H97" si="125">C97+D97-E97-F97-G97</f>
        <v>131290</v>
      </c>
      <c r="I97" s="44">
        <f t="shared" ref="I97" si="126">H97*18/100</f>
        <v>23632.2</v>
      </c>
      <c r="J97" s="186">
        <f t="shared" ref="J97" si="127">H97+I97</f>
        <v>154922.20000000001</v>
      </c>
      <c r="K97" s="135">
        <f t="shared" ref="K97" si="128">I97</f>
        <v>23632.2</v>
      </c>
      <c r="L97" s="187">
        <f t="shared" ref="L97" si="129">J97-K97</f>
        <v>131290</v>
      </c>
      <c r="M97" s="32">
        <v>89540</v>
      </c>
      <c r="N97" s="188">
        <f t="shared" ref="N97" si="130">L97-M97</f>
        <v>41750</v>
      </c>
    </row>
    <row r="98" spans="1:14" s="1" customFormat="1" ht="28.5">
      <c r="A98" s="156" t="s">
        <v>206</v>
      </c>
      <c r="B98" s="87" t="s">
        <v>167</v>
      </c>
      <c r="C98" s="113">
        <v>135900</v>
      </c>
      <c r="D98" s="113">
        <v>2870</v>
      </c>
      <c r="E98" s="113">
        <v>1100</v>
      </c>
      <c r="F98" s="184">
        <v>5120</v>
      </c>
      <c r="G98" s="114">
        <v>0</v>
      </c>
      <c r="H98" s="115">
        <f t="shared" si="110"/>
        <v>132550</v>
      </c>
      <c r="I98" s="44">
        <f t="shared" si="76"/>
        <v>23859</v>
      </c>
      <c r="J98" s="73">
        <f t="shared" si="111"/>
        <v>156409</v>
      </c>
      <c r="K98" s="65">
        <f t="shared" si="112"/>
        <v>23859</v>
      </c>
      <c r="L98" s="42">
        <f t="shared" si="113"/>
        <v>132550</v>
      </c>
      <c r="M98" s="32">
        <v>92060</v>
      </c>
      <c r="N98" s="38">
        <f t="shared" si="71"/>
        <v>40490</v>
      </c>
    </row>
    <row r="99" spans="1:14" s="1" customFormat="1" ht="28.5">
      <c r="A99" s="156" t="s">
        <v>206</v>
      </c>
      <c r="B99" s="193" t="s">
        <v>254</v>
      </c>
      <c r="C99" s="113">
        <v>137000</v>
      </c>
      <c r="D99" s="113">
        <v>2870</v>
      </c>
      <c r="E99" s="184">
        <v>1100</v>
      </c>
      <c r="F99" s="184">
        <v>6160</v>
      </c>
      <c r="G99" s="114">
        <v>0</v>
      </c>
      <c r="H99" s="115">
        <f t="shared" ref="H99" si="131">C99+D99-E99-F99-G99</f>
        <v>132610</v>
      </c>
      <c r="I99" s="44">
        <f t="shared" ref="I99" si="132">H99*18/100</f>
        <v>23869.8</v>
      </c>
      <c r="J99" s="186">
        <f t="shared" ref="J99" si="133">H99+I99</f>
        <v>156479.79999999999</v>
      </c>
      <c r="K99" s="135">
        <f t="shared" ref="K99" si="134">I99</f>
        <v>23869.8</v>
      </c>
      <c r="L99" s="187">
        <f t="shared" ref="L99" si="135">J99-K99</f>
        <v>132610</v>
      </c>
      <c r="M99" s="32">
        <v>92060</v>
      </c>
      <c r="N99" s="188">
        <f t="shared" ref="N99" si="136">L99-M99</f>
        <v>40550</v>
      </c>
    </row>
    <row r="100" spans="1:14" s="1" customFormat="1" ht="28.5">
      <c r="A100" s="156" t="s">
        <v>206</v>
      </c>
      <c r="B100" s="193" t="s">
        <v>276</v>
      </c>
      <c r="C100" s="113">
        <v>137000</v>
      </c>
      <c r="D100" s="113">
        <v>2870</v>
      </c>
      <c r="E100" s="184">
        <v>1100</v>
      </c>
      <c r="F100" s="184">
        <v>6160</v>
      </c>
      <c r="G100" s="114">
        <v>0</v>
      </c>
      <c r="H100" s="115">
        <f t="shared" ref="H100" si="137">C100+D100-E100-F100-G100</f>
        <v>132610</v>
      </c>
      <c r="I100" s="44">
        <f t="shared" ref="I100" si="138">H100*18/100</f>
        <v>23869.8</v>
      </c>
      <c r="J100" s="186">
        <f t="shared" ref="J100" si="139">H100+I100</f>
        <v>156479.79999999999</v>
      </c>
      <c r="K100" s="135">
        <f t="shared" ref="K100" si="140">I100</f>
        <v>23869.8</v>
      </c>
      <c r="L100" s="187">
        <f t="shared" ref="L100" si="141">J100-K100</f>
        <v>132610</v>
      </c>
      <c r="M100" s="32">
        <v>92060</v>
      </c>
      <c r="N100" s="188">
        <f t="shared" ref="N100" si="142">L100-M100</f>
        <v>40550</v>
      </c>
    </row>
    <row r="101" spans="1:14" s="1" customFormat="1" ht="28.5">
      <c r="A101" s="156" t="s">
        <v>169</v>
      </c>
      <c r="B101" s="193" t="s">
        <v>168</v>
      </c>
      <c r="C101" s="113">
        <v>140900</v>
      </c>
      <c r="D101" s="113">
        <v>2870</v>
      </c>
      <c r="E101" s="184">
        <v>1100</v>
      </c>
      <c r="F101" s="184">
        <v>3930</v>
      </c>
      <c r="G101" s="114">
        <v>0</v>
      </c>
      <c r="H101" s="115">
        <f t="shared" si="110"/>
        <v>138740</v>
      </c>
      <c r="I101" s="44">
        <f t="shared" si="76"/>
        <v>24973.200000000001</v>
      </c>
      <c r="J101" s="186">
        <f t="shared" si="111"/>
        <v>163713.20000000001</v>
      </c>
      <c r="K101" s="135">
        <f t="shared" si="112"/>
        <v>24973.200000000001</v>
      </c>
      <c r="L101" s="187">
        <f t="shared" si="113"/>
        <v>138740</v>
      </c>
      <c r="M101" s="32">
        <v>91740</v>
      </c>
      <c r="N101" s="188">
        <f t="shared" si="71"/>
        <v>47000</v>
      </c>
    </row>
    <row r="102" spans="1:14" s="1" customFormat="1" ht="28.5">
      <c r="A102" s="156" t="s">
        <v>169</v>
      </c>
      <c r="B102" s="190" t="s">
        <v>310</v>
      </c>
      <c r="C102" s="113">
        <v>140900</v>
      </c>
      <c r="D102" s="113">
        <v>2870</v>
      </c>
      <c r="E102" s="184">
        <v>1100</v>
      </c>
      <c r="F102" s="184">
        <v>3930</v>
      </c>
      <c r="G102" s="114">
        <v>0</v>
      </c>
      <c r="H102" s="115">
        <f t="shared" si="110"/>
        <v>138740</v>
      </c>
      <c r="I102" s="44">
        <f t="shared" si="76"/>
        <v>24973.200000000001</v>
      </c>
      <c r="J102" s="186">
        <f t="shared" si="111"/>
        <v>163713.20000000001</v>
      </c>
      <c r="K102" s="135">
        <f t="shared" si="112"/>
        <v>24973.200000000001</v>
      </c>
      <c r="L102" s="187">
        <f t="shared" si="113"/>
        <v>138740</v>
      </c>
      <c r="M102" s="32">
        <v>91740</v>
      </c>
      <c r="N102" s="188">
        <f t="shared" si="71"/>
        <v>47000</v>
      </c>
    </row>
    <row r="103" spans="1:14" s="1" customFormat="1" ht="28.5">
      <c r="A103" s="156" t="s">
        <v>169</v>
      </c>
      <c r="B103" s="190" t="s">
        <v>311</v>
      </c>
      <c r="C103" s="113">
        <v>140900</v>
      </c>
      <c r="D103" s="113">
        <v>2870</v>
      </c>
      <c r="E103" s="184">
        <v>1100</v>
      </c>
      <c r="F103" s="184">
        <v>3930</v>
      </c>
      <c r="G103" s="114">
        <v>0</v>
      </c>
      <c r="H103" s="115">
        <f t="shared" ref="H103" si="143">C103+D103-E103-F103-G103</f>
        <v>138740</v>
      </c>
      <c r="I103" s="44">
        <f t="shared" ref="I103" si="144">H103*18/100</f>
        <v>24973.200000000001</v>
      </c>
      <c r="J103" s="186">
        <f t="shared" ref="J103" si="145">H103+I103</f>
        <v>163713.20000000001</v>
      </c>
      <c r="K103" s="135">
        <f t="shared" ref="K103" si="146">I103</f>
        <v>24973.200000000001</v>
      </c>
      <c r="L103" s="187">
        <f t="shared" ref="L103" si="147">J103-K103</f>
        <v>138740</v>
      </c>
      <c r="M103" s="32">
        <v>91740</v>
      </c>
      <c r="N103" s="188">
        <f t="shared" ref="N103" si="148">L103-M103</f>
        <v>47000</v>
      </c>
    </row>
    <row r="104" spans="1:14" s="1" customFormat="1" ht="28.5">
      <c r="A104" s="156" t="s">
        <v>242</v>
      </c>
      <c r="B104" s="193" t="s">
        <v>170</v>
      </c>
      <c r="C104" s="113">
        <v>144000</v>
      </c>
      <c r="D104" s="113">
        <v>2870</v>
      </c>
      <c r="E104" s="184">
        <v>1100</v>
      </c>
      <c r="F104" s="184">
        <v>5140</v>
      </c>
      <c r="G104" s="114">
        <v>0</v>
      </c>
      <c r="H104" s="115">
        <f t="shared" si="110"/>
        <v>140630</v>
      </c>
      <c r="I104" s="44">
        <f t="shared" si="76"/>
        <v>25313.4</v>
      </c>
      <c r="J104" s="186">
        <f t="shared" si="111"/>
        <v>165943.4</v>
      </c>
      <c r="K104" s="135">
        <f t="shared" si="112"/>
        <v>25313.4</v>
      </c>
      <c r="L104" s="187">
        <f t="shared" si="113"/>
        <v>140630</v>
      </c>
      <c r="M104" s="32">
        <v>93490</v>
      </c>
      <c r="N104" s="188">
        <f t="shared" si="71"/>
        <v>47140</v>
      </c>
    </row>
    <row r="105" spans="1:14" s="1" customFormat="1" ht="28.5">
      <c r="A105" s="156" t="s">
        <v>232</v>
      </c>
      <c r="B105" s="193" t="s">
        <v>231</v>
      </c>
      <c r="C105" s="113">
        <v>146400</v>
      </c>
      <c r="D105" s="113">
        <v>2870</v>
      </c>
      <c r="E105" s="184">
        <v>1100</v>
      </c>
      <c r="F105" s="184">
        <v>3930</v>
      </c>
      <c r="G105" s="114">
        <v>0</v>
      </c>
      <c r="H105" s="115">
        <f t="shared" ref="H105" si="149">C105+D105-E105-F105-G105</f>
        <v>144240</v>
      </c>
      <c r="I105" s="44">
        <f t="shared" ref="I105" si="150">H105*18/100</f>
        <v>25963.200000000001</v>
      </c>
      <c r="J105" s="186">
        <f t="shared" ref="J105" si="151">H105+I105</f>
        <v>170203.2</v>
      </c>
      <c r="K105" s="135">
        <f t="shared" ref="K105" si="152">I105</f>
        <v>25963.200000000001</v>
      </c>
      <c r="L105" s="187">
        <f t="shared" ref="L105" si="153">J105-K105</f>
        <v>144240</v>
      </c>
      <c r="M105" s="32"/>
      <c r="N105" s="188"/>
    </row>
    <row r="106" spans="1:14" s="1" customFormat="1" ht="28.5">
      <c r="A106" s="156" t="s">
        <v>189</v>
      </c>
      <c r="B106" s="193" t="s">
        <v>171</v>
      </c>
      <c r="C106" s="113">
        <v>139300</v>
      </c>
      <c r="D106" s="113">
        <v>2870</v>
      </c>
      <c r="E106" s="184">
        <v>1100</v>
      </c>
      <c r="F106" s="184">
        <v>8810</v>
      </c>
      <c r="G106" s="114">
        <v>0</v>
      </c>
      <c r="H106" s="115">
        <f t="shared" si="110"/>
        <v>132260</v>
      </c>
      <c r="I106" s="44">
        <f t="shared" si="76"/>
        <v>23806.799999999999</v>
      </c>
      <c r="J106" s="186">
        <f t="shared" si="111"/>
        <v>156066.79999999999</v>
      </c>
      <c r="K106" s="135">
        <f t="shared" si="112"/>
        <v>23806.799999999999</v>
      </c>
      <c r="L106" s="187">
        <f t="shared" si="113"/>
        <v>132260</v>
      </c>
      <c r="M106" s="32">
        <v>100120</v>
      </c>
      <c r="N106" s="188">
        <f t="shared" si="71"/>
        <v>32140</v>
      </c>
    </row>
    <row r="107" spans="1:14" s="1" customFormat="1" ht="28.5">
      <c r="A107" s="156" t="s">
        <v>189</v>
      </c>
      <c r="B107" s="193" t="s">
        <v>233</v>
      </c>
      <c r="C107" s="113">
        <v>138500</v>
      </c>
      <c r="D107" s="113">
        <v>2870</v>
      </c>
      <c r="E107" s="184">
        <v>1100</v>
      </c>
      <c r="F107" s="184">
        <v>9520</v>
      </c>
      <c r="G107" s="114">
        <v>0</v>
      </c>
      <c r="H107" s="115">
        <f>C107+D107-E107-F107-G107</f>
        <v>130750</v>
      </c>
      <c r="I107" s="44">
        <f t="shared" ref="I107" si="154">H107*18/100</f>
        <v>23535</v>
      </c>
      <c r="J107" s="186">
        <f t="shared" ref="J107" si="155">H107+I107</f>
        <v>154285</v>
      </c>
      <c r="K107" s="135">
        <f t="shared" ref="K107" si="156">I107</f>
        <v>23535</v>
      </c>
      <c r="L107" s="187">
        <f t="shared" ref="L107" si="157">J107-K107</f>
        <v>130750</v>
      </c>
      <c r="M107" s="32"/>
      <c r="N107" s="188"/>
    </row>
    <row r="108" spans="1:14" s="1" customFormat="1" ht="28.5">
      <c r="A108" s="156" t="s">
        <v>189</v>
      </c>
      <c r="B108" s="193" t="s">
        <v>172</v>
      </c>
      <c r="C108" s="113">
        <v>136100</v>
      </c>
      <c r="D108" s="113">
        <v>2870</v>
      </c>
      <c r="E108" s="184">
        <v>1100</v>
      </c>
      <c r="F108" s="184">
        <v>8440</v>
      </c>
      <c r="G108" s="114">
        <v>0</v>
      </c>
      <c r="H108" s="115">
        <f t="shared" si="110"/>
        <v>129430</v>
      </c>
      <c r="I108" s="44">
        <f t="shared" si="76"/>
        <v>23297.4</v>
      </c>
      <c r="J108" s="186">
        <f t="shared" si="111"/>
        <v>152727.4</v>
      </c>
      <c r="K108" s="135">
        <f t="shared" si="112"/>
        <v>23297.4</v>
      </c>
      <c r="L108" s="187">
        <f t="shared" si="113"/>
        <v>129430</v>
      </c>
      <c r="M108" s="32">
        <v>96790</v>
      </c>
      <c r="N108" s="188">
        <f t="shared" si="71"/>
        <v>32640</v>
      </c>
    </row>
    <row r="109" spans="1:14" s="1" customFormat="1" ht="28.5">
      <c r="A109" s="156" t="s">
        <v>189</v>
      </c>
      <c r="B109" s="193" t="s">
        <v>312</v>
      </c>
      <c r="C109" s="113">
        <v>140500</v>
      </c>
      <c r="D109" s="113">
        <v>2870</v>
      </c>
      <c r="E109" s="184">
        <v>1100</v>
      </c>
      <c r="F109" s="184">
        <v>10990</v>
      </c>
      <c r="G109" s="114">
        <v>0</v>
      </c>
      <c r="H109" s="115">
        <f t="shared" ref="H109" si="158">C109+D109-E109-F109-G109</f>
        <v>131280</v>
      </c>
      <c r="I109" s="44">
        <f t="shared" ref="I109" si="159">H109*18/100</f>
        <v>23630.400000000001</v>
      </c>
      <c r="J109" s="186">
        <f t="shared" ref="J109" si="160">H109+I109</f>
        <v>154910.39999999999</v>
      </c>
      <c r="K109" s="135">
        <f t="shared" ref="K109" si="161">I109</f>
        <v>23630.400000000001</v>
      </c>
      <c r="L109" s="187">
        <f t="shared" ref="L109" si="162">J109-K109</f>
        <v>131280</v>
      </c>
      <c r="M109" s="32">
        <v>96790</v>
      </c>
      <c r="N109" s="188">
        <f t="shared" ref="N109" si="163">L109-M109</f>
        <v>34490</v>
      </c>
    </row>
    <row r="110" spans="1:14" s="1" customFormat="1" ht="28.5">
      <c r="A110" s="156" t="s">
        <v>202</v>
      </c>
      <c r="B110" s="193" t="s">
        <v>173</v>
      </c>
      <c r="C110" s="113">
        <v>142800</v>
      </c>
      <c r="D110" s="113">
        <v>2870</v>
      </c>
      <c r="E110" s="184">
        <v>1100</v>
      </c>
      <c r="F110" s="184">
        <v>6380</v>
      </c>
      <c r="G110" s="114">
        <v>0</v>
      </c>
      <c r="H110" s="115">
        <f t="shared" si="110"/>
        <v>138190</v>
      </c>
      <c r="I110" s="44">
        <f t="shared" si="76"/>
        <v>24874.2</v>
      </c>
      <c r="J110" s="186">
        <f t="shared" si="111"/>
        <v>163064.20000000001</v>
      </c>
      <c r="K110" s="135">
        <f t="shared" si="112"/>
        <v>24874.2</v>
      </c>
      <c r="L110" s="187">
        <f t="shared" si="113"/>
        <v>138190</v>
      </c>
      <c r="M110" s="32">
        <v>93540</v>
      </c>
      <c r="N110" s="188">
        <f t="shared" si="71"/>
        <v>44650</v>
      </c>
    </row>
    <row r="111" spans="1:14" s="1" customFormat="1" ht="28.5">
      <c r="A111" s="156" t="s">
        <v>175</v>
      </c>
      <c r="B111" s="193" t="s">
        <v>350</v>
      </c>
      <c r="C111" s="113">
        <v>144200</v>
      </c>
      <c r="D111" s="113">
        <v>2870</v>
      </c>
      <c r="E111" s="184">
        <v>1100</v>
      </c>
      <c r="F111" s="184">
        <v>7340</v>
      </c>
      <c r="G111" s="114">
        <v>0</v>
      </c>
      <c r="H111" s="115">
        <f t="shared" si="110"/>
        <v>138630</v>
      </c>
      <c r="I111" s="44">
        <f t="shared" si="76"/>
        <v>24953.4</v>
      </c>
      <c r="J111" s="186">
        <f t="shared" si="111"/>
        <v>163583.4</v>
      </c>
      <c r="K111" s="135">
        <f t="shared" si="112"/>
        <v>24953.4</v>
      </c>
      <c r="L111" s="187">
        <f t="shared" si="113"/>
        <v>138630</v>
      </c>
      <c r="M111" s="32">
        <v>93980</v>
      </c>
      <c r="N111" s="188">
        <f t="shared" si="71"/>
        <v>44650</v>
      </c>
    </row>
    <row r="112" spans="1:14" s="1" customFormat="1" ht="28.5">
      <c r="A112" s="156" t="s">
        <v>235</v>
      </c>
      <c r="B112" s="193" t="s">
        <v>234</v>
      </c>
      <c r="C112" s="113">
        <v>144300</v>
      </c>
      <c r="D112" s="113">
        <v>2870</v>
      </c>
      <c r="E112" s="184">
        <v>1100</v>
      </c>
      <c r="F112" s="184">
        <v>5690</v>
      </c>
      <c r="G112" s="114">
        <v>0</v>
      </c>
      <c r="H112" s="115">
        <f t="shared" ref="H112:H113" si="164">C112+D112-E112-F112-G112</f>
        <v>140380</v>
      </c>
      <c r="I112" s="44">
        <f t="shared" ref="I112:I113" si="165">H112*18/100</f>
        <v>25268.400000000001</v>
      </c>
      <c r="J112" s="186">
        <f t="shared" ref="J112:J113" si="166">H112+I112</f>
        <v>165648.4</v>
      </c>
      <c r="K112" s="135">
        <f t="shared" ref="K112:K113" si="167">I112</f>
        <v>25268.400000000001</v>
      </c>
      <c r="L112" s="187">
        <f t="shared" ref="L112:L113" si="168">J112-K112</f>
        <v>140380</v>
      </c>
      <c r="N112" s="188"/>
    </row>
    <row r="113" spans="1:24" s="1" customFormat="1" ht="28.5">
      <c r="A113" s="156" t="s">
        <v>176</v>
      </c>
      <c r="B113" s="193" t="s">
        <v>236</v>
      </c>
      <c r="C113" s="113">
        <v>144500</v>
      </c>
      <c r="D113" s="113">
        <v>2870</v>
      </c>
      <c r="E113" s="184">
        <v>1100</v>
      </c>
      <c r="F113" s="184">
        <v>5550</v>
      </c>
      <c r="G113" s="114">
        <v>0</v>
      </c>
      <c r="H113" s="115">
        <f t="shared" si="164"/>
        <v>140720</v>
      </c>
      <c r="I113" s="44">
        <f t="shared" si="165"/>
        <v>25329.599999999999</v>
      </c>
      <c r="J113" s="186">
        <f t="shared" si="166"/>
        <v>166049.60000000001</v>
      </c>
      <c r="K113" s="135">
        <f t="shared" si="167"/>
        <v>25329.599999999999</v>
      </c>
      <c r="L113" s="187">
        <f t="shared" si="168"/>
        <v>140720</v>
      </c>
      <c r="N113" s="188"/>
    </row>
    <row r="114" spans="1:24" s="1" customFormat="1" ht="28.5">
      <c r="A114" s="156" t="s">
        <v>176</v>
      </c>
      <c r="B114" s="193" t="s">
        <v>174</v>
      </c>
      <c r="C114" s="113">
        <v>144500</v>
      </c>
      <c r="D114" s="113">
        <v>2870</v>
      </c>
      <c r="E114" s="184">
        <v>1100</v>
      </c>
      <c r="F114" s="184">
        <v>5550</v>
      </c>
      <c r="G114" s="114">
        <v>0</v>
      </c>
      <c r="H114" s="115">
        <f t="shared" si="110"/>
        <v>140720</v>
      </c>
      <c r="I114" s="44">
        <f t="shared" si="76"/>
        <v>25329.599999999999</v>
      </c>
      <c r="J114" s="186">
        <f t="shared" si="111"/>
        <v>166049.60000000001</v>
      </c>
      <c r="K114" s="135">
        <f t="shared" si="112"/>
        <v>25329.599999999999</v>
      </c>
      <c r="L114" s="187">
        <f t="shared" si="113"/>
        <v>140720</v>
      </c>
      <c r="M114" s="1">
        <v>92720</v>
      </c>
      <c r="N114" s="188">
        <f t="shared" si="71"/>
        <v>48000</v>
      </c>
    </row>
    <row r="115" spans="1:24" s="1" customFormat="1" ht="28.5">
      <c r="A115" s="157" t="s">
        <v>177</v>
      </c>
      <c r="B115" s="193" t="s">
        <v>177</v>
      </c>
      <c r="C115" s="113">
        <v>136200</v>
      </c>
      <c r="D115" s="113">
        <v>2870</v>
      </c>
      <c r="E115" s="184">
        <v>1100</v>
      </c>
      <c r="F115" s="184">
        <v>3930</v>
      </c>
      <c r="G115" s="114">
        <v>0</v>
      </c>
      <c r="H115" s="115">
        <f t="shared" si="110"/>
        <v>134040</v>
      </c>
      <c r="I115" s="44">
        <f t="shared" si="76"/>
        <v>24127.200000000001</v>
      </c>
      <c r="J115" s="186">
        <f t="shared" si="111"/>
        <v>158167.20000000001</v>
      </c>
      <c r="K115" s="135">
        <f t="shared" si="112"/>
        <v>24127.200000000001</v>
      </c>
      <c r="L115" s="187">
        <f t="shared" si="113"/>
        <v>134040</v>
      </c>
      <c r="M115" s="1">
        <v>87040</v>
      </c>
      <c r="N115" s="188">
        <f t="shared" si="71"/>
        <v>47000</v>
      </c>
    </row>
    <row r="116" spans="1:24" s="1" customFormat="1" ht="28.5">
      <c r="A116" s="157" t="s">
        <v>178</v>
      </c>
      <c r="B116" s="193" t="s">
        <v>178</v>
      </c>
      <c r="C116" s="113">
        <v>138500</v>
      </c>
      <c r="D116" s="113">
        <v>2870</v>
      </c>
      <c r="E116" s="184">
        <v>1100</v>
      </c>
      <c r="F116" s="184">
        <v>7340</v>
      </c>
      <c r="G116" s="114">
        <v>0</v>
      </c>
      <c r="H116" s="115">
        <f t="shared" si="110"/>
        <v>132930</v>
      </c>
      <c r="I116" s="44">
        <f t="shared" si="76"/>
        <v>23927.4</v>
      </c>
      <c r="J116" s="186">
        <f t="shared" si="111"/>
        <v>156857.4</v>
      </c>
      <c r="K116" s="135">
        <f t="shared" si="112"/>
        <v>23927.4</v>
      </c>
      <c r="L116" s="187">
        <f t="shared" si="113"/>
        <v>132930</v>
      </c>
      <c r="M116" s="1">
        <v>88280</v>
      </c>
      <c r="N116" s="188">
        <f t="shared" si="71"/>
        <v>44650</v>
      </c>
    </row>
    <row r="117" spans="1:24" s="1" customFormat="1" ht="28.5">
      <c r="A117" s="152" t="s">
        <v>131</v>
      </c>
      <c r="B117" s="87" t="s">
        <v>131</v>
      </c>
      <c r="C117" s="113">
        <v>129200</v>
      </c>
      <c r="D117" s="113">
        <v>2870</v>
      </c>
      <c r="E117" s="113">
        <v>1100</v>
      </c>
      <c r="F117" s="184">
        <v>5880</v>
      </c>
      <c r="G117" s="114">
        <v>0</v>
      </c>
      <c r="H117" s="115">
        <f t="shared" si="110"/>
        <v>125090</v>
      </c>
      <c r="I117" s="44">
        <f t="shared" si="76"/>
        <v>22516.2</v>
      </c>
      <c r="J117" s="73">
        <f t="shared" si="111"/>
        <v>147606.20000000001</v>
      </c>
      <c r="K117" s="65">
        <f t="shared" si="112"/>
        <v>22516.2</v>
      </c>
      <c r="L117" s="42">
        <f t="shared" si="113"/>
        <v>125090.00000000001</v>
      </c>
      <c r="M117" s="32">
        <v>83340</v>
      </c>
      <c r="N117" s="38">
        <f t="shared" si="71"/>
        <v>41750.000000000015</v>
      </c>
    </row>
    <row r="118" spans="1:24" ht="28.5">
      <c r="A118" s="157" t="s">
        <v>179</v>
      </c>
      <c r="B118" s="87" t="s">
        <v>179</v>
      </c>
      <c r="C118" s="113">
        <v>138500</v>
      </c>
      <c r="D118" s="113">
        <v>2870</v>
      </c>
      <c r="E118" s="113">
        <v>1100</v>
      </c>
      <c r="F118" s="184">
        <v>7340</v>
      </c>
      <c r="G118" s="114">
        <v>0</v>
      </c>
      <c r="H118" s="115">
        <f t="shared" si="110"/>
        <v>132930</v>
      </c>
      <c r="I118" s="44">
        <f t="shared" si="76"/>
        <v>23927.4</v>
      </c>
      <c r="J118" s="73">
        <f t="shared" si="111"/>
        <v>156857.4</v>
      </c>
      <c r="K118" s="65">
        <f t="shared" si="112"/>
        <v>23927.4</v>
      </c>
      <c r="L118" s="42">
        <f t="shared" si="113"/>
        <v>132930</v>
      </c>
      <c r="M118">
        <v>88280</v>
      </c>
      <c r="N118" s="38">
        <f t="shared" si="71"/>
        <v>44650</v>
      </c>
    </row>
    <row r="119" spans="1:24" s="1" customFormat="1" ht="28.5">
      <c r="A119" s="157" t="s">
        <v>180</v>
      </c>
      <c r="B119" s="87" t="s">
        <v>180</v>
      </c>
      <c r="C119" s="113">
        <v>129200</v>
      </c>
      <c r="D119" s="113">
        <v>2870</v>
      </c>
      <c r="E119" s="113">
        <v>1100</v>
      </c>
      <c r="F119" s="184">
        <v>5880</v>
      </c>
      <c r="G119" s="114">
        <v>0</v>
      </c>
      <c r="H119" s="115">
        <f t="shared" si="110"/>
        <v>125090</v>
      </c>
      <c r="I119" s="44">
        <f t="shared" si="76"/>
        <v>22516.2</v>
      </c>
      <c r="J119" s="73">
        <f t="shared" si="111"/>
        <v>147606.20000000001</v>
      </c>
      <c r="K119" s="65">
        <f t="shared" si="112"/>
        <v>22516.2</v>
      </c>
      <c r="L119" s="42">
        <f t="shared" si="113"/>
        <v>125090.00000000001</v>
      </c>
      <c r="M119" s="32">
        <v>83090</v>
      </c>
      <c r="N119" s="38">
        <f t="shared" si="71"/>
        <v>42000.000000000015</v>
      </c>
    </row>
    <row r="120" spans="1:24" s="1" customFormat="1" ht="28.5">
      <c r="A120" s="158" t="s">
        <v>237</v>
      </c>
      <c r="B120" s="87" t="s">
        <v>237</v>
      </c>
      <c r="C120" s="113">
        <v>141700</v>
      </c>
      <c r="D120" s="113">
        <v>2870</v>
      </c>
      <c r="E120" s="113">
        <v>1100</v>
      </c>
      <c r="F120" s="184">
        <v>3930</v>
      </c>
      <c r="G120" s="114">
        <v>0</v>
      </c>
      <c r="H120" s="118">
        <f t="shared" ref="H120" si="169">C120+D120-E120-F120-G120</f>
        <v>139540</v>
      </c>
      <c r="I120" s="47">
        <f t="shared" ref="I120" si="170">H120*18/100</f>
        <v>25117.200000000001</v>
      </c>
      <c r="J120" s="77">
        <f t="shared" ref="J120" si="171">H120+I120</f>
        <v>164657.20000000001</v>
      </c>
      <c r="K120" s="68">
        <f t="shared" ref="K120" si="172">I120</f>
        <v>25117.200000000001</v>
      </c>
      <c r="L120" s="47">
        <f t="shared" ref="L120" si="173">J120-K120</f>
        <v>139540</v>
      </c>
      <c r="M120" s="32"/>
      <c r="N120" s="38"/>
    </row>
    <row r="121" spans="1:24" s="1" customFormat="1" ht="28.5">
      <c r="A121" s="156" t="s">
        <v>422</v>
      </c>
      <c r="B121" s="220" t="s">
        <v>361</v>
      </c>
      <c r="C121" s="113">
        <v>149500</v>
      </c>
      <c r="D121" s="113">
        <v>1100</v>
      </c>
      <c r="E121" s="113">
        <v>1100</v>
      </c>
      <c r="F121" s="184">
        <v>4940</v>
      </c>
      <c r="G121" s="114">
        <v>0</v>
      </c>
      <c r="H121" s="118">
        <f t="shared" ref="H121:H122" si="174">C121+D121-E121-F121-G121</f>
        <v>144560</v>
      </c>
      <c r="I121" s="140"/>
      <c r="J121" s="139"/>
      <c r="K121" s="221"/>
      <c r="L121" s="140"/>
      <c r="M121" s="32"/>
      <c r="N121" s="38"/>
    </row>
    <row r="122" spans="1:24" s="1" customFormat="1" ht="28.5">
      <c r="A122" s="156" t="s">
        <v>422</v>
      </c>
      <c r="B122" s="87" t="s">
        <v>417</v>
      </c>
      <c r="C122" s="113">
        <v>147200</v>
      </c>
      <c r="D122" s="113">
        <v>2870</v>
      </c>
      <c r="E122" s="113">
        <v>1100</v>
      </c>
      <c r="F122" s="184">
        <v>6580</v>
      </c>
      <c r="G122" s="114">
        <v>0</v>
      </c>
      <c r="H122" s="118">
        <f t="shared" si="174"/>
        <v>142390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158" t="s">
        <v>420</v>
      </c>
      <c r="B123" s="87" t="s">
        <v>418</v>
      </c>
      <c r="C123" s="113">
        <v>147200</v>
      </c>
      <c r="D123" s="113">
        <v>2870</v>
      </c>
      <c r="E123" s="113">
        <v>1100</v>
      </c>
      <c r="F123" s="357">
        <v>6580</v>
      </c>
      <c r="G123" s="114">
        <v>0</v>
      </c>
      <c r="H123" s="118">
        <f t="shared" ref="H123" si="175">C123+D123-E123-F123-G123</f>
        <v>142390</v>
      </c>
      <c r="I123" s="140"/>
      <c r="J123" s="139"/>
      <c r="K123" s="221"/>
      <c r="L123" s="140"/>
      <c r="M123" s="32"/>
      <c r="N123" s="38"/>
    </row>
    <row r="124" spans="1:24" ht="27.75" thickBot="1">
      <c r="A124" s="461" t="s">
        <v>399</v>
      </c>
      <c r="B124" s="462"/>
      <c r="C124" s="464"/>
      <c r="D124" s="462"/>
      <c r="E124" s="462"/>
      <c r="F124" s="462"/>
      <c r="G124" s="462"/>
      <c r="H124" s="462"/>
      <c r="I124" s="94"/>
      <c r="J124" s="95"/>
      <c r="K124" s="452"/>
      <c r="L124" s="452"/>
    </row>
    <row r="125" spans="1:24" s="103" customFormat="1" ht="56.25" thickBot="1">
      <c r="A125" s="146" t="s">
        <v>90</v>
      </c>
      <c r="B125" s="145" t="s">
        <v>0</v>
      </c>
      <c r="C125" s="147" t="s">
        <v>83</v>
      </c>
      <c r="D125" s="110" t="s">
        <v>150</v>
      </c>
      <c r="E125" s="111" t="s">
        <v>84</v>
      </c>
      <c r="F125" s="111" t="s">
        <v>111</v>
      </c>
      <c r="G125" s="111" t="s">
        <v>132</v>
      </c>
      <c r="H125" s="112" t="s">
        <v>148</v>
      </c>
      <c r="I125" s="100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152" t="s">
        <v>194</v>
      </c>
      <c r="B126" s="87" t="s">
        <v>137</v>
      </c>
      <c r="C126" s="342">
        <v>139400</v>
      </c>
      <c r="D126" s="113">
        <v>2870</v>
      </c>
      <c r="E126" s="113">
        <v>1100</v>
      </c>
      <c r="F126" s="113">
        <v>6790</v>
      </c>
      <c r="G126" s="114">
        <v>0</v>
      </c>
      <c r="H126" s="115">
        <f>C126+D126-E126-F126-G126</f>
        <v>134380</v>
      </c>
      <c r="I126" s="44">
        <f t="shared" ref="I126:I128" si="176">H126*18/100</f>
        <v>24188.400000000001</v>
      </c>
      <c r="J126" s="73">
        <f t="shared" ref="J126:J128" si="177">H126+I126</f>
        <v>158568.4</v>
      </c>
      <c r="K126" s="65">
        <f t="shared" ref="K126:K128" si="178">I126</f>
        <v>24188.400000000001</v>
      </c>
      <c r="L126" s="42">
        <f t="shared" ref="L126:L128" si="179">J126-K126</f>
        <v>134380</v>
      </c>
      <c r="M126" s="32">
        <v>86750</v>
      </c>
      <c r="N126" s="38">
        <f t="shared" ref="N126:N165" si="180">L126-M126</f>
        <v>47630</v>
      </c>
    </row>
    <row r="127" spans="1:24" ht="28.5">
      <c r="A127" s="152" t="s">
        <v>195</v>
      </c>
      <c r="B127" s="87" t="s">
        <v>138</v>
      </c>
      <c r="C127" s="113">
        <v>139400</v>
      </c>
      <c r="D127" s="113">
        <v>2870</v>
      </c>
      <c r="E127" s="113">
        <v>1100</v>
      </c>
      <c r="F127" s="113">
        <v>6790</v>
      </c>
      <c r="G127" s="114">
        <v>0</v>
      </c>
      <c r="H127" s="115">
        <f>C127+D127-E127-F127-G127</f>
        <v>134380</v>
      </c>
      <c r="I127" s="44">
        <f t="shared" si="176"/>
        <v>24188.400000000001</v>
      </c>
      <c r="J127" s="73">
        <f t="shared" si="177"/>
        <v>158568.4</v>
      </c>
      <c r="K127" s="65">
        <f t="shared" si="178"/>
        <v>24188.400000000001</v>
      </c>
      <c r="L127" s="42">
        <f t="shared" si="179"/>
        <v>134380</v>
      </c>
      <c r="M127" s="34">
        <v>86750</v>
      </c>
      <c r="N127" s="38">
        <f t="shared" si="180"/>
        <v>47630</v>
      </c>
    </row>
    <row r="128" spans="1:24" ht="28.5">
      <c r="A128" s="152" t="s">
        <v>196</v>
      </c>
      <c r="B128" s="87" t="s">
        <v>139</v>
      </c>
      <c r="C128" s="113">
        <v>139500</v>
      </c>
      <c r="D128" s="113">
        <v>2870</v>
      </c>
      <c r="E128" s="113">
        <v>1100</v>
      </c>
      <c r="F128" s="113">
        <v>6650</v>
      </c>
      <c r="G128" s="114">
        <v>0</v>
      </c>
      <c r="H128" s="115">
        <f>C128+D128-E128-F128-G128</f>
        <v>134620</v>
      </c>
      <c r="I128" s="44">
        <f t="shared" si="176"/>
        <v>24231.599999999999</v>
      </c>
      <c r="J128" s="73">
        <f t="shared" si="177"/>
        <v>158851.6</v>
      </c>
      <c r="K128" s="65">
        <f t="shared" si="178"/>
        <v>24231.599999999999</v>
      </c>
      <c r="L128" s="42">
        <f t="shared" si="179"/>
        <v>134620</v>
      </c>
      <c r="M128" s="34">
        <v>87070</v>
      </c>
      <c r="N128" s="38">
        <f t="shared" si="180"/>
        <v>47550</v>
      </c>
    </row>
    <row r="129" spans="1:21" ht="28.5">
      <c r="A129" s="152" t="s">
        <v>340</v>
      </c>
      <c r="B129" s="87" t="s">
        <v>338</v>
      </c>
      <c r="C129" s="113">
        <v>139500</v>
      </c>
      <c r="D129" s="113">
        <v>2870</v>
      </c>
      <c r="E129" s="113">
        <v>1100</v>
      </c>
      <c r="F129" s="113">
        <v>6650</v>
      </c>
      <c r="G129" s="114">
        <v>0</v>
      </c>
      <c r="H129" s="115">
        <f>C129+D129-E129-F129-G129</f>
        <v>134620</v>
      </c>
      <c r="I129" s="44"/>
      <c r="J129" s="73"/>
      <c r="K129" s="65"/>
      <c r="L129" s="42"/>
      <c r="M129" s="34"/>
      <c r="N129" s="38"/>
    </row>
    <row r="130" spans="1:21" s="1" customFormat="1" ht="28.5">
      <c r="A130" s="152" t="s">
        <v>239</v>
      </c>
      <c r="B130" s="193" t="s">
        <v>238</v>
      </c>
      <c r="C130" s="113">
        <v>139600</v>
      </c>
      <c r="D130" s="113">
        <v>2870</v>
      </c>
      <c r="E130" s="184">
        <v>1100</v>
      </c>
      <c r="F130" s="113">
        <v>6340</v>
      </c>
      <c r="G130" s="185">
        <v>0</v>
      </c>
      <c r="H130" s="115">
        <f>C130+D130-E130-F130-G130</f>
        <v>135030</v>
      </c>
      <c r="I130" s="44">
        <f t="shared" ref="I130" si="181">H130*18/100</f>
        <v>24305.4</v>
      </c>
      <c r="J130" s="186">
        <f t="shared" ref="J130" si="182">H130+I130</f>
        <v>159335.4</v>
      </c>
      <c r="K130" s="135">
        <f t="shared" ref="K130" si="183">I130</f>
        <v>24305.4</v>
      </c>
      <c r="L130" s="187">
        <f t="shared" ref="L130" si="184">J130-K130</f>
        <v>135030</v>
      </c>
      <c r="M130" s="32"/>
      <c r="N130" s="188"/>
    </row>
    <row r="131" spans="1:21" s="1" customFormat="1" ht="28.5">
      <c r="A131" s="151" t="s">
        <v>197</v>
      </c>
      <c r="B131" s="194" t="s">
        <v>181</v>
      </c>
      <c r="C131" s="113">
        <v>148600</v>
      </c>
      <c r="D131" s="113">
        <v>2870</v>
      </c>
      <c r="E131" s="184">
        <v>1100</v>
      </c>
      <c r="F131" s="113">
        <v>5900</v>
      </c>
      <c r="G131" s="189">
        <v>0</v>
      </c>
      <c r="H131" s="115">
        <f t="shared" ref="H131:H132" si="185">C131+D131-E131-F131-G131</f>
        <v>144470</v>
      </c>
      <c r="I131" s="44">
        <f t="shared" ref="I131:I165" si="186">H131*18/100</f>
        <v>26004.6</v>
      </c>
      <c r="J131" s="186">
        <f t="shared" ref="J131:J165" si="187">H131+I131</f>
        <v>170474.6</v>
      </c>
      <c r="K131" s="135">
        <f t="shared" ref="K131:K165" si="188">I131</f>
        <v>26004.6</v>
      </c>
      <c r="L131" s="187">
        <f t="shared" ref="L131:L165" si="189">J131-K131</f>
        <v>144470</v>
      </c>
      <c r="M131" s="195">
        <v>98930</v>
      </c>
      <c r="N131" s="188">
        <f t="shared" si="180"/>
        <v>45540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151" t="s">
        <v>284</v>
      </c>
      <c r="B132" s="199" t="s">
        <v>280</v>
      </c>
      <c r="C132" s="113">
        <v>149600</v>
      </c>
      <c r="D132" s="113">
        <v>2870</v>
      </c>
      <c r="E132" s="184">
        <v>1100</v>
      </c>
      <c r="F132" s="113">
        <v>6200</v>
      </c>
      <c r="G132" s="185">
        <v>0</v>
      </c>
      <c r="H132" s="115">
        <f t="shared" si="185"/>
        <v>145170</v>
      </c>
      <c r="I132" s="44">
        <f t="shared" ref="I132" si="190">H132*18/100</f>
        <v>26130.6</v>
      </c>
      <c r="J132" s="186">
        <f t="shared" ref="J132" si="191">H132+I132</f>
        <v>171300.6</v>
      </c>
      <c r="K132" s="135">
        <f t="shared" ref="K132" si="192">I132</f>
        <v>26130.6</v>
      </c>
      <c r="L132" s="187">
        <f t="shared" ref="L132" si="193">J132-K132</f>
        <v>145170</v>
      </c>
      <c r="M132" s="195">
        <v>98930</v>
      </c>
      <c r="N132" s="188">
        <f t="shared" ref="N132" si="194">L132-M132</f>
        <v>46240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151" t="s">
        <v>198</v>
      </c>
      <c r="B133" s="193" t="s">
        <v>182</v>
      </c>
      <c r="C133" s="113">
        <v>153600</v>
      </c>
      <c r="D133" s="113">
        <v>2870</v>
      </c>
      <c r="E133" s="184">
        <v>1100</v>
      </c>
      <c r="F133" s="113">
        <v>7200</v>
      </c>
      <c r="G133" s="189">
        <v>0</v>
      </c>
      <c r="H133" s="115">
        <f t="shared" ref="H133:H167" si="195">C133+D133-E133-F133-G133</f>
        <v>148170</v>
      </c>
      <c r="I133" s="44">
        <f t="shared" si="186"/>
        <v>26670.6</v>
      </c>
      <c r="J133" s="186">
        <f t="shared" si="187"/>
        <v>174840.6</v>
      </c>
      <c r="K133" s="135">
        <f t="shared" si="188"/>
        <v>26670.6</v>
      </c>
      <c r="L133" s="187">
        <f t="shared" si="189"/>
        <v>148170</v>
      </c>
      <c r="M133" s="32">
        <v>98950</v>
      </c>
      <c r="N133" s="188">
        <f t="shared" si="180"/>
        <v>49220</v>
      </c>
    </row>
    <row r="134" spans="1:21" s="1" customFormat="1" ht="28.5">
      <c r="A134" s="151" t="s">
        <v>203</v>
      </c>
      <c r="B134" s="193" t="s">
        <v>136</v>
      </c>
      <c r="C134" s="113">
        <v>152700</v>
      </c>
      <c r="D134" s="113">
        <v>2870</v>
      </c>
      <c r="E134" s="184">
        <v>1100</v>
      </c>
      <c r="F134" s="113">
        <v>5810</v>
      </c>
      <c r="G134" s="189">
        <v>0</v>
      </c>
      <c r="H134" s="115">
        <f t="shared" si="195"/>
        <v>148660</v>
      </c>
      <c r="I134" s="44">
        <f t="shared" si="186"/>
        <v>26758.799999999999</v>
      </c>
      <c r="J134" s="186">
        <f t="shared" si="187"/>
        <v>175418.8</v>
      </c>
      <c r="K134" s="135">
        <f t="shared" si="188"/>
        <v>26758.799999999999</v>
      </c>
      <c r="L134" s="187">
        <f t="shared" si="189"/>
        <v>148660</v>
      </c>
      <c r="M134" s="32">
        <v>100410</v>
      </c>
      <c r="N134" s="188">
        <f t="shared" si="180"/>
        <v>48250</v>
      </c>
    </row>
    <row r="135" spans="1:21" s="1" customFormat="1" ht="28.5">
      <c r="A135" s="151" t="s">
        <v>204</v>
      </c>
      <c r="B135" s="193" t="s">
        <v>183</v>
      </c>
      <c r="C135" s="113">
        <v>154100</v>
      </c>
      <c r="D135" s="113">
        <v>2870</v>
      </c>
      <c r="E135" s="184">
        <v>1100</v>
      </c>
      <c r="F135" s="113">
        <v>5970</v>
      </c>
      <c r="G135" s="189">
        <v>0</v>
      </c>
      <c r="H135" s="115">
        <f>C135+D135-E135-F135-G135</f>
        <v>149900</v>
      </c>
      <c r="I135" s="44">
        <f t="shared" si="186"/>
        <v>26982</v>
      </c>
      <c r="J135" s="186">
        <f t="shared" si="187"/>
        <v>176882</v>
      </c>
      <c r="K135" s="135">
        <f t="shared" si="188"/>
        <v>26982</v>
      </c>
      <c r="L135" s="187">
        <f t="shared" si="189"/>
        <v>149900</v>
      </c>
      <c r="M135" s="32">
        <v>101400</v>
      </c>
      <c r="N135" s="188">
        <f t="shared" si="180"/>
        <v>48500</v>
      </c>
    </row>
    <row r="136" spans="1:21" s="1" customFormat="1" ht="28.5">
      <c r="A136" s="151" t="s">
        <v>318</v>
      </c>
      <c r="B136" s="193" t="s">
        <v>316</v>
      </c>
      <c r="C136" s="113">
        <v>153900</v>
      </c>
      <c r="D136" s="113">
        <v>2870</v>
      </c>
      <c r="E136" s="184">
        <v>1100</v>
      </c>
      <c r="F136" s="113">
        <v>6790</v>
      </c>
      <c r="G136" s="189">
        <v>0</v>
      </c>
      <c r="H136" s="115">
        <f>C136+D136-E136-F136-G136</f>
        <v>148880</v>
      </c>
      <c r="I136" s="44"/>
      <c r="J136" s="186"/>
      <c r="K136" s="135"/>
      <c r="L136" s="187"/>
      <c r="M136" s="32"/>
      <c r="N136" s="188"/>
    </row>
    <row r="137" spans="1:21" s="1" customFormat="1" ht="28.5">
      <c r="A137" s="151" t="s">
        <v>319</v>
      </c>
      <c r="B137" s="193" t="s">
        <v>317</v>
      </c>
      <c r="C137" s="113">
        <v>153400</v>
      </c>
      <c r="D137" s="113">
        <v>2870</v>
      </c>
      <c r="E137" s="184">
        <v>1100</v>
      </c>
      <c r="F137" s="113">
        <v>6790</v>
      </c>
      <c r="G137" s="189">
        <v>0</v>
      </c>
      <c r="H137" s="115">
        <f t="shared" ref="H137:H151" si="196">C137+D137-E137-F137-G137</f>
        <v>148380</v>
      </c>
      <c r="I137" s="44"/>
      <c r="J137" s="186"/>
      <c r="K137" s="135"/>
      <c r="L137" s="187"/>
      <c r="M137" s="32"/>
      <c r="N137" s="188"/>
    </row>
    <row r="138" spans="1:21" s="1" customFormat="1" ht="28.5">
      <c r="A138" s="151" t="s">
        <v>353</v>
      </c>
      <c r="B138" s="193" t="s">
        <v>351</v>
      </c>
      <c r="C138" s="113">
        <v>154400</v>
      </c>
      <c r="D138" s="113">
        <v>2870</v>
      </c>
      <c r="E138" s="184">
        <v>1100</v>
      </c>
      <c r="F138" s="113">
        <v>6790</v>
      </c>
      <c r="G138" s="189">
        <v>0</v>
      </c>
      <c r="H138" s="115">
        <f t="shared" si="196"/>
        <v>149380</v>
      </c>
      <c r="I138" s="44"/>
      <c r="J138" s="186"/>
      <c r="K138" s="135"/>
      <c r="L138" s="187"/>
      <c r="M138" s="32"/>
      <c r="N138" s="188"/>
    </row>
    <row r="139" spans="1:21" s="1" customFormat="1" ht="28.5">
      <c r="A139" s="151" t="s">
        <v>353</v>
      </c>
      <c r="B139" s="193" t="s">
        <v>352</v>
      </c>
      <c r="C139" s="113">
        <v>153900</v>
      </c>
      <c r="D139" s="113">
        <v>2870</v>
      </c>
      <c r="E139" s="184">
        <v>1100</v>
      </c>
      <c r="F139" s="113">
        <v>6790</v>
      </c>
      <c r="G139" s="189">
        <v>0</v>
      </c>
      <c r="H139" s="115">
        <f t="shared" si="196"/>
        <v>148880</v>
      </c>
      <c r="I139" s="44"/>
      <c r="J139" s="186"/>
      <c r="K139" s="135"/>
      <c r="L139" s="187"/>
      <c r="M139" s="32"/>
      <c r="N139" s="188"/>
    </row>
    <row r="140" spans="1:21" s="1" customFormat="1" ht="28.5">
      <c r="A140" s="151" t="s">
        <v>388</v>
      </c>
      <c r="B140" s="193" t="s">
        <v>371</v>
      </c>
      <c r="C140" s="113">
        <v>153900</v>
      </c>
      <c r="D140" s="113">
        <v>2870</v>
      </c>
      <c r="E140" s="184">
        <v>1100</v>
      </c>
      <c r="F140" s="113">
        <v>6790</v>
      </c>
      <c r="G140" s="189">
        <v>0</v>
      </c>
      <c r="H140" s="115">
        <f t="shared" si="196"/>
        <v>148880</v>
      </c>
      <c r="I140" s="44"/>
      <c r="J140" s="186"/>
      <c r="K140" s="135"/>
      <c r="L140" s="187"/>
      <c r="M140" s="32"/>
      <c r="N140" s="188"/>
    </row>
    <row r="141" spans="1:21" s="1" customFormat="1" ht="28.5">
      <c r="A141" s="151" t="s">
        <v>375</v>
      </c>
      <c r="B141" s="193" t="s">
        <v>372</v>
      </c>
      <c r="C141" s="113">
        <v>152900</v>
      </c>
      <c r="D141" s="113">
        <v>2870</v>
      </c>
      <c r="E141" s="184">
        <v>1100</v>
      </c>
      <c r="F141" s="113">
        <v>6790</v>
      </c>
      <c r="G141" s="189">
        <v>0</v>
      </c>
      <c r="H141" s="115">
        <f t="shared" si="196"/>
        <v>147880</v>
      </c>
      <c r="I141" s="44"/>
      <c r="J141" s="186"/>
      <c r="K141" s="135"/>
      <c r="L141" s="187"/>
      <c r="M141" s="32"/>
      <c r="N141" s="188"/>
    </row>
    <row r="142" spans="1:21" s="1" customFormat="1" ht="28.5">
      <c r="A142" s="151" t="s">
        <v>376</v>
      </c>
      <c r="B142" s="193" t="s">
        <v>373</v>
      </c>
      <c r="C142" s="113">
        <v>154900</v>
      </c>
      <c r="D142" s="113">
        <v>2870</v>
      </c>
      <c r="E142" s="184">
        <v>1100</v>
      </c>
      <c r="F142" s="113">
        <v>6790</v>
      </c>
      <c r="G142" s="189">
        <v>0</v>
      </c>
      <c r="H142" s="115">
        <f t="shared" si="196"/>
        <v>149880</v>
      </c>
      <c r="I142" s="44"/>
      <c r="J142" s="186"/>
      <c r="K142" s="135"/>
      <c r="L142" s="187"/>
      <c r="M142" s="32"/>
      <c r="N142" s="188"/>
    </row>
    <row r="143" spans="1:21" s="1" customFormat="1" ht="28.5">
      <c r="A143" s="151" t="s">
        <v>377</v>
      </c>
      <c r="B143" s="193" t="s">
        <v>374</v>
      </c>
      <c r="C143" s="113">
        <v>159400</v>
      </c>
      <c r="D143" s="113">
        <v>2870</v>
      </c>
      <c r="E143" s="184">
        <v>1100</v>
      </c>
      <c r="F143" s="113">
        <v>6790</v>
      </c>
      <c r="G143" s="189">
        <v>0</v>
      </c>
      <c r="H143" s="115">
        <f t="shared" si="196"/>
        <v>154380</v>
      </c>
      <c r="I143" s="44"/>
      <c r="J143" s="186"/>
      <c r="K143" s="135"/>
      <c r="L143" s="187"/>
      <c r="M143" s="32"/>
      <c r="N143" s="188"/>
    </row>
    <row r="144" spans="1:21" s="1" customFormat="1" ht="28.5">
      <c r="A144" s="151" t="s">
        <v>353</v>
      </c>
      <c r="B144" s="345" t="s">
        <v>393</v>
      </c>
      <c r="C144" s="113">
        <v>158400</v>
      </c>
      <c r="D144" s="113">
        <v>2870</v>
      </c>
      <c r="E144" s="184">
        <v>1100</v>
      </c>
      <c r="F144" s="113">
        <v>6790</v>
      </c>
      <c r="G144" s="189">
        <v>0</v>
      </c>
      <c r="H144" s="115">
        <f t="shared" ref="H144:H150" si="197">C144+D144-E144-F144-G144</f>
        <v>153380</v>
      </c>
      <c r="I144" s="44"/>
      <c r="J144" s="186"/>
      <c r="K144" s="135"/>
      <c r="L144" s="187"/>
      <c r="M144" s="32"/>
      <c r="N144" s="188"/>
    </row>
    <row r="145" spans="1:14" s="1" customFormat="1" ht="28.5">
      <c r="A145" s="151" t="s">
        <v>353</v>
      </c>
      <c r="B145" s="193" t="s">
        <v>395</v>
      </c>
      <c r="C145" s="113">
        <v>156400</v>
      </c>
      <c r="D145" s="113">
        <v>2870</v>
      </c>
      <c r="E145" s="184">
        <v>1100</v>
      </c>
      <c r="F145" s="113">
        <v>6790</v>
      </c>
      <c r="G145" s="189">
        <v>0</v>
      </c>
      <c r="H145" s="115">
        <f t="shared" si="197"/>
        <v>151380</v>
      </c>
      <c r="I145" s="44"/>
      <c r="J145" s="186"/>
      <c r="K145" s="135"/>
      <c r="L145" s="187"/>
      <c r="M145" s="32"/>
      <c r="N145" s="188"/>
    </row>
    <row r="146" spans="1:14" s="1" customFormat="1" ht="28.5">
      <c r="A146" s="151" t="s">
        <v>353</v>
      </c>
      <c r="B146" s="193" t="s">
        <v>394</v>
      </c>
      <c r="C146" s="113">
        <v>156400</v>
      </c>
      <c r="D146" s="113">
        <v>2870</v>
      </c>
      <c r="E146" s="184">
        <v>1100</v>
      </c>
      <c r="F146" s="113">
        <v>6790</v>
      </c>
      <c r="G146" s="189">
        <v>0</v>
      </c>
      <c r="H146" s="115">
        <f t="shared" si="197"/>
        <v>151380</v>
      </c>
      <c r="I146" s="44"/>
      <c r="J146" s="186"/>
      <c r="K146" s="135"/>
      <c r="L146" s="187"/>
      <c r="M146" s="32"/>
      <c r="N146" s="188"/>
    </row>
    <row r="147" spans="1:14" s="1" customFormat="1" ht="28.5">
      <c r="A147" s="151" t="s">
        <v>353</v>
      </c>
      <c r="B147" s="193" t="s">
        <v>403</v>
      </c>
      <c r="C147" s="113">
        <v>151400</v>
      </c>
      <c r="D147" s="113">
        <v>2870</v>
      </c>
      <c r="E147" s="184">
        <v>1100</v>
      </c>
      <c r="F147" s="113">
        <v>6790</v>
      </c>
      <c r="G147" s="189">
        <v>0</v>
      </c>
      <c r="H147" s="115">
        <f t="shared" si="197"/>
        <v>146380</v>
      </c>
      <c r="I147" s="44"/>
      <c r="J147" s="186"/>
      <c r="K147" s="135"/>
      <c r="L147" s="187"/>
      <c r="M147" s="32"/>
      <c r="N147" s="188"/>
    </row>
    <row r="148" spans="1:14" s="1" customFormat="1" ht="28.5">
      <c r="A148" s="151" t="s">
        <v>353</v>
      </c>
      <c r="B148" s="193" t="s">
        <v>404</v>
      </c>
      <c r="C148" s="113">
        <v>153900</v>
      </c>
      <c r="D148" s="113">
        <v>2870</v>
      </c>
      <c r="E148" s="184">
        <v>1100</v>
      </c>
      <c r="F148" s="113">
        <v>6790</v>
      </c>
      <c r="G148" s="189">
        <v>0</v>
      </c>
      <c r="H148" s="115">
        <f t="shared" si="197"/>
        <v>148880</v>
      </c>
      <c r="I148" s="44"/>
      <c r="J148" s="186"/>
      <c r="K148" s="135"/>
      <c r="L148" s="187"/>
      <c r="M148" s="32"/>
      <c r="N148" s="188"/>
    </row>
    <row r="149" spans="1:14" s="1" customFormat="1" ht="28.5">
      <c r="A149" s="151" t="s">
        <v>353</v>
      </c>
      <c r="B149" s="193" t="s">
        <v>411</v>
      </c>
      <c r="C149" s="113">
        <v>153900</v>
      </c>
      <c r="D149" s="113">
        <v>2870</v>
      </c>
      <c r="E149" s="184">
        <v>1100</v>
      </c>
      <c r="F149" s="113">
        <v>6790</v>
      </c>
      <c r="G149" s="189">
        <v>0</v>
      </c>
      <c r="H149" s="115">
        <f t="shared" si="197"/>
        <v>148880</v>
      </c>
      <c r="I149" s="44"/>
      <c r="J149" s="186"/>
      <c r="K149" s="135"/>
      <c r="L149" s="187"/>
      <c r="M149" s="32"/>
      <c r="N149" s="188"/>
    </row>
    <row r="150" spans="1:14" s="1" customFormat="1" ht="28.5">
      <c r="A150" s="151" t="s">
        <v>353</v>
      </c>
      <c r="B150" s="193" t="s">
        <v>406</v>
      </c>
      <c r="C150" s="113">
        <v>153900</v>
      </c>
      <c r="D150" s="113">
        <v>2870</v>
      </c>
      <c r="E150" s="184">
        <v>1100</v>
      </c>
      <c r="F150" s="113">
        <v>6790</v>
      </c>
      <c r="G150" s="189">
        <v>0</v>
      </c>
      <c r="H150" s="115">
        <f t="shared" si="197"/>
        <v>148880</v>
      </c>
      <c r="I150" s="44"/>
      <c r="J150" s="186"/>
      <c r="K150" s="135"/>
      <c r="L150" s="187"/>
      <c r="M150" s="32"/>
      <c r="N150" s="188"/>
    </row>
    <row r="151" spans="1:14" s="1" customFormat="1" ht="28.5">
      <c r="A151" s="152" t="s">
        <v>191</v>
      </c>
      <c r="B151" s="193" t="s">
        <v>141</v>
      </c>
      <c r="C151" s="113">
        <v>138600</v>
      </c>
      <c r="D151" s="113">
        <v>2870</v>
      </c>
      <c r="E151" s="184">
        <v>1100</v>
      </c>
      <c r="F151" s="113">
        <v>6790</v>
      </c>
      <c r="G151" s="189">
        <v>0</v>
      </c>
      <c r="H151" s="115">
        <f t="shared" si="196"/>
        <v>133580</v>
      </c>
      <c r="I151" s="44">
        <f t="shared" si="186"/>
        <v>24044.400000000001</v>
      </c>
      <c r="J151" s="186">
        <f t="shared" si="187"/>
        <v>157624.4</v>
      </c>
      <c r="K151" s="135">
        <f t="shared" si="188"/>
        <v>24044.400000000001</v>
      </c>
      <c r="L151" s="187">
        <f t="shared" si="189"/>
        <v>133580</v>
      </c>
      <c r="M151" s="32">
        <v>85950</v>
      </c>
      <c r="N151" s="188">
        <f t="shared" si="180"/>
        <v>47630</v>
      </c>
    </row>
    <row r="152" spans="1:14" s="1" customFormat="1" ht="28.5">
      <c r="A152" s="152" t="s">
        <v>192</v>
      </c>
      <c r="B152" s="193" t="s">
        <v>142</v>
      </c>
      <c r="C152" s="113">
        <v>138600</v>
      </c>
      <c r="D152" s="113">
        <v>2870</v>
      </c>
      <c r="E152" s="184">
        <v>1100</v>
      </c>
      <c r="F152" s="113">
        <v>6790</v>
      </c>
      <c r="G152" s="189">
        <v>0</v>
      </c>
      <c r="H152" s="115">
        <f t="shared" si="195"/>
        <v>133580</v>
      </c>
      <c r="I152" s="44">
        <f t="shared" si="186"/>
        <v>24044.400000000001</v>
      </c>
      <c r="J152" s="186">
        <f t="shared" si="187"/>
        <v>157624.4</v>
      </c>
      <c r="K152" s="135">
        <f t="shared" si="188"/>
        <v>24044.400000000001</v>
      </c>
      <c r="L152" s="187">
        <f t="shared" si="189"/>
        <v>133580</v>
      </c>
      <c r="M152" s="32">
        <v>85950</v>
      </c>
      <c r="N152" s="188">
        <f t="shared" si="180"/>
        <v>47630</v>
      </c>
    </row>
    <row r="153" spans="1:14" s="2" customFormat="1" ht="28.5">
      <c r="A153" s="152" t="s">
        <v>193</v>
      </c>
      <c r="B153" s="193" t="s">
        <v>143</v>
      </c>
      <c r="C153" s="113">
        <v>138700</v>
      </c>
      <c r="D153" s="113">
        <v>2870</v>
      </c>
      <c r="E153" s="184">
        <v>1100</v>
      </c>
      <c r="F153" s="113">
        <v>6650</v>
      </c>
      <c r="G153" s="189">
        <v>0</v>
      </c>
      <c r="H153" s="115">
        <f t="shared" si="195"/>
        <v>133820</v>
      </c>
      <c r="I153" s="44">
        <f t="shared" si="186"/>
        <v>24087.599999999999</v>
      </c>
      <c r="J153" s="186">
        <f t="shared" si="187"/>
        <v>157907.6</v>
      </c>
      <c r="K153" s="135">
        <f t="shared" si="188"/>
        <v>24087.599999999999</v>
      </c>
      <c r="L153" s="187">
        <f t="shared" si="189"/>
        <v>133820</v>
      </c>
      <c r="M153" s="33">
        <v>86020</v>
      </c>
      <c r="N153" s="188">
        <f t="shared" si="180"/>
        <v>47800</v>
      </c>
    </row>
    <row r="154" spans="1:14" s="2" customFormat="1" ht="28.5">
      <c r="A154" s="152" t="s">
        <v>341</v>
      </c>
      <c r="B154" s="87" t="s">
        <v>339</v>
      </c>
      <c r="C154" s="113">
        <v>138700</v>
      </c>
      <c r="D154" s="113">
        <v>2870</v>
      </c>
      <c r="E154" s="184">
        <v>1100</v>
      </c>
      <c r="F154" s="113">
        <v>6650</v>
      </c>
      <c r="G154" s="189">
        <v>0</v>
      </c>
      <c r="H154" s="115">
        <f t="shared" ref="H154" si="198">C154+D154-E154-F154-G154</f>
        <v>133820</v>
      </c>
      <c r="I154" s="44"/>
      <c r="J154" s="186"/>
      <c r="K154" s="135"/>
      <c r="L154" s="187"/>
      <c r="M154" s="33"/>
      <c r="N154" s="188"/>
    </row>
    <row r="155" spans="1:14" s="2" customFormat="1" ht="28.5">
      <c r="A155" s="152" t="s">
        <v>241</v>
      </c>
      <c r="B155" s="193" t="s">
        <v>240</v>
      </c>
      <c r="C155" s="113">
        <v>138800</v>
      </c>
      <c r="D155" s="113">
        <v>2870</v>
      </c>
      <c r="E155" s="184">
        <v>1100</v>
      </c>
      <c r="F155" s="113">
        <v>6340</v>
      </c>
      <c r="G155" s="185">
        <v>0</v>
      </c>
      <c r="H155" s="115">
        <f t="shared" ref="H155" si="199">C155+D155-E155-F155-G155</f>
        <v>134230</v>
      </c>
      <c r="I155" s="44">
        <f t="shared" ref="I155" si="200">H155*18/100</f>
        <v>24161.4</v>
      </c>
      <c r="J155" s="186">
        <f t="shared" ref="J155" si="201">H155+I155</f>
        <v>158391.4</v>
      </c>
      <c r="K155" s="135">
        <f t="shared" ref="K155" si="202">I155</f>
        <v>24161.4</v>
      </c>
      <c r="L155" s="187">
        <f t="shared" ref="L155" si="203">J155-K155</f>
        <v>134230</v>
      </c>
      <c r="M155" s="33"/>
      <c r="N155" s="188"/>
    </row>
    <row r="156" spans="1:14" s="2" customFormat="1" ht="28.5">
      <c r="A156" s="152" t="s">
        <v>199</v>
      </c>
      <c r="B156" s="193" t="s">
        <v>184</v>
      </c>
      <c r="C156" s="113">
        <v>147800</v>
      </c>
      <c r="D156" s="113">
        <v>2870</v>
      </c>
      <c r="E156" s="184">
        <v>1100</v>
      </c>
      <c r="F156" s="113">
        <v>5900</v>
      </c>
      <c r="G156" s="189">
        <v>0</v>
      </c>
      <c r="H156" s="115">
        <f t="shared" si="195"/>
        <v>143670</v>
      </c>
      <c r="I156" s="44">
        <f t="shared" si="186"/>
        <v>25860.6</v>
      </c>
      <c r="J156" s="186">
        <f t="shared" si="187"/>
        <v>169530.6</v>
      </c>
      <c r="K156" s="135">
        <f t="shared" si="188"/>
        <v>25860.6</v>
      </c>
      <c r="L156" s="187">
        <f t="shared" si="189"/>
        <v>143670</v>
      </c>
      <c r="M156" s="33">
        <v>98130</v>
      </c>
      <c r="N156" s="188">
        <f t="shared" si="180"/>
        <v>45540</v>
      </c>
    </row>
    <row r="157" spans="1:14" s="2" customFormat="1" ht="28.5">
      <c r="A157" s="152" t="s">
        <v>285</v>
      </c>
      <c r="B157" s="190" t="s">
        <v>277</v>
      </c>
      <c r="C157" s="113">
        <v>148800</v>
      </c>
      <c r="D157" s="113">
        <v>2870</v>
      </c>
      <c r="E157" s="184">
        <v>1100</v>
      </c>
      <c r="F157" s="113">
        <v>6200</v>
      </c>
      <c r="G157" s="185">
        <v>0</v>
      </c>
      <c r="H157" s="115">
        <f t="shared" ref="H157" si="204">C157+D157-E157-F157-G157</f>
        <v>144370</v>
      </c>
      <c r="I157" s="44">
        <f t="shared" ref="I157" si="205">H157*18/100</f>
        <v>25986.6</v>
      </c>
      <c r="J157" s="186">
        <f t="shared" ref="J157" si="206">H157+I157</f>
        <v>170356.6</v>
      </c>
      <c r="K157" s="135">
        <f t="shared" ref="K157" si="207">I157</f>
        <v>25986.6</v>
      </c>
      <c r="L157" s="187">
        <f t="shared" ref="L157" si="208">J157-K157</f>
        <v>144370</v>
      </c>
      <c r="M157" s="33">
        <v>98130</v>
      </c>
      <c r="N157" s="188">
        <f t="shared" ref="N157" si="209">L157-M157</f>
        <v>46240</v>
      </c>
    </row>
    <row r="158" spans="1:14" s="2" customFormat="1" ht="28.5">
      <c r="A158" s="159" t="s">
        <v>200</v>
      </c>
      <c r="B158" s="87" t="s">
        <v>185</v>
      </c>
      <c r="C158" s="113">
        <v>152800</v>
      </c>
      <c r="D158" s="113">
        <v>2870</v>
      </c>
      <c r="E158" s="113">
        <v>1100</v>
      </c>
      <c r="F158" s="113">
        <v>7200</v>
      </c>
      <c r="G158" s="114">
        <v>0</v>
      </c>
      <c r="H158" s="115">
        <f t="shared" si="195"/>
        <v>147370</v>
      </c>
      <c r="I158" s="44">
        <f t="shared" si="186"/>
        <v>26526.6</v>
      </c>
      <c r="J158" s="73">
        <f t="shared" si="187"/>
        <v>173896.6</v>
      </c>
      <c r="K158" s="65">
        <f t="shared" si="188"/>
        <v>26526.6</v>
      </c>
      <c r="L158" s="42">
        <f t="shared" si="189"/>
        <v>147370</v>
      </c>
      <c r="M158" s="33">
        <v>98150</v>
      </c>
      <c r="N158" s="38">
        <f t="shared" si="180"/>
        <v>49220</v>
      </c>
    </row>
    <row r="159" spans="1:14" s="2" customFormat="1" ht="28.5">
      <c r="A159" s="159" t="s">
        <v>207</v>
      </c>
      <c r="B159" s="87" t="s">
        <v>140</v>
      </c>
      <c r="C159" s="113">
        <v>151900</v>
      </c>
      <c r="D159" s="113">
        <v>2870</v>
      </c>
      <c r="E159" s="113">
        <v>1100</v>
      </c>
      <c r="F159" s="113">
        <v>5810</v>
      </c>
      <c r="G159" s="114">
        <v>0</v>
      </c>
      <c r="H159" s="115">
        <f t="shared" si="195"/>
        <v>147860</v>
      </c>
      <c r="I159" s="44">
        <f t="shared" si="186"/>
        <v>26614.799999999999</v>
      </c>
      <c r="J159" s="73">
        <f t="shared" si="187"/>
        <v>174474.8</v>
      </c>
      <c r="K159" s="65">
        <f t="shared" si="188"/>
        <v>26614.799999999999</v>
      </c>
      <c r="L159" s="42">
        <f t="shared" si="189"/>
        <v>147860</v>
      </c>
      <c r="M159" s="33">
        <v>99610</v>
      </c>
      <c r="N159" s="38">
        <f t="shared" si="180"/>
        <v>48250</v>
      </c>
    </row>
    <row r="160" spans="1:14" s="1" customFormat="1" ht="28.5">
      <c r="A160" s="158" t="s">
        <v>205</v>
      </c>
      <c r="B160" s="87" t="s">
        <v>186</v>
      </c>
      <c r="C160" s="113">
        <v>153300</v>
      </c>
      <c r="D160" s="113">
        <v>2870</v>
      </c>
      <c r="E160" s="113">
        <v>1100</v>
      </c>
      <c r="F160" s="113">
        <v>5970</v>
      </c>
      <c r="G160" s="114">
        <v>0</v>
      </c>
      <c r="H160" s="115">
        <f t="shared" si="195"/>
        <v>149100</v>
      </c>
      <c r="I160" s="44">
        <f t="shared" si="186"/>
        <v>26838</v>
      </c>
      <c r="J160" s="73">
        <f t="shared" si="187"/>
        <v>175938</v>
      </c>
      <c r="K160" s="65">
        <f t="shared" si="188"/>
        <v>26838</v>
      </c>
      <c r="L160" s="42">
        <f t="shared" si="189"/>
        <v>149100</v>
      </c>
      <c r="M160" s="32">
        <v>100600</v>
      </c>
      <c r="N160" s="38">
        <f t="shared" si="180"/>
        <v>48500</v>
      </c>
    </row>
    <row r="161" spans="1:14" s="1" customFormat="1" ht="28.5">
      <c r="A161" s="151" t="s">
        <v>323</v>
      </c>
      <c r="B161" s="87" t="s">
        <v>321</v>
      </c>
      <c r="C161" s="113">
        <v>153100</v>
      </c>
      <c r="D161" s="113">
        <v>2870</v>
      </c>
      <c r="E161" s="113">
        <v>1100</v>
      </c>
      <c r="F161" s="113">
        <v>6790</v>
      </c>
      <c r="G161" s="114">
        <v>0</v>
      </c>
      <c r="H161" s="115">
        <f t="shared" si="195"/>
        <v>148080</v>
      </c>
      <c r="I161" s="44"/>
      <c r="J161" s="73"/>
      <c r="K161" s="65"/>
      <c r="L161" s="42"/>
      <c r="M161" s="32"/>
      <c r="N161" s="38"/>
    </row>
    <row r="162" spans="1:14" s="1" customFormat="1" ht="28.5">
      <c r="A162" s="151" t="s">
        <v>324</v>
      </c>
      <c r="B162" s="87" t="s">
        <v>322</v>
      </c>
      <c r="C162" s="113">
        <v>152600</v>
      </c>
      <c r="D162" s="113">
        <v>2870</v>
      </c>
      <c r="E162" s="113">
        <v>1100</v>
      </c>
      <c r="F162" s="113">
        <v>6790</v>
      </c>
      <c r="G162" s="114">
        <v>0</v>
      </c>
      <c r="H162" s="115">
        <f>C162+D162-E162-F162-G162</f>
        <v>147580</v>
      </c>
      <c r="I162" s="44"/>
      <c r="J162" s="73"/>
      <c r="K162" s="65"/>
      <c r="L162" s="42"/>
      <c r="M162" s="32"/>
      <c r="N162" s="38"/>
    </row>
    <row r="163" spans="1:14" s="1" customFormat="1" ht="28.5">
      <c r="A163" s="158" t="s">
        <v>144</v>
      </c>
      <c r="B163" s="87" t="s">
        <v>144</v>
      </c>
      <c r="C163" s="113">
        <v>134400</v>
      </c>
      <c r="D163" s="113">
        <v>2870</v>
      </c>
      <c r="E163" s="113">
        <v>1100</v>
      </c>
      <c r="F163" s="113">
        <v>6790</v>
      </c>
      <c r="G163" s="114">
        <v>0</v>
      </c>
      <c r="H163" s="115">
        <f t="shared" si="195"/>
        <v>129380</v>
      </c>
      <c r="I163" s="44">
        <f t="shared" si="186"/>
        <v>23288.400000000001</v>
      </c>
      <c r="J163" s="73">
        <f t="shared" si="187"/>
        <v>152668.4</v>
      </c>
      <c r="K163" s="65">
        <f t="shared" si="188"/>
        <v>23288.400000000001</v>
      </c>
      <c r="L163" s="42">
        <f t="shared" si="189"/>
        <v>129380</v>
      </c>
      <c r="M163" s="32">
        <v>81750</v>
      </c>
      <c r="N163" s="38">
        <f t="shared" si="180"/>
        <v>47630</v>
      </c>
    </row>
    <row r="164" spans="1:14" s="1" customFormat="1" ht="28.5">
      <c r="A164" s="158" t="s">
        <v>187</v>
      </c>
      <c r="B164" s="87" t="s">
        <v>187</v>
      </c>
      <c r="C164" s="113">
        <v>141600</v>
      </c>
      <c r="D164" s="113">
        <v>2870</v>
      </c>
      <c r="E164" s="113">
        <v>1100</v>
      </c>
      <c r="F164" s="113">
        <v>5900</v>
      </c>
      <c r="G164" s="114">
        <v>0</v>
      </c>
      <c r="H164" s="115">
        <f t="shared" si="195"/>
        <v>137470</v>
      </c>
      <c r="I164" s="44">
        <f t="shared" si="186"/>
        <v>24744.6</v>
      </c>
      <c r="J164" s="73">
        <f t="shared" si="187"/>
        <v>162214.6</v>
      </c>
      <c r="K164" s="65">
        <f t="shared" si="188"/>
        <v>24744.6</v>
      </c>
      <c r="L164" s="42">
        <f t="shared" si="189"/>
        <v>137470</v>
      </c>
      <c r="M164" s="32">
        <v>91930</v>
      </c>
      <c r="N164" s="38">
        <f t="shared" si="180"/>
        <v>45540</v>
      </c>
    </row>
    <row r="165" spans="1:14" s="1" customFormat="1" ht="28.5">
      <c r="A165" s="160" t="s">
        <v>145</v>
      </c>
      <c r="B165" s="125" t="s">
        <v>145</v>
      </c>
      <c r="C165" s="113">
        <v>147100</v>
      </c>
      <c r="D165" s="113">
        <v>2870</v>
      </c>
      <c r="E165" s="113">
        <v>1100</v>
      </c>
      <c r="F165" s="113">
        <v>5970</v>
      </c>
      <c r="G165" s="114">
        <v>0</v>
      </c>
      <c r="H165" s="126">
        <f t="shared" si="195"/>
        <v>142900</v>
      </c>
      <c r="I165" s="44">
        <f t="shared" si="186"/>
        <v>25722</v>
      </c>
      <c r="J165" s="73">
        <f t="shared" si="187"/>
        <v>168622</v>
      </c>
      <c r="K165" s="65">
        <f t="shared" si="188"/>
        <v>25722</v>
      </c>
      <c r="L165" s="42">
        <f t="shared" si="189"/>
        <v>142900</v>
      </c>
      <c r="M165" s="1">
        <v>94400</v>
      </c>
      <c r="N165" s="38">
        <f t="shared" si="180"/>
        <v>48500</v>
      </c>
    </row>
    <row r="166" spans="1:14" s="1" customFormat="1" ht="28.5">
      <c r="A166" s="216" t="s">
        <v>320</v>
      </c>
      <c r="B166" s="87" t="s">
        <v>320</v>
      </c>
      <c r="C166" s="113">
        <v>134400</v>
      </c>
      <c r="D166" s="113">
        <v>2870</v>
      </c>
      <c r="E166" s="202">
        <v>1100</v>
      </c>
      <c r="F166" s="113">
        <v>6790</v>
      </c>
      <c r="G166" s="182">
        <v>0</v>
      </c>
      <c r="H166" s="183">
        <f t="shared" si="195"/>
        <v>129380</v>
      </c>
      <c r="I166" s="135"/>
      <c r="J166" s="73"/>
      <c r="K166" s="136"/>
      <c r="L166" s="137"/>
      <c r="N166" s="38"/>
    </row>
    <row r="167" spans="1:14" s="1" customFormat="1" ht="28.5">
      <c r="A167" s="151" t="s">
        <v>353</v>
      </c>
      <c r="B167" s="87" t="s">
        <v>354</v>
      </c>
      <c r="C167" s="113">
        <v>153600</v>
      </c>
      <c r="D167" s="113">
        <v>2870</v>
      </c>
      <c r="E167" s="202">
        <v>1100</v>
      </c>
      <c r="F167" s="113">
        <v>6790</v>
      </c>
      <c r="G167" s="182">
        <v>0</v>
      </c>
      <c r="H167" s="183">
        <f t="shared" si="195"/>
        <v>148580</v>
      </c>
      <c r="I167" s="135"/>
      <c r="J167" s="73"/>
      <c r="K167" s="136"/>
      <c r="L167" s="137"/>
      <c r="N167" s="38"/>
    </row>
    <row r="168" spans="1:14" s="1" customFormat="1" ht="28.5">
      <c r="A168" s="151" t="s">
        <v>353</v>
      </c>
      <c r="B168" s="87" t="s">
        <v>355</v>
      </c>
      <c r="C168" s="113">
        <v>153100</v>
      </c>
      <c r="D168" s="113">
        <v>2870</v>
      </c>
      <c r="E168" s="202">
        <v>1100</v>
      </c>
      <c r="F168" s="113">
        <v>6790</v>
      </c>
      <c r="G168" s="182">
        <v>0</v>
      </c>
      <c r="H168" s="183">
        <f t="shared" ref="H168:H174" si="210">C168+D168-E168-F168-G168</f>
        <v>148080</v>
      </c>
      <c r="I168" s="135"/>
      <c r="J168" s="73"/>
      <c r="K168" s="136"/>
      <c r="L168" s="137"/>
      <c r="N168" s="38"/>
    </row>
    <row r="169" spans="1:14" s="1" customFormat="1" ht="28.5">
      <c r="A169" s="151" t="s">
        <v>387</v>
      </c>
      <c r="B169" s="87" t="s">
        <v>378</v>
      </c>
      <c r="C169" s="113">
        <v>153100</v>
      </c>
      <c r="D169" s="113">
        <v>2870</v>
      </c>
      <c r="E169" s="202">
        <v>1100</v>
      </c>
      <c r="F169" s="113">
        <v>6790</v>
      </c>
      <c r="G169" s="182">
        <v>0</v>
      </c>
      <c r="H169" s="183">
        <f t="shared" si="210"/>
        <v>148080</v>
      </c>
      <c r="I169" s="135"/>
      <c r="J169" s="73"/>
      <c r="K169" s="136"/>
      <c r="L169" s="137"/>
      <c r="N169" s="38"/>
    </row>
    <row r="170" spans="1:14" s="1" customFormat="1" ht="28.5">
      <c r="A170" s="151" t="s">
        <v>384</v>
      </c>
      <c r="B170" s="87" t="s">
        <v>379</v>
      </c>
      <c r="C170" s="113">
        <v>152100</v>
      </c>
      <c r="D170" s="113">
        <v>2870</v>
      </c>
      <c r="E170" s="202">
        <v>1100</v>
      </c>
      <c r="F170" s="113">
        <v>6790</v>
      </c>
      <c r="G170" s="182">
        <v>0</v>
      </c>
      <c r="H170" s="183">
        <f t="shared" si="210"/>
        <v>147080</v>
      </c>
      <c r="I170" s="135"/>
      <c r="J170" s="73"/>
      <c r="K170" s="136"/>
      <c r="L170" s="137"/>
      <c r="N170" s="38"/>
    </row>
    <row r="171" spans="1:14" s="1" customFormat="1" ht="28.5">
      <c r="A171" s="151" t="s">
        <v>385</v>
      </c>
      <c r="B171" s="87" t="s">
        <v>380</v>
      </c>
      <c r="C171" s="113">
        <v>154100</v>
      </c>
      <c r="D171" s="113">
        <v>2870</v>
      </c>
      <c r="E171" s="202">
        <v>1100</v>
      </c>
      <c r="F171" s="113">
        <v>6790</v>
      </c>
      <c r="G171" s="182">
        <v>0</v>
      </c>
      <c r="H171" s="183">
        <f t="shared" si="210"/>
        <v>149080</v>
      </c>
      <c r="I171" s="135"/>
      <c r="J171" s="73"/>
      <c r="K171" s="136"/>
      <c r="L171" s="137"/>
      <c r="N171" s="38"/>
    </row>
    <row r="172" spans="1:14" s="1" customFormat="1" ht="28.5">
      <c r="A172" s="151" t="s">
        <v>386</v>
      </c>
      <c r="B172" s="87" t="s">
        <v>381</v>
      </c>
      <c r="C172" s="113">
        <v>158600</v>
      </c>
      <c r="D172" s="113">
        <v>2870</v>
      </c>
      <c r="E172" s="202">
        <v>1100</v>
      </c>
      <c r="F172" s="113">
        <v>6790</v>
      </c>
      <c r="G172" s="182">
        <v>0</v>
      </c>
      <c r="H172" s="183">
        <f t="shared" si="210"/>
        <v>153580</v>
      </c>
      <c r="I172" s="135"/>
      <c r="J172" s="73"/>
      <c r="K172" s="136"/>
      <c r="L172" s="137"/>
      <c r="N172" s="38"/>
    </row>
    <row r="173" spans="1:14" s="1" customFormat="1" ht="28.5">
      <c r="A173" s="151" t="s">
        <v>382</v>
      </c>
      <c r="B173" s="87" t="s">
        <v>382</v>
      </c>
      <c r="C173" s="113">
        <v>134400</v>
      </c>
      <c r="D173" s="113">
        <v>2870</v>
      </c>
      <c r="E173" s="202">
        <v>1100</v>
      </c>
      <c r="F173" s="113">
        <v>6790</v>
      </c>
      <c r="G173" s="182">
        <v>0</v>
      </c>
      <c r="H173" s="183">
        <f t="shared" si="210"/>
        <v>129380</v>
      </c>
      <c r="I173" s="135"/>
      <c r="J173" s="73"/>
      <c r="K173" s="136"/>
      <c r="L173" s="137"/>
      <c r="N173" s="38"/>
    </row>
    <row r="174" spans="1:14" s="1" customFormat="1" ht="28.5">
      <c r="A174" s="151" t="s">
        <v>382</v>
      </c>
      <c r="B174" s="87" t="s">
        <v>383</v>
      </c>
      <c r="C174" s="113">
        <v>134400</v>
      </c>
      <c r="D174" s="113">
        <v>2870</v>
      </c>
      <c r="E174" s="202">
        <v>1100</v>
      </c>
      <c r="F174" s="113">
        <v>6790</v>
      </c>
      <c r="G174" s="182">
        <v>0</v>
      </c>
      <c r="H174" s="183">
        <f t="shared" si="210"/>
        <v>129380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13">
        <v>157600</v>
      </c>
      <c r="D175" s="113">
        <v>2870</v>
      </c>
      <c r="E175" s="202">
        <v>1100</v>
      </c>
      <c r="F175" s="113">
        <v>6790</v>
      </c>
      <c r="G175" s="182">
        <v>0</v>
      </c>
      <c r="H175" s="183">
        <f t="shared" ref="H175" si="211">C175+D175-E175-F175-G175</f>
        <v>152580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13">
        <v>155600</v>
      </c>
      <c r="D176" s="113">
        <v>2870</v>
      </c>
      <c r="E176" s="202">
        <v>1100</v>
      </c>
      <c r="F176" s="113">
        <v>6790</v>
      </c>
      <c r="G176" s="182">
        <v>0</v>
      </c>
      <c r="H176" s="183">
        <f t="shared" ref="H176" si="212">C176+D176-E176-F176-G176</f>
        <v>150580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13">
        <v>155600</v>
      </c>
      <c r="D177" s="113">
        <v>2870</v>
      </c>
      <c r="E177" s="202">
        <v>1100</v>
      </c>
      <c r="F177" s="113">
        <v>6790</v>
      </c>
      <c r="G177" s="182">
        <v>0</v>
      </c>
      <c r="H177" s="183">
        <f>C177+D177-E177-F177-G177</f>
        <v>150580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13">
        <v>150600</v>
      </c>
      <c r="D178" s="113">
        <v>2870</v>
      </c>
      <c r="E178" s="202">
        <v>1100</v>
      </c>
      <c r="F178" s="113">
        <v>6790</v>
      </c>
      <c r="G178" s="182">
        <v>0</v>
      </c>
      <c r="H178" s="183">
        <f t="shared" ref="H178:H181" si="213">C178+D178-E178-F178-G178</f>
        <v>145580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13">
        <v>153100</v>
      </c>
      <c r="D179" s="113">
        <v>2870</v>
      </c>
      <c r="E179" s="202">
        <v>1100</v>
      </c>
      <c r="F179" s="113">
        <v>6790</v>
      </c>
      <c r="G179" s="182">
        <v>0</v>
      </c>
      <c r="H179" s="183">
        <f t="shared" si="213"/>
        <v>148080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13">
        <v>153100</v>
      </c>
      <c r="D180" s="113">
        <v>2870</v>
      </c>
      <c r="E180" s="202">
        <v>1100</v>
      </c>
      <c r="F180" s="113">
        <v>6790</v>
      </c>
      <c r="G180" s="182">
        <v>0</v>
      </c>
      <c r="H180" s="183">
        <f t="shared" si="213"/>
        <v>148080</v>
      </c>
      <c r="I180" s="135"/>
      <c r="J180" s="73"/>
      <c r="K180" s="136"/>
      <c r="L180" s="137"/>
      <c r="N180" s="38"/>
    </row>
    <row r="181" spans="1:14" s="1" customFormat="1" ht="29.25" thickBot="1">
      <c r="A181" s="151" t="s">
        <v>353</v>
      </c>
      <c r="B181" s="87" t="s">
        <v>410</v>
      </c>
      <c r="C181" s="113">
        <v>153100</v>
      </c>
      <c r="D181" s="113">
        <v>2870</v>
      </c>
      <c r="E181" s="202">
        <v>1100</v>
      </c>
      <c r="F181" s="113">
        <v>6790</v>
      </c>
      <c r="G181" s="182">
        <v>0</v>
      </c>
      <c r="H181" s="183">
        <f t="shared" si="213"/>
        <v>148080</v>
      </c>
      <c r="I181" s="135"/>
      <c r="J181" s="73"/>
      <c r="K181" s="136"/>
      <c r="L181" s="137"/>
      <c r="N181" s="38"/>
    </row>
    <row r="182" spans="1:14" s="122" customFormat="1" ht="29.25" thickBot="1">
      <c r="A182" s="427" t="s">
        <v>308</v>
      </c>
      <c r="B182" s="428"/>
      <c r="C182" s="428"/>
      <c r="D182" s="428"/>
      <c r="E182" s="428"/>
      <c r="F182" s="428"/>
      <c r="G182" s="428"/>
      <c r="H182" s="430"/>
      <c r="I182" s="119" t="s">
        <v>264</v>
      </c>
      <c r="J182" s="120" t="s">
        <v>265</v>
      </c>
      <c r="K182" s="121"/>
    </row>
    <row r="183" spans="1:14" s="122" customFormat="1" ht="29.25" thickBot="1">
      <c r="A183" s="444" t="s">
        <v>389</v>
      </c>
      <c r="B183" s="443"/>
      <c r="C183" s="443"/>
      <c r="D183" s="443"/>
      <c r="E183" s="443"/>
      <c r="F183" s="443"/>
      <c r="G183" s="443"/>
      <c r="H183" s="445"/>
      <c r="I183" s="123" t="s">
        <v>266</v>
      </c>
      <c r="J183" s="124" t="s">
        <v>267</v>
      </c>
      <c r="K183" s="121"/>
    </row>
    <row r="184" spans="1:14" s="59" customFormat="1" ht="26.25">
      <c r="A184" s="453" t="s">
        <v>147</v>
      </c>
      <c r="B184" s="454"/>
      <c r="C184" s="454"/>
      <c r="D184" s="454"/>
      <c r="E184" s="130" t="s">
        <v>309</v>
      </c>
      <c r="F184" s="130" t="s">
        <v>93</v>
      </c>
      <c r="G184" s="131"/>
      <c r="H184" s="132"/>
      <c r="I184" s="82"/>
      <c r="J184" s="83"/>
      <c r="K184" s="62"/>
    </row>
    <row r="185" spans="1:14" s="168" customFormat="1" ht="26.25">
      <c r="A185" s="455" t="s">
        <v>98</v>
      </c>
      <c r="B185" s="456"/>
      <c r="C185" s="456"/>
      <c r="D185" s="456"/>
      <c r="E185" s="161"/>
      <c r="F185" s="162" t="s">
        <v>112</v>
      </c>
      <c r="G185" s="163" t="s">
        <v>94</v>
      </c>
      <c r="H185" s="164"/>
      <c r="I185" s="165"/>
      <c r="J185" s="166"/>
      <c r="K185" s="167"/>
    </row>
    <row r="186" spans="1:14" s="59" customFormat="1" ht="26.25">
      <c r="A186" s="457"/>
      <c r="B186" s="458"/>
      <c r="C186" s="458"/>
      <c r="D186" s="61"/>
      <c r="E186" s="61"/>
      <c r="F186" s="61"/>
      <c r="G186" s="60"/>
      <c r="H186" s="61"/>
      <c r="I186" s="60"/>
      <c r="J186" s="61"/>
      <c r="K186" s="64"/>
    </row>
    <row r="187" spans="1:14" ht="15.75">
      <c r="A187" s="4"/>
      <c r="B187" s="22"/>
      <c r="C187" s="51"/>
      <c r="D187" s="22"/>
      <c r="E187" s="22"/>
      <c r="F187" s="22"/>
      <c r="G187" s="22"/>
      <c r="H187" s="22"/>
      <c r="I187" s="25"/>
      <c r="J187" s="25"/>
      <c r="K187" s="25"/>
      <c r="L187" s="26"/>
    </row>
    <row r="188" spans="1:14" ht="15.75">
      <c r="A188" s="22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27.75">
      <c r="A189" s="450"/>
      <c r="B189" s="450"/>
      <c r="C189" s="450"/>
      <c r="D189" s="450"/>
      <c r="E189" s="450"/>
      <c r="F189" s="450"/>
      <c r="G189" s="450"/>
      <c r="H189" s="451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15.75">
      <c r="A191" s="22"/>
      <c r="B191" s="22"/>
      <c r="C191" s="51"/>
      <c r="D191" s="22"/>
      <c r="E191" s="22"/>
      <c r="F191" s="22"/>
      <c r="G191" s="22"/>
      <c r="H191" s="22"/>
      <c r="I191" s="25"/>
      <c r="J191" s="25"/>
      <c r="K191" s="25"/>
      <c r="L191" s="26"/>
    </row>
    <row r="192" spans="1:14" ht="15.75">
      <c r="A192" s="23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4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7"/>
      <c r="B198" s="28"/>
      <c r="C198" s="29"/>
      <c r="D198" s="30"/>
      <c r="E198" s="26"/>
      <c r="F198" s="26"/>
      <c r="G198" s="26"/>
      <c r="H198" s="26"/>
      <c r="I198" s="26"/>
      <c r="J198" s="26"/>
      <c r="K198" s="31"/>
      <c r="L198" s="26"/>
    </row>
  </sheetData>
  <mergeCells count="18">
    <mergeCell ref="A1:A2"/>
    <mergeCell ref="B1:H1"/>
    <mergeCell ref="B2:H2"/>
    <mergeCell ref="B3:H3"/>
    <mergeCell ref="B4:H4"/>
    <mergeCell ref="A189:H189"/>
    <mergeCell ref="A190:H190"/>
    <mergeCell ref="A182:H182"/>
    <mergeCell ref="A183:H183"/>
    <mergeCell ref="K5:L5"/>
    <mergeCell ref="A184:D184"/>
    <mergeCell ref="A185:D185"/>
    <mergeCell ref="A186:C186"/>
    <mergeCell ref="K69:L69"/>
    <mergeCell ref="K124:L124"/>
    <mergeCell ref="A5:H5"/>
    <mergeCell ref="A69:H69"/>
    <mergeCell ref="A124:H124"/>
  </mergeCells>
  <printOptions horizontalCentered="1" verticalCentered="1"/>
  <pageMargins left="0" right="0.35" top="0.17" bottom="0.17" header="0" footer="0"/>
  <pageSetup paperSize="9" scale="1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194"/>
  <sheetViews>
    <sheetView view="pageBreakPreview" topLeftCell="A51" zoomScale="62" zoomScaleNormal="60" zoomScaleSheetLayoutView="62" workbookViewId="0">
      <selection activeCell="B26" sqref="B26"/>
    </sheetView>
  </sheetViews>
  <sheetFormatPr defaultColWidth="61.7109375" defaultRowHeight="28.5"/>
  <cols>
    <col min="1" max="1" width="81.42578125" style="271" customWidth="1"/>
    <col min="2" max="2" width="35.140625" style="268" customWidth="1"/>
    <col min="3" max="3" width="49.85546875" style="335" customWidth="1"/>
    <col min="4" max="4" width="46.5703125" style="335" customWidth="1"/>
    <col min="5" max="5" width="57.42578125" style="271" customWidth="1"/>
    <col min="6" max="6" width="43.28515625" style="271" customWidth="1"/>
    <col min="7" max="7" width="43" style="271" customWidth="1"/>
    <col min="8" max="8" width="60.42578125" style="271" customWidth="1"/>
    <col min="9" max="9" width="32.28515625" style="271" bestFit="1" customWidth="1"/>
    <col min="10" max="10" width="40.85546875" style="271" customWidth="1"/>
    <col min="11" max="11" width="22.28515625" style="271" customWidth="1"/>
    <col min="12" max="12" width="28" style="271" customWidth="1"/>
    <col min="13" max="13" width="8.5703125" style="271" customWidth="1"/>
    <col min="14" max="14" width="12.28515625" style="271" bestFit="1" customWidth="1"/>
    <col min="15" max="16384" width="61.7109375" style="271"/>
  </cols>
  <sheetData>
    <row r="1" spans="1:24">
      <c r="A1" s="421" t="s">
        <v>91</v>
      </c>
      <c r="B1" s="423" t="s">
        <v>92</v>
      </c>
      <c r="C1" s="423"/>
      <c r="D1" s="423"/>
      <c r="E1" s="423"/>
      <c r="F1" s="423"/>
      <c r="G1" s="423"/>
      <c r="H1" s="423"/>
      <c r="I1" s="235"/>
      <c r="J1" s="236"/>
      <c r="K1" s="237"/>
      <c r="L1" s="238"/>
    </row>
    <row r="2" spans="1:24">
      <c r="A2" s="422"/>
      <c r="B2" s="424" t="s">
        <v>99</v>
      </c>
      <c r="C2" s="424"/>
      <c r="D2" s="424"/>
      <c r="E2" s="424"/>
      <c r="F2" s="424"/>
      <c r="G2" s="424"/>
      <c r="H2" s="424"/>
      <c r="I2" s="240"/>
      <c r="J2" s="241"/>
      <c r="K2" s="242"/>
      <c r="L2" s="243"/>
    </row>
    <row r="3" spans="1:24">
      <c r="A3" s="244">
        <v>46251</v>
      </c>
      <c r="B3" s="424" t="s">
        <v>286</v>
      </c>
      <c r="C3" s="424"/>
      <c r="D3" s="424"/>
      <c r="E3" s="424"/>
      <c r="F3" s="424"/>
      <c r="G3" s="424"/>
      <c r="H3" s="424"/>
      <c r="I3" s="237"/>
      <c r="J3" s="245"/>
      <c r="K3" s="242"/>
      <c r="L3" s="243"/>
    </row>
    <row r="4" spans="1:24" ht="29.25" thickBot="1">
      <c r="A4" s="239" t="s">
        <v>287</v>
      </c>
      <c r="B4" s="425" t="s">
        <v>290</v>
      </c>
      <c r="C4" s="425"/>
      <c r="D4" s="425"/>
      <c r="E4" s="425"/>
      <c r="F4" s="425"/>
      <c r="G4" s="425"/>
      <c r="H4" s="425"/>
      <c r="I4" s="237"/>
      <c r="J4" s="245"/>
      <c r="K4" s="242"/>
      <c r="L4" s="243"/>
    </row>
    <row r="5" spans="1:24" ht="29.25" thickBot="1">
      <c r="A5" s="431" t="s">
        <v>401</v>
      </c>
      <c r="B5" s="432"/>
      <c r="C5" s="432"/>
      <c r="D5" s="432"/>
      <c r="E5" s="432"/>
      <c r="F5" s="432"/>
      <c r="G5" s="432"/>
      <c r="H5" s="432"/>
      <c r="I5" s="246"/>
      <c r="J5" s="247"/>
      <c r="K5" s="426"/>
      <c r="L5" s="426"/>
    </row>
    <row r="6" spans="1:24" s="252" customFormat="1" ht="57.75" thickBot="1">
      <c r="A6" s="248" t="s">
        <v>90</v>
      </c>
      <c r="B6" s="249" t="s">
        <v>0</v>
      </c>
      <c r="C6" s="229" t="s">
        <v>83</v>
      </c>
      <c r="D6" s="230" t="s">
        <v>289</v>
      </c>
      <c r="E6" s="231" t="s">
        <v>132</v>
      </c>
      <c r="F6" s="231" t="s">
        <v>149</v>
      </c>
      <c r="G6" s="355" t="s">
        <v>85</v>
      </c>
      <c r="H6" s="232" t="s">
        <v>86</v>
      </c>
      <c r="I6" s="232" t="s">
        <v>87</v>
      </c>
      <c r="J6" s="250" t="s">
        <v>88</v>
      </c>
      <c r="K6" s="230"/>
      <c r="L6" s="251"/>
      <c r="P6" s="274"/>
      <c r="Q6" s="274"/>
      <c r="R6" s="275"/>
      <c r="S6" s="274"/>
      <c r="T6" s="274"/>
      <c r="U6" s="276"/>
      <c r="V6" s="276"/>
      <c r="W6" s="274"/>
      <c r="X6" s="274"/>
    </row>
    <row r="7" spans="1:24" s="284" customFormat="1" ht="57">
      <c r="A7" s="277" t="str">
        <f>'Land Price - BHIWANDI'!A7</f>
        <v>Injection Moulding</v>
      </c>
      <c r="B7" s="253" t="str">
        <f>'Land Price - BHIWANDI'!B7</f>
        <v>M12RR / M12RR1</v>
      </c>
      <c r="C7" s="278">
        <v>142470</v>
      </c>
      <c r="D7" s="279">
        <v>1100</v>
      </c>
      <c r="E7" s="134">
        <v>0</v>
      </c>
      <c r="F7" s="279">
        <f>C7-D7-E7</f>
        <v>141370</v>
      </c>
      <c r="G7" s="134">
        <f>F7*18/100</f>
        <v>25446.6</v>
      </c>
      <c r="H7" s="115">
        <f>F7+G7</f>
        <v>166816.6</v>
      </c>
      <c r="I7" s="115">
        <f>G7</f>
        <v>25446.6</v>
      </c>
      <c r="J7" s="280">
        <f t="shared" ref="J7:J54" si="0">H7-I7</f>
        <v>141370</v>
      </c>
      <c r="K7" s="281"/>
      <c r="L7" s="282">
        <v>90016</v>
      </c>
      <c r="M7" s="274">
        <f>J7-L7</f>
        <v>51354</v>
      </c>
      <c r="N7" s="283"/>
      <c r="O7" s="275"/>
      <c r="P7" s="274"/>
      <c r="Q7" s="274"/>
      <c r="R7" s="276"/>
      <c r="S7" s="276"/>
      <c r="T7" s="274"/>
      <c r="U7" s="274"/>
    </row>
    <row r="8" spans="1:24" s="284" customFormat="1">
      <c r="A8" s="285" t="str">
        <f>'Land Price - BHIWANDI'!A8</f>
        <v>TQPP Film</v>
      </c>
      <c r="B8" s="254" t="str">
        <f>'Land Price - BHIWANDI'!B8</f>
        <v>F10SR / F10SR1</v>
      </c>
      <c r="C8" s="286">
        <v>148680</v>
      </c>
      <c r="D8" s="279">
        <v>1100</v>
      </c>
      <c r="E8" s="134">
        <v>0</v>
      </c>
      <c r="F8" s="279">
        <f t="shared" ref="F8:F57" si="1">C8-D8-E8</f>
        <v>147580</v>
      </c>
      <c r="G8" s="134">
        <f t="shared" ref="G8:G57" si="2">F8*18/100</f>
        <v>26564.400000000001</v>
      </c>
      <c r="H8" s="115">
        <f t="shared" ref="H8:H57" si="3">F8+G8</f>
        <v>174144.4</v>
      </c>
      <c r="I8" s="287">
        <f t="shared" ref="I8:I54" si="4">G8</f>
        <v>26564.400000000001</v>
      </c>
      <c r="J8" s="288">
        <f>H8-I8</f>
        <v>147580</v>
      </c>
      <c r="K8" s="289"/>
      <c r="L8" s="134">
        <v>92226</v>
      </c>
      <c r="M8" s="290">
        <f t="shared" ref="M8:M57" si="5">J8-L8</f>
        <v>55354</v>
      </c>
      <c r="N8" s="283"/>
    </row>
    <row r="9" spans="1:24" s="284" customFormat="1">
      <c r="A9" s="285" t="str">
        <f>'Land Price - BHIWANDI'!A9</f>
        <v>Raffia</v>
      </c>
      <c r="B9" s="254" t="str">
        <f>'Land Price - BHIWANDI'!B9</f>
        <v>R03RR / R03RR1</v>
      </c>
      <c r="C9" s="286">
        <v>143990</v>
      </c>
      <c r="D9" s="279">
        <v>1100</v>
      </c>
      <c r="E9" s="134">
        <v>0</v>
      </c>
      <c r="F9" s="279">
        <f t="shared" si="1"/>
        <v>142890</v>
      </c>
      <c r="G9" s="134">
        <f t="shared" si="2"/>
        <v>25720.2</v>
      </c>
      <c r="H9" s="115">
        <f t="shared" si="3"/>
        <v>168610.2</v>
      </c>
      <c r="I9" s="287">
        <f>G9</f>
        <v>25720.2</v>
      </c>
      <c r="J9" s="288">
        <f>H9-I9</f>
        <v>142890</v>
      </c>
      <c r="K9" s="291"/>
      <c r="L9" s="181">
        <v>91036</v>
      </c>
      <c r="M9" s="290">
        <f t="shared" si="5"/>
        <v>51854</v>
      </c>
      <c r="N9" s="283"/>
    </row>
    <row r="10" spans="1:24">
      <c r="A10" s="292" t="str">
        <f>'Land Price - BHIWANDI'!A10</f>
        <v>BOPP Film</v>
      </c>
      <c r="B10" s="254" t="str">
        <f>'Land Price - BHIWANDI'!B10</f>
        <v>F03RR / F03RR1</v>
      </c>
      <c r="C10" s="286">
        <v>154190</v>
      </c>
      <c r="D10" s="279">
        <v>1100</v>
      </c>
      <c r="E10" s="134">
        <v>0</v>
      </c>
      <c r="F10" s="279">
        <f t="shared" si="1"/>
        <v>153090</v>
      </c>
      <c r="G10" s="134">
        <f t="shared" si="2"/>
        <v>27556.2</v>
      </c>
      <c r="H10" s="115">
        <f t="shared" si="3"/>
        <v>180646.2</v>
      </c>
      <c r="I10" s="293">
        <f t="shared" si="4"/>
        <v>27556.2</v>
      </c>
      <c r="J10" s="288">
        <f t="shared" si="0"/>
        <v>153090</v>
      </c>
      <c r="K10" s="291"/>
      <c r="L10" s="181">
        <v>94736</v>
      </c>
      <c r="M10" s="294">
        <f t="shared" si="5"/>
        <v>58354</v>
      </c>
      <c r="N10" s="283"/>
    </row>
    <row r="11" spans="1:24" s="284" customFormat="1">
      <c r="A11" s="285" t="str">
        <f>'Land Price - BHIWANDI'!A11</f>
        <v>Fibers &amp; Filaments</v>
      </c>
      <c r="B11" s="254" t="str">
        <f>'Land Price - BHIWANDI'!B11</f>
        <v>Y25GR/Y25GR1</v>
      </c>
      <c r="C11" s="286">
        <v>152280</v>
      </c>
      <c r="D11" s="279">
        <v>1100</v>
      </c>
      <c r="E11" s="134">
        <v>0</v>
      </c>
      <c r="F11" s="279">
        <f t="shared" si="1"/>
        <v>151180</v>
      </c>
      <c r="G11" s="134">
        <f t="shared" si="2"/>
        <v>27212.400000000001</v>
      </c>
      <c r="H11" s="115">
        <f t="shared" si="3"/>
        <v>178392.4</v>
      </c>
      <c r="I11" s="287">
        <f t="shared" si="4"/>
        <v>27212.400000000001</v>
      </c>
      <c r="J11" s="288">
        <f t="shared" si="0"/>
        <v>151180</v>
      </c>
      <c r="K11" s="291"/>
      <c r="L11" s="181">
        <v>95326</v>
      </c>
      <c r="M11" s="290">
        <f t="shared" si="5"/>
        <v>55854</v>
      </c>
      <c r="N11" s="283"/>
    </row>
    <row r="12" spans="1:24" s="284" customFormat="1">
      <c r="A12" s="285" t="str">
        <f>'Land Price - BHIWANDI'!A12</f>
        <v xml:space="preserve">Non-Woven </v>
      </c>
      <c r="B12" s="254" t="str">
        <f>'Land Price - BHIWANDI'!B12</f>
        <v>Y35GR/Y35GR1</v>
      </c>
      <c r="C12" s="286">
        <v>152280</v>
      </c>
      <c r="D12" s="279">
        <v>1100</v>
      </c>
      <c r="E12" s="134">
        <v>0</v>
      </c>
      <c r="F12" s="279">
        <f t="shared" si="1"/>
        <v>151180</v>
      </c>
      <c r="G12" s="134">
        <f t="shared" si="2"/>
        <v>27212.400000000001</v>
      </c>
      <c r="H12" s="115">
        <f t="shared" si="3"/>
        <v>178392.4</v>
      </c>
      <c r="I12" s="287">
        <f t="shared" si="4"/>
        <v>27212.400000000001</v>
      </c>
      <c r="J12" s="288">
        <f t="shared" si="0"/>
        <v>151180</v>
      </c>
      <c r="K12" s="291"/>
      <c r="L12" s="181">
        <v>94326</v>
      </c>
      <c r="M12" s="290">
        <f t="shared" si="5"/>
        <v>56854</v>
      </c>
      <c r="N12" s="283"/>
    </row>
    <row r="13" spans="1:24" s="284" customFormat="1">
      <c r="A13" s="285" t="str">
        <f>'Land Price - BHIWANDI'!A13</f>
        <v>Fibers &amp; Filaments</v>
      </c>
      <c r="B13" s="254" t="str">
        <f>'Land Price - BHIWANDI'!B13</f>
        <v>Y12GR</v>
      </c>
      <c r="C13" s="286">
        <v>142970</v>
      </c>
      <c r="D13" s="279">
        <v>1100</v>
      </c>
      <c r="E13" s="134">
        <v>0</v>
      </c>
      <c r="F13" s="279">
        <f t="shared" si="1"/>
        <v>141870</v>
      </c>
      <c r="G13" s="134">
        <f t="shared" si="2"/>
        <v>25536.6</v>
      </c>
      <c r="H13" s="115">
        <f t="shared" si="3"/>
        <v>167406.6</v>
      </c>
      <c r="I13" s="287">
        <f t="shared" si="4"/>
        <v>25536.6</v>
      </c>
      <c r="J13" s="288">
        <f t="shared" si="0"/>
        <v>141870</v>
      </c>
      <c r="K13" s="291"/>
      <c r="L13" s="181">
        <v>90516</v>
      </c>
      <c r="M13" s="290">
        <f t="shared" si="5"/>
        <v>51354</v>
      </c>
      <c r="N13" s="283"/>
    </row>
    <row r="14" spans="1:24" s="284" customFormat="1">
      <c r="A14" s="285" t="str">
        <f>'Land Price - BHIWANDI'!A14</f>
        <v>Cast Film</v>
      </c>
      <c r="B14" s="254" t="str">
        <f>'Land Price - BHIWANDI'!B14</f>
        <v>F08RR/ F08RR1</v>
      </c>
      <c r="C14" s="286">
        <v>151440</v>
      </c>
      <c r="D14" s="279">
        <v>1100</v>
      </c>
      <c r="E14" s="134">
        <v>0</v>
      </c>
      <c r="F14" s="279">
        <f t="shared" si="1"/>
        <v>150340</v>
      </c>
      <c r="G14" s="134">
        <f t="shared" si="2"/>
        <v>27061.200000000001</v>
      </c>
      <c r="H14" s="115">
        <f t="shared" si="3"/>
        <v>177401.2</v>
      </c>
      <c r="I14" s="287">
        <f t="shared" si="4"/>
        <v>27061.200000000001</v>
      </c>
      <c r="J14" s="288">
        <f t="shared" si="0"/>
        <v>150340</v>
      </c>
      <c r="K14" s="291"/>
      <c r="L14" s="181">
        <v>91986</v>
      </c>
      <c r="M14" s="290">
        <f t="shared" si="5"/>
        <v>58354</v>
      </c>
      <c r="N14" s="283"/>
    </row>
    <row r="15" spans="1:24" s="284" customFormat="1">
      <c r="A15" s="277" t="str">
        <f>'Land Price - BHIWANDI'!A15</f>
        <v>Random Co- Polymer</v>
      </c>
      <c r="B15" s="254" t="str">
        <f>'Land Price - BHIWANDI'!B15</f>
        <v>RM12CR</v>
      </c>
      <c r="C15" s="286">
        <v>158120</v>
      </c>
      <c r="D15" s="279">
        <v>1100</v>
      </c>
      <c r="E15" s="134">
        <v>0</v>
      </c>
      <c r="F15" s="279">
        <f t="shared" si="1"/>
        <v>157020</v>
      </c>
      <c r="G15" s="134">
        <f t="shared" si="2"/>
        <v>28263.599999999999</v>
      </c>
      <c r="H15" s="115">
        <f t="shared" si="3"/>
        <v>185283.6</v>
      </c>
      <c r="I15" s="115">
        <f t="shared" si="4"/>
        <v>28263.599999999999</v>
      </c>
      <c r="J15" s="280">
        <f t="shared" si="0"/>
        <v>157020</v>
      </c>
      <c r="K15" s="295"/>
      <c r="L15" s="296">
        <v>98316</v>
      </c>
      <c r="M15" s="290">
        <f t="shared" si="5"/>
        <v>58704</v>
      </c>
      <c r="N15" s="283"/>
    </row>
    <row r="16" spans="1:24" s="284" customFormat="1">
      <c r="A16" s="277" t="str">
        <f>'Land Price - BHIWANDI'!A16</f>
        <v>Random Co- Polymer</v>
      </c>
      <c r="B16" s="273" t="str">
        <f>'Land Price - BHIWANDI'!B16</f>
        <v>RM30CR</v>
      </c>
      <c r="C16" s="286">
        <v>159140</v>
      </c>
      <c r="D16" s="279">
        <v>1100</v>
      </c>
      <c r="E16" s="134">
        <v>0</v>
      </c>
      <c r="F16" s="279">
        <f t="shared" si="1"/>
        <v>158040</v>
      </c>
      <c r="G16" s="134">
        <f t="shared" si="2"/>
        <v>28447.200000000001</v>
      </c>
      <c r="H16" s="115">
        <f t="shared" si="3"/>
        <v>186487.2</v>
      </c>
      <c r="I16" s="115">
        <f t="shared" si="4"/>
        <v>28447.200000000001</v>
      </c>
      <c r="J16" s="280">
        <f t="shared" si="0"/>
        <v>158040</v>
      </c>
      <c r="K16" s="295"/>
      <c r="L16" s="296">
        <v>99326</v>
      </c>
      <c r="M16" s="290">
        <f t="shared" si="5"/>
        <v>58714</v>
      </c>
      <c r="N16" s="283"/>
    </row>
    <row r="17" spans="1:14" s="284" customFormat="1">
      <c r="A17" s="277" t="str">
        <f>'Land Price - BHIWANDI'!A17</f>
        <v xml:space="preserve"> Co- Polymer</v>
      </c>
      <c r="B17" s="255" t="str">
        <f>'Land Price - BHIWANDI'!B17</f>
        <v>CM03RR</v>
      </c>
      <c r="C17" s="286">
        <v>151280</v>
      </c>
      <c r="D17" s="279">
        <v>1100</v>
      </c>
      <c r="E17" s="134">
        <v>0</v>
      </c>
      <c r="F17" s="279">
        <f t="shared" si="1"/>
        <v>150180</v>
      </c>
      <c r="G17" s="134">
        <f t="shared" si="2"/>
        <v>27032.400000000001</v>
      </c>
      <c r="H17" s="115">
        <f t="shared" si="3"/>
        <v>177212.4</v>
      </c>
      <c r="I17" s="115">
        <f t="shared" si="4"/>
        <v>27032.400000000001</v>
      </c>
      <c r="J17" s="280">
        <f t="shared" si="0"/>
        <v>150180</v>
      </c>
      <c r="K17" s="295"/>
      <c r="L17" s="296">
        <v>99326</v>
      </c>
      <c r="M17" s="290">
        <f t="shared" si="5"/>
        <v>50854</v>
      </c>
      <c r="N17" s="283"/>
    </row>
    <row r="18" spans="1:14" s="284" customFormat="1">
      <c r="A18" s="277" t="str">
        <f>'Land Price - BHIWANDI'!A18</f>
        <v xml:space="preserve"> Co- Polymer</v>
      </c>
      <c r="B18" s="255" t="str">
        <f>'Land Price - BHIWANDI'!B18</f>
        <v>CM08NR</v>
      </c>
      <c r="C18" s="286">
        <v>151280</v>
      </c>
      <c r="D18" s="279">
        <v>1100</v>
      </c>
      <c r="E18" s="134">
        <v>0</v>
      </c>
      <c r="F18" s="279">
        <f t="shared" si="1"/>
        <v>150180</v>
      </c>
      <c r="G18" s="134">
        <f t="shared" si="2"/>
        <v>27032.400000000001</v>
      </c>
      <c r="H18" s="115">
        <f t="shared" si="3"/>
        <v>177212.4</v>
      </c>
      <c r="I18" s="115">
        <f t="shared" si="4"/>
        <v>27032.400000000001</v>
      </c>
      <c r="J18" s="280">
        <f t="shared" si="0"/>
        <v>150180</v>
      </c>
      <c r="K18" s="295"/>
      <c r="L18" s="296">
        <v>99326</v>
      </c>
      <c r="M18" s="290">
        <f t="shared" si="5"/>
        <v>50854</v>
      </c>
      <c r="N18" s="283"/>
    </row>
    <row r="19" spans="1:14" s="284" customFormat="1">
      <c r="A19" s="277" t="str">
        <f>'Land Price - BHIWANDI'!A19</f>
        <v xml:space="preserve"> Co- Polymer</v>
      </c>
      <c r="B19" s="228" t="str">
        <f>'Land Price - BHIWANDI'!B19</f>
        <v>CM12RR</v>
      </c>
      <c r="C19" s="286">
        <v>151280</v>
      </c>
      <c r="D19" s="297">
        <v>1100</v>
      </c>
      <c r="E19" s="185">
        <v>0</v>
      </c>
      <c r="F19" s="297">
        <f t="shared" si="1"/>
        <v>150180</v>
      </c>
      <c r="G19" s="185">
        <f t="shared" si="2"/>
        <v>27032.400000000001</v>
      </c>
      <c r="H19" s="115">
        <f t="shared" si="3"/>
        <v>177212.4</v>
      </c>
      <c r="I19" s="115">
        <f t="shared" si="4"/>
        <v>27032.400000000001</v>
      </c>
      <c r="J19" s="173">
        <f t="shared" si="0"/>
        <v>150180</v>
      </c>
      <c r="K19" s="298"/>
      <c r="L19" s="299">
        <v>99326</v>
      </c>
      <c r="M19" s="290">
        <f t="shared" si="5"/>
        <v>50854</v>
      </c>
      <c r="N19" s="300"/>
    </row>
    <row r="20" spans="1:14" s="284" customFormat="1">
      <c r="A20" s="277" t="str">
        <f>'Land Price - BHIWANDI'!A20</f>
        <v xml:space="preserve"> Co- Polymer</v>
      </c>
      <c r="B20" s="228" t="str">
        <f>'Land Price - BHIWANDI'!B20</f>
        <v>CE02RR</v>
      </c>
      <c r="C20" s="286">
        <v>152750</v>
      </c>
      <c r="D20" s="297">
        <v>1100</v>
      </c>
      <c r="E20" s="185">
        <v>0</v>
      </c>
      <c r="F20" s="297">
        <f t="shared" si="1"/>
        <v>151650</v>
      </c>
      <c r="G20" s="185">
        <f t="shared" si="2"/>
        <v>27297</v>
      </c>
      <c r="H20" s="115">
        <f t="shared" si="3"/>
        <v>178947</v>
      </c>
      <c r="I20" s="115">
        <f t="shared" ref="I20" si="6">G20</f>
        <v>27297</v>
      </c>
      <c r="J20" s="173">
        <f t="shared" ref="J20" si="7">H20-I20</f>
        <v>151650</v>
      </c>
      <c r="K20" s="298"/>
      <c r="L20" s="299">
        <v>99326</v>
      </c>
      <c r="M20" s="290">
        <f t="shared" ref="M20" si="8">J20-L20</f>
        <v>52324</v>
      </c>
      <c r="N20" s="300"/>
    </row>
    <row r="21" spans="1:14" s="284" customFormat="1">
      <c r="A21" s="277" t="str">
        <f>'Land Price - BHIWANDI'!A21</f>
        <v xml:space="preserve"> Co- Polymer</v>
      </c>
      <c r="B21" s="228" t="str">
        <f>'Land Price - BHIWANDI'!B21</f>
        <v>CM25NR</v>
      </c>
      <c r="C21" s="286">
        <v>151770</v>
      </c>
      <c r="D21" s="297">
        <v>1100</v>
      </c>
      <c r="E21" s="185">
        <v>0</v>
      </c>
      <c r="F21" s="297">
        <f t="shared" si="1"/>
        <v>150670</v>
      </c>
      <c r="G21" s="185">
        <f t="shared" si="2"/>
        <v>27120.6</v>
      </c>
      <c r="H21" s="115">
        <f t="shared" si="3"/>
        <v>177790.6</v>
      </c>
      <c r="I21" s="115">
        <f t="shared" ref="I21" si="9">G21</f>
        <v>27120.6</v>
      </c>
      <c r="J21" s="173">
        <f t="shared" ref="J21" si="10">H21-I21</f>
        <v>150670</v>
      </c>
      <c r="K21" s="298"/>
      <c r="L21" s="299">
        <v>99326</v>
      </c>
      <c r="M21" s="290">
        <f t="shared" ref="M21" si="11">J21-L21</f>
        <v>51344</v>
      </c>
      <c r="N21" s="300"/>
    </row>
    <row r="22" spans="1:14" s="284" customFormat="1">
      <c r="A22" s="277" t="str">
        <f>'Land Price - BHIWANDI'!A22</f>
        <v xml:space="preserve"> Co- Polymer</v>
      </c>
      <c r="B22" s="228" t="str">
        <f>'Land Price - BHIWANDI'!B22</f>
        <v>CM40NR</v>
      </c>
      <c r="C22" s="286">
        <v>152750</v>
      </c>
      <c r="D22" s="297">
        <v>1100</v>
      </c>
      <c r="E22" s="185">
        <v>0</v>
      </c>
      <c r="F22" s="297">
        <f t="shared" si="1"/>
        <v>151650</v>
      </c>
      <c r="G22" s="185">
        <f t="shared" si="2"/>
        <v>27297</v>
      </c>
      <c r="H22" s="115">
        <f t="shared" si="3"/>
        <v>178947</v>
      </c>
      <c r="I22" s="115">
        <f t="shared" ref="I22" si="12">G22</f>
        <v>27297</v>
      </c>
      <c r="J22" s="173">
        <f t="shared" ref="J22" si="13">H22-I22</f>
        <v>151650</v>
      </c>
      <c r="K22" s="298"/>
      <c r="L22" s="299">
        <v>99326</v>
      </c>
      <c r="M22" s="290">
        <f t="shared" ref="M22" si="14">J22-L22</f>
        <v>52324</v>
      </c>
      <c r="N22" s="300"/>
    </row>
    <row r="23" spans="1:14" s="284" customFormat="1">
      <c r="A23" s="277" t="str">
        <f>'Land Price - BHIWANDI'!A23</f>
        <v xml:space="preserve"> Co- Polymer</v>
      </c>
      <c r="B23" s="228" t="str">
        <f>'Land Price - BHIWANDI'!B23</f>
        <v>CM65NR</v>
      </c>
      <c r="C23" s="286">
        <v>152750</v>
      </c>
      <c r="D23" s="297">
        <v>1100</v>
      </c>
      <c r="E23" s="185">
        <v>0</v>
      </c>
      <c r="F23" s="297">
        <f t="shared" si="1"/>
        <v>151650</v>
      </c>
      <c r="G23" s="185">
        <f t="shared" si="2"/>
        <v>27297</v>
      </c>
      <c r="H23" s="115">
        <f t="shared" si="3"/>
        <v>178947</v>
      </c>
      <c r="I23" s="115">
        <f t="shared" ref="I23" si="15">G23</f>
        <v>27297</v>
      </c>
      <c r="J23" s="173">
        <f t="shared" ref="J23" si="16">H23-I23</f>
        <v>151650</v>
      </c>
      <c r="K23" s="298"/>
      <c r="L23" s="299">
        <v>99326</v>
      </c>
      <c r="M23" s="290">
        <f t="shared" ref="M23" si="17">J23-L23</f>
        <v>52324</v>
      </c>
      <c r="N23" s="300"/>
    </row>
    <row r="24" spans="1:14" s="284" customFormat="1">
      <c r="A24" s="277" t="str">
        <f>'Land Price - BHIWANDI'!A24</f>
        <v xml:space="preserve"> Co- Polymer</v>
      </c>
      <c r="B24" s="228" t="str">
        <f>'Land Price - BHIWANDI'!B24</f>
        <v>CM10TE</v>
      </c>
      <c r="C24" s="286">
        <v>153040</v>
      </c>
      <c r="D24" s="297">
        <v>1100</v>
      </c>
      <c r="E24" s="185">
        <v>0</v>
      </c>
      <c r="F24" s="297">
        <f t="shared" si="1"/>
        <v>151940</v>
      </c>
      <c r="G24" s="185">
        <f t="shared" si="2"/>
        <v>27349.200000000001</v>
      </c>
      <c r="H24" s="115">
        <f t="shared" si="3"/>
        <v>179289.2</v>
      </c>
      <c r="I24" s="115">
        <f t="shared" ref="I24" si="18">G24</f>
        <v>27349.200000000001</v>
      </c>
      <c r="J24" s="173">
        <f t="shared" ref="J24" si="19">H24-I24</f>
        <v>151940</v>
      </c>
      <c r="K24" s="298"/>
      <c r="L24" s="299">
        <v>99326</v>
      </c>
      <c r="M24" s="290">
        <f t="shared" ref="M24" si="20">J24-L24</f>
        <v>52614</v>
      </c>
      <c r="N24" s="300"/>
    </row>
    <row r="25" spans="1:14" s="284" customFormat="1">
      <c r="A25" s="277" t="str">
        <f>'Land Price - BHIWANDI'!A25</f>
        <v xml:space="preserve"> Co- Polymer</v>
      </c>
      <c r="B25" s="228" t="str">
        <f>'Land Price - BHIWANDI'!B25</f>
        <v>CM12RE</v>
      </c>
      <c r="C25" s="286">
        <v>154590</v>
      </c>
      <c r="D25" s="297">
        <v>1100</v>
      </c>
      <c r="E25" s="185">
        <v>0</v>
      </c>
      <c r="F25" s="297">
        <f t="shared" si="1"/>
        <v>153490</v>
      </c>
      <c r="G25" s="185">
        <f t="shared" si="2"/>
        <v>27628.2</v>
      </c>
      <c r="H25" s="115">
        <f t="shared" si="3"/>
        <v>181118.2</v>
      </c>
      <c r="I25" s="115">
        <f t="shared" ref="I25" si="21">G25</f>
        <v>27628.2</v>
      </c>
      <c r="J25" s="173">
        <f t="shared" ref="J25" si="22">H25-I25</f>
        <v>153490</v>
      </c>
      <c r="K25" s="298"/>
      <c r="L25" s="299">
        <v>99326</v>
      </c>
      <c r="M25" s="290">
        <f t="shared" ref="M25" si="23">J25-L25</f>
        <v>54164</v>
      </c>
      <c r="N25" s="300"/>
    </row>
    <row r="26" spans="1:14" s="284" customFormat="1" ht="42" customHeight="1">
      <c r="A26" s="301" t="s">
        <v>330</v>
      </c>
      <c r="B26" s="256" t="s">
        <v>327</v>
      </c>
      <c r="C26" s="286">
        <v>143430</v>
      </c>
      <c r="D26" s="297">
        <v>1100</v>
      </c>
      <c r="E26" s="185">
        <v>0</v>
      </c>
      <c r="F26" s="297">
        <f t="shared" ref="F26:F27" si="24">C26-D26-E26</f>
        <v>142330</v>
      </c>
      <c r="G26" s="185">
        <f t="shared" ref="G26" si="25">F26*18/100</f>
        <v>25619.4</v>
      </c>
      <c r="H26" s="115">
        <f t="shared" ref="H26:H27" si="26">F26+G26</f>
        <v>167949.4</v>
      </c>
      <c r="I26" s="115"/>
      <c r="J26" s="173"/>
      <c r="K26" s="298"/>
      <c r="L26" s="299"/>
      <c r="M26" s="290"/>
      <c r="N26" s="300"/>
    </row>
    <row r="27" spans="1:14" s="284" customFormat="1">
      <c r="A27" s="301" t="s">
        <v>331</v>
      </c>
      <c r="B27" s="256" t="s">
        <v>328</v>
      </c>
      <c r="C27" s="286">
        <v>143470</v>
      </c>
      <c r="D27" s="297">
        <v>1100</v>
      </c>
      <c r="E27" s="185">
        <v>0</v>
      </c>
      <c r="F27" s="297">
        <f t="shared" si="24"/>
        <v>142370</v>
      </c>
      <c r="G27" s="185">
        <f t="shared" si="2"/>
        <v>25626.6</v>
      </c>
      <c r="H27" s="115">
        <f t="shared" si="26"/>
        <v>167996.6</v>
      </c>
      <c r="I27" s="115"/>
      <c r="J27" s="173"/>
      <c r="K27" s="298"/>
      <c r="L27" s="299"/>
      <c r="M27" s="290"/>
      <c r="N27" s="300"/>
    </row>
    <row r="28" spans="1:14" s="284" customFormat="1">
      <c r="A28" s="301" t="s">
        <v>335</v>
      </c>
      <c r="B28" s="228" t="s">
        <v>334</v>
      </c>
      <c r="C28" s="286">
        <v>152280</v>
      </c>
      <c r="D28" s="297">
        <v>1100</v>
      </c>
      <c r="E28" s="185">
        <v>0</v>
      </c>
      <c r="F28" s="297">
        <f t="shared" ref="F28" si="27">C28-D28-E28</f>
        <v>151180</v>
      </c>
      <c r="G28" s="185">
        <f t="shared" ref="G28" si="28">F28*18/100</f>
        <v>27212.400000000001</v>
      </c>
      <c r="H28" s="115">
        <f t="shared" ref="H28" si="29">F28+G28</f>
        <v>178392.4</v>
      </c>
      <c r="I28" s="115"/>
      <c r="J28" s="173"/>
      <c r="K28" s="298"/>
      <c r="L28" s="299"/>
      <c r="M28" s="290"/>
      <c r="N28" s="300"/>
    </row>
    <row r="29" spans="1:14" s="284" customFormat="1">
      <c r="A29" s="301" t="s">
        <v>342</v>
      </c>
      <c r="B29" s="228" t="s">
        <v>344</v>
      </c>
      <c r="C29" s="286">
        <v>159100</v>
      </c>
      <c r="D29" s="297">
        <v>1100</v>
      </c>
      <c r="E29" s="185">
        <v>0</v>
      </c>
      <c r="F29" s="297">
        <f t="shared" ref="F29:F30" si="30">C29-D29-E29</f>
        <v>158000</v>
      </c>
      <c r="G29" s="185">
        <f t="shared" ref="G29:G30" si="31">F29*18/100</f>
        <v>28440</v>
      </c>
      <c r="H29" s="115">
        <f t="shared" ref="H29:H30" si="32">F29+G29</f>
        <v>186440</v>
      </c>
      <c r="I29" s="115"/>
      <c r="J29" s="173"/>
      <c r="K29" s="298"/>
      <c r="L29" s="299"/>
      <c r="M29" s="290"/>
      <c r="N29" s="300"/>
    </row>
    <row r="30" spans="1:14" s="284" customFormat="1">
      <c r="A30" s="301" t="s">
        <v>343</v>
      </c>
      <c r="B30" s="228" t="s">
        <v>345</v>
      </c>
      <c r="C30" s="286">
        <v>170120</v>
      </c>
      <c r="D30" s="297">
        <v>1100</v>
      </c>
      <c r="E30" s="185">
        <v>0</v>
      </c>
      <c r="F30" s="297">
        <f t="shared" si="30"/>
        <v>169020</v>
      </c>
      <c r="G30" s="185">
        <f t="shared" si="31"/>
        <v>30423.599999999999</v>
      </c>
      <c r="H30" s="115">
        <f t="shared" si="32"/>
        <v>199443.6</v>
      </c>
      <c r="I30" s="115"/>
      <c r="J30" s="173"/>
      <c r="K30" s="298"/>
      <c r="L30" s="299"/>
      <c r="M30" s="290"/>
      <c r="N30" s="300"/>
    </row>
    <row r="31" spans="1:14" s="284" customFormat="1">
      <c r="A31" s="301" t="s">
        <v>357</v>
      </c>
      <c r="B31" s="228" t="s">
        <v>356</v>
      </c>
      <c r="C31" s="286">
        <v>146330</v>
      </c>
      <c r="D31" s="297">
        <v>1100</v>
      </c>
      <c r="E31" s="185">
        <v>0</v>
      </c>
      <c r="F31" s="297">
        <f t="shared" ref="F31" si="33">C31-D31-E31</f>
        <v>145230</v>
      </c>
      <c r="G31" s="185">
        <f t="shared" ref="G31" si="34">F31*18/100</f>
        <v>26141.4</v>
      </c>
      <c r="H31" s="115">
        <f t="shared" ref="H31" si="35">F31+G31</f>
        <v>171371.4</v>
      </c>
      <c r="I31" s="115"/>
      <c r="J31" s="173"/>
      <c r="K31" s="298"/>
      <c r="L31" s="299"/>
      <c r="M31" s="290"/>
      <c r="N31" s="300"/>
    </row>
    <row r="32" spans="1:14" s="284" customFormat="1">
      <c r="A32" s="277" t="str">
        <f>'Land Price - BHIWANDI'!A32</f>
        <v>PP Random Copolymer</v>
      </c>
      <c r="B32" s="228" t="s">
        <v>365</v>
      </c>
      <c r="C32" s="286">
        <v>159120</v>
      </c>
      <c r="D32" s="297">
        <v>1100</v>
      </c>
      <c r="E32" s="185">
        <v>0</v>
      </c>
      <c r="F32" s="297">
        <f t="shared" ref="F32:F33" si="36">C32-D32-E32</f>
        <v>158020</v>
      </c>
      <c r="G32" s="185">
        <f t="shared" ref="G32:G33" si="37">F32*18/100</f>
        <v>28443.599999999999</v>
      </c>
      <c r="H32" s="115">
        <f t="shared" ref="H32:H33" si="38">F32+G32</f>
        <v>186463.6</v>
      </c>
      <c r="I32" s="115"/>
      <c r="J32" s="173"/>
      <c r="K32" s="298"/>
      <c r="L32" s="299"/>
      <c r="M32" s="290"/>
      <c r="N32" s="300"/>
    </row>
    <row r="33" spans="1:14" s="284" customFormat="1">
      <c r="A33" s="277" t="str">
        <f>'Land Price - BHIWANDI'!A33</f>
        <v>PP Random Copolymer</v>
      </c>
      <c r="B33" s="228" t="s">
        <v>366</v>
      </c>
      <c r="C33" s="286">
        <v>160120</v>
      </c>
      <c r="D33" s="297">
        <v>1100</v>
      </c>
      <c r="E33" s="185">
        <v>0</v>
      </c>
      <c r="F33" s="297">
        <f t="shared" si="36"/>
        <v>159020</v>
      </c>
      <c r="G33" s="185">
        <f t="shared" si="37"/>
        <v>28623.599999999999</v>
      </c>
      <c r="H33" s="115">
        <f t="shared" si="38"/>
        <v>187643.6</v>
      </c>
      <c r="I33" s="115"/>
      <c r="J33" s="173"/>
      <c r="K33" s="298"/>
      <c r="L33" s="299"/>
      <c r="M33" s="290"/>
      <c r="N33" s="300"/>
    </row>
    <row r="34" spans="1:14" s="284" customFormat="1">
      <c r="A34" s="277" t="s">
        <v>391</v>
      </c>
      <c r="B34" s="228" t="s">
        <v>391</v>
      </c>
      <c r="C34" s="286">
        <v>144470</v>
      </c>
      <c r="D34" s="297">
        <v>1100</v>
      </c>
      <c r="E34" s="134">
        <v>0</v>
      </c>
      <c r="F34" s="297">
        <f t="shared" ref="F34" si="39">C34-D34-E34</f>
        <v>143370</v>
      </c>
      <c r="G34" s="185">
        <f t="shared" ref="G34" si="40">F34*18/100</f>
        <v>25806.6</v>
      </c>
      <c r="H34" s="115">
        <f t="shared" ref="H34" si="41">F34+G34</f>
        <v>169176.6</v>
      </c>
      <c r="I34" s="115"/>
      <c r="J34" s="173"/>
      <c r="K34" s="298"/>
      <c r="L34" s="299"/>
      <c r="M34" s="290"/>
      <c r="N34" s="300"/>
    </row>
    <row r="35" spans="1:14" s="284" customFormat="1">
      <c r="A35" s="222" t="s">
        <v>425</v>
      </c>
      <c r="B35" s="190" t="s">
        <v>423</v>
      </c>
      <c r="C35" s="286">
        <v>155090</v>
      </c>
      <c r="D35" s="297">
        <v>1100</v>
      </c>
      <c r="E35" s="134">
        <v>0</v>
      </c>
      <c r="F35" s="297">
        <f t="shared" ref="F35:F36" si="42">C35-D35-E35</f>
        <v>153990</v>
      </c>
      <c r="G35" s="185">
        <f t="shared" ref="G35:G36" si="43">F35*18/100</f>
        <v>27718.2</v>
      </c>
      <c r="H35" s="115">
        <f t="shared" ref="H35:H36" si="44">F35+G35</f>
        <v>181708.2</v>
      </c>
      <c r="I35" s="115"/>
      <c r="J35" s="173"/>
      <c r="K35" s="298"/>
      <c r="L35" s="299"/>
      <c r="M35" s="290"/>
      <c r="N35" s="300"/>
    </row>
    <row r="36" spans="1:14" s="284" customFormat="1">
      <c r="A36" s="222" t="s">
        <v>425</v>
      </c>
      <c r="B36" s="190" t="s">
        <v>424</v>
      </c>
      <c r="C36" s="286">
        <v>156090</v>
      </c>
      <c r="D36" s="297">
        <v>1100</v>
      </c>
      <c r="E36" s="134">
        <v>0</v>
      </c>
      <c r="F36" s="297">
        <f t="shared" si="42"/>
        <v>154990</v>
      </c>
      <c r="G36" s="185">
        <f t="shared" si="43"/>
        <v>27898.2</v>
      </c>
      <c r="H36" s="115">
        <f t="shared" si="44"/>
        <v>182888.2</v>
      </c>
      <c r="I36" s="115"/>
      <c r="J36" s="173"/>
      <c r="K36" s="298"/>
      <c r="L36" s="299"/>
      <c r="M36" s="290"/>
      <c r="N36" s="300"/>
    </row>
    <row r="37" spans="1:14" s="258" customFormat="1" ht="39.75" customHeight="1">
      <c r="A37" s="285" t="s">
        <v>113</v>
      </c>
      <c r="B37" s="254" t="str">
        <f>'Land Price - BHIWANDI'!B37</f>
        <v>N12RR / N12RR1</v>
      </c>
      <c r="C37" s="286">
        <v>141670</v>
      </c>
      <c r="D37" s="279">
        <v>1100</v>
      </c>
      <c r="E37" s="134">
        <v>0</v>
      </c>
      <c r="F37" s="279">
        <f t="shared" si="1"/>
        <v>140570</v>
      </c>
      <c r="G37" s="134">
        <f t="shared" si="2"/>
        <v>25302.6</v>
      </c>
      <c r="H37" s="115">
        <f>F37+G37</f>
        <v>165872.6</v>
      </c>
      <c r="I37" s="287">
        <f t="shared" si="4"/>
        <v>25302.6</v>
      </c>
      <c r="J37" s="288">
        <f t="shared" si="0"/>
        <v>140570</v>
      </c>
      <c r="K37" s="302"/>
      <c r="L37" s="181">
        <v>89216</v>
      </c>
      <c r="M37" s="257">
        <f t="shared" si="5"/>
        <v>51354</v>
      </c>
      <c r="N37" s="283"/>
    </row>
    <row r="38" spans="1:14" s="284" customFormat="1">
      <c r="A38" s="285" t="str">
        <f>'Land Price - BHIWANDI'!A38</f>
        <v>TQPP Film (NP)</v>
      </c>
      <c r="B38" s="254" t="str">
        <f>'Land Price - BHIWANDI'!B38</f>
        <v>N10SR / N10SR1</v>
      </c>
      <c r="C38" s="286">
        <v>147880</v>
      </c>
      <c r="D38" s="279">
        <v>1100</v>
      </c>
      <c r="E38" s="134">
        <v>0</v>
      </c>
      <c r="F38" s="279">
        <f t="shared" si="1"/>
        <v>146780</v>
      </c>
      <c r="G38" s="134">
        <f t="shared" si="2"/>
        <v>26420.400000000001</v>
      </c>
      <c r="H38" s="115">
        <f t="shared" si="3"/>
        <v>173200.4</v>
      </c>
      <c r="I38" s="287">
        <f t="shared" si="4"/>
        <v>26420.400000000001</v>
      </c>
      <c r="J38" s="288">
        <f t="shared" si="0"/>
        <v>146780</v>
      </c>
      <c r="K38" s="291"/>
      <c r="L38" s="181">
        <v>91426</v>
      </c>
      <c r="M38" s="290">
        <f t="shared" si="5"/>
        <v>55354</v>
      </c>
      <c r="N38" s="283"/>
    </row>
    <row r="39" spans="1:14" s="284" customFormat="1" ht="39" customHeight="1">
      <c r="A39" s="285" t="str">
        <f>'Land Price - BHIWANDI'!A39</f>
        <v>Raffia (NP)</v>
      </c>
      <c r="B39" s="254" t="str">
        <f>'Land Price - BHIWANDI'!B39</f>
        <v>N03RR / N03RR1</v>
      </c>
      <c r="C39" s="286">
        <v>143190</v>
      </c>
      <c r="D39" s="279">
        <v>1100</v>
      </c>
      <c r="E39" s="134">
        <v>0</v>
      </c>
      <c r="F39" s="279">
        <f t="shared" si="1"/>
        <v>142090</v>
      </c>
      <c r="G39" s="134">
        <f t="shared" si="2"/>
        <v>25576.2</v>
      </c>
      <c r="H39" s="115">
        <f t="shared" si="3"/>
        <v>167666.20000000001</v>
      </c>
      <c r="I39" s="287">
        <f t="shared" si="4"/>
        <v>25576.2</v>
      </c>
      <c r="J39" s="288">
        <f t="shared" si="0"/>
        <v>142090</v>
      </c>
      <c r="K39" s="291"/>
      <c r="L39" s="181">
        <v>90236</v>
      </c>
      <c r="M39" s="290">
        <f t="shared" si="5"/>
        <v>51854</v>
      </c>
      <c r="N39" s="283"/>
    </row>
    <row r="40" spans="1:14" s="284" customFormat="1">
      <c r="A40" s="285" t="str">
        <f>'Land Price - BHIWANDI'!A40</f>
        <v>Fibers &amp; Filaments (NP)</v>
      </c>
      <c r="B40" s="254" t="str">
        <f>'Land Price - BHIWANDI'!B40</f>
        <v>N25GR</v>
      </c>
      <c r="C40" s="286">
        <v>151480</v>
      </c>
      <c r="D40" s="279">
        <v>1100</v>
      </c>
      <c r="E40" s="134">
        <v>0</v>
      </c>
      <c r="F40" s="279">
        <f t="shared" si="1"/>
        <v>150380</v>
      </c>
      <c r="G40" s="134">
        <f t="shared" si="2"/>
        <v>27068.400000000001</v>
      </c>
      <c r="H40" s="115">
        <f t="shared" si="3"/>
        <v>177448.4</v>
      </c>
      <c r="I40" s="287">
        <f t="shared" si="4"/>
        <v>27068.400000000001</v>
      </c>
      <c r="J40" s="288">
        <f t="shared" si="0"/>
        <v>150380</v>
      </c>
      <c r="K40" s="291"/>
      <c r="L40" s="181">
        <v>94526</v>
      </c>
      <c r="M40" s="290">
        <f t="shared" si="5"/>
        <v>55854</v>
      </c>
      <c r="N40" s="283"/>
    </row>
    <row r="41" spans="1:14" s="284" customFormat="1">
      <c r="A41" s="285" t="str">
        <f>'Land Price - BHIWANDI'!A41</f>
        <v>Non-Woven (NP)</v>
      </c>
      <c r="B41" s="254" t="str">
        <f>'Land Price - BHIWANDI'!B41</f>
        <v>N35GR</v>
      </c>
      <c r="C41" s="286">
        <v>151480</v>
      </c>
      <c r="D41" s="279">
        <v>1100</v>
      </c>
      <c r="E41" s="134">
        <v>0</v>
      </c>
      <c r="F41" s="279">
        <f t="shared" si="1"/>
        <v>150380</v>
      </c>
      <c r="G41" s="134">
        <f t="shared" si="2"/>
        <v>27068.400000000001</v>
      </c>
      <c r="H41" s="115">
        <f t="shared" si="3"/>
        <v>177448.4</v>
      </c>
      <c r="I41" s="287">
        <f>G41</f>
        <v>27068.400000000001</v>
      </c>
      <c r="J41" s="288">
        <f t="shared" si="0"/>
        <v>150380</v>
      </c>
      <c r="K41" s="291"/>
      <c r="L41" s="181">
        <v>94526</v>
      </c>
      <c r="M41" s="290">
        <f t="shared" si="5"/>
        <v>55854</v>
      </c>
      <c r="N41" s="283"/>
    </row>
    <row r="42" spans="1:14">
      <c r="A42" s="285" t="str">
        <f>'Land Price - BHIWANDI'!A42</f>
        <v>Fibers &amp; Filaments (NP)</v>
      </c>
      <c r="B42" s="254" t="str">
        <f>'Land Price - BHIWANDI'!B42</f>
        <v>N12GR</v>
      </c>
      <c r="C42" s="286">
        <v>142170</v>
      </c>
      <c r="D42" s="279">
        <v>1100</v>
      </c>
      <c r="E42" s="134">
        <v>0</v>
      </c>
      <c r="F42" s="279">
        <f t="shared" si="1"/>
        <v>141070</v>
      </c>
      <c r="G42" s="134">
        <f t="shared" si="2"/>
        <v>25392.6</v>
      </c>
      <c r="H42" s="115">
        <f t="shared" si="3"/>
        <v>166462.6</v>
      </c>
      <c r="I42" s="287">
        <f>G42</f>
        <v>25392.6</v>
      </c>
      <c r="J42" s="288">
        <f t="shared" si="0"/>
        <v>141070</v>
      </c>
      <c r="K42" s="291"/>
      <c r="L42" s="181">
        <v>89716</v>
      </c>
      <c r="M42" s="294">
        <f t="shared" si="5"/>
        <v>51354</v>
      </c>
      <c r="N42" s="283"/>
    </row>
    <row r="43" spans="1:14">
      <c r="A43" s="277" t="str">
        <f>'Land Price - BHIWANDI'!A43</f>
        <v>Random Co- Polymer (NP)</v>
      </c>
      <c r="B43" s="254" t="str">
        <f>'Land Price - BHIWANDI'!B43</f>
        <v>NM12CR</v>
      </c>
      <c r="C43" s="286">
        <v>157320</v>
      </c>
      <c r="D43" s="279">
        <v>1100</v>
      </c>
      <c r="E43" s="134">
        <v>0</v>
      </c>
      <c r="F43" s="279">
        <f t="shared" si="1"/>
        <v>156220</v>
      </c>
      <c r="G43" s="134">
        <f t="shared" si="2"/>
        <v>28119.599999999999</v>
      </c>
      <c r="H43" s="115">
        <f t="shared" si="3"/>
        <v>184339.6</v>
      </c>
      <c r="I43" s="115">
        <f t="shared" ref="I43:I47" si="45">G43</f>
        <v>28119.599999999999</v>
      </c>
      <c r="J43" s="280">
        <f t="shared" si="0"/>
        <v>156220</v>
      </c>
      <c r="K43" s="295"/>
      <c r="L43" s="296">
        <v>97516</v>
      </c>
      <c r="M43" s="294">
        <f t="shared" si="5"/>
        <v>58704</v>
      </c>
      <c r="N43" s="283"/>
    </row>
    <row r="44" spans="1:14">
      <c r="A44" s="277" t="str">
        <f>'Land Price - BHIWANDI'!A44</f>
        <v>Random Co- Polymer (NP)</v>
      </c>
      <c r="B44" s="254" t="str">
        <f>'Land Price - BHIWANDI'!B44</f>
        <v>NM30CR</v>
      </c>
      <c r="C44" s="286">
        <v>158340</v>
      </c>
      <c r="D44" s="279">
        <v>1100</v>
      </c>
      <c r="E44" s="134">
        <v>0</v>
      </c>
      <c r="F44" s="279">
        <f t="shared" si="1"/>
        <v>157240</v>
      </c>
      <c r="G44" s="134">
        <f t="shared" si="2"/>
        <v>28303.200000000001</v>
      </c>
      <c r="H44" s="115">
        <f t="shared" si="3"/>
        <v>185543.2</v>
      </c>
      <c r="I44" s="115">
        <f t="shared" si="45"/>
        <v>28303.200000000001</v>
      </c>
      <c r="J44" s="280">
        <f t="shared" si="0"/>
        <v>157240</v>
      </c>
      <c r="K44" s="295"/>
      <c r="L44" s="296">
        <v>99526</v>
      </c>
      <c r="M44" s="294">
        <f t="shared" si="5"/>
        <v>57714</v>
      </c>
      <c r="N44" s="283"/>
    </row>
    <row r="45" spans="1:14" s="284" customFormat="1">
      <c r="A45" s="277" t="str">
        <f>'Land Price - BHIWANDI'!A45</f>
        <v>Co- Polymer (NP)</v>
      </c>
      <c r="B45" s="228" t="str">
        <f>'Land Price - BHIWANDI'!B45</f>
        <v>NM03RR</v>
      </c>
      <c r="C45" s="286">
        <v>150480</v>
      </c>
      <c r="D45" s="297">
        <v>1100</v>
      </c>
      <c r="E45" s="185">
        <v>0</v>
      </c>
      <c r="F45" s="297">
        <f t="shared" si="1"/>
        <v>149380</v>
      </c>
      <c r="G45" s="185">
        <f t="shared" si="2"/>
        <v>26888.400000000001</v>
      </c>
      <c r="H45" s="115">
        <f t="shared" si="3"/>
        <v>176268.4</v>
      </c>
      <c r="I45" s="115">
        <f t="shared" si="45"/>
        <v>26888.400000000001</v>
      </c>
      <c r="J45" s="173">
        <f t="shared" si="0"/>
        <v>149380</v>
      </c>
      <c r="K45" s="298"/>
      <c r="L45" s="299">
        <v>99526</v>
      </c>
      <c r="M45" s="290">
        <f t="shared" si="5"/>
        <v>49854</v>
      </c>
      <c r="N45" s="300"/>
    </row>
    <row r="46" spans="1:14" s="284" customFormat="1">
      <c r="A46" s="277" t="str">
        <f>'Land Price - BHIWANDI'!A46</f>
        <v>Co- Polymer (NP)</v>
      </c>
      <c r="B46" s="228" t="str">
        <f>'Land Price - BHIWANDI'!B46</f>
        <v>NM08NR</v>
      </c>
      <c r="C46" s="286">
        <v>150480</v>
      </c>
      <c r="D46" s="297">
        <v>1100</v>
      </c>
      <c r="E46" s="185">
        <v>0</v>
      </c>
      <c r="F46" s="297">
        <f t="shared" si="1"/>
        <v>149380</v>
      </c>
      <c r="G46" s="185">
        <f t="shared" si="2"/>
        <v>26888.400000000001</v>
      </c>
      <c r="H46" s="115">
        <f t="shared" si="3"/>
        <v>176268.4</v>
      </c>
      <c r="I46" s="115">
        <f t="shared" si="45"/>
        <v>26888.400000000001</v>
      </c>
      <c r="J46" s="173">
        <f t="shared" si="0"/>
        <v>149380</v>
      </c>
      <c r="K46" s="298"/>
      <c r="L46" s="299">
        <v>99526</v>
      </c>
      <c r="M46" s="290">
        <f t="shared" si="5"/>
        <v>49854</v>
      </c>
      <c r="N46" s="300"/>
    </row>
    <row r="47" spans="1:14" s="284" customFormat="1">
      <c r="A47" s="277" t="str">
        <f>'Land Price - BHIWANDI'!A47</f>
        <v>Co- Polymer (NP)</v>
      </c>
      <c r="B47" s="228" t="str">
        <f>'Land Price - BHIWANDI'!B47</f>
        <v>NM12RR</v>
      </c>
      <c r="C47" s="286">
        <v>150480</v>
      </c>
      <c r="D47" s="297">
        <v>1100</v>
      </c>
      <c r="E47" s="185">
        <v>0</v>
      </c>
      <c r="F47" s="297">
        <f t="shared" si="1"/>
        <v>149380</v>
      </c>
      <c r="G47" s="185">
        <f t="shared" si="2"/>
        <v>26888.400000000001</v>
      </c>
      <c r="H47" s="115">
        <f t="shared" si="3"/>
        <v>176268.4</v>
      </c>
      <c r="I47" s="115">
        <f t="shared" si="45"/>
        <v>26888.400000000001</v>
      </c>
      <c r="J47" s="173">
        <f t="shared" si="0"/>
        <v>149380</v>
      </c>
      <c r="K47" s="298"/>
      <c r="L47" s="299">
        <v>99526</v>
      </c>
      <c r="M47" s="290">
        <f t="shared" si="5"/>
        <v>49854</v>
      </c>
      <c r="N47" s="300"/>
    </row>
    <row r="48" spans="1:14" s="284" customFormat="1">
      <c r="A48" s="277" t="str">
        <f>'Land Price - BHIWANDI'!A48</f>
        <v>Co- Polymer (NP)</v>
      </c>
      <c r="B48" s="228" t="str">
        <f>'Land Price - BHIWANDI'!B48</f>
        <v>NE02RR</v>
      </c>
      <c r="C48" s="286">
        <v>151950</v>
      </c>
      <c r="D48" s="297">
        <v>1100</v>
      </c>
      <c r="E48" s="185">
        <v>0</v>
      </c>
      <c r="F48" s="297">
        <f t="shared" si="1"/>
        <v>150850</v>
      </c>
      <c r="G48" s="185">
        <f t="shared" si="2"/>
        <v>27153</v>
      </c>
      <c r="H48" s="115">
        <f t="shared" si="3"/>
        <v>178003</v>
      </c>
      <c r="I48" s="115">
        <f t="shared" ref="I48" si="46">G48</f>
        <v>27153</v>
      </c>
      <c r="J48" s="173">
        <f t="shared" ref="J48" si="47">H48-I48</f>
        <v>150850</v>
      </c>
      <c r="K48" s="298"/>
      <c r="L48" s="299">
        <v>99526</v>
      </c>
      <c r="M48" s="290">
        <f t="shared" ref="M48" si="48">J48-L48</f>
        <v>51324</v>
      </c>
      <c r="N48" s="300"/>
    </row>
    <row r="49" spans="1:14" s="284" customFormat="1">
      <c r="A49" s="277" t="str">
        <f>'Land Price - BHIWANDI'!A49</f>
        <v>Co- Polymer (NP)</v>
      </c>
      <c r="B49" s="228" t="str">
        <f>'Land Price - BHIWANDI'!B49</f>
        <v>NM25NR</v>
      </c>
      <c r="C49" s="286">
        <v>150970</v>
      </c>
      <c r="D49" s="297">
        <v>1100</v>
      </c>
      <c r="E49" s="185">
        <v>0</v>
      </c>
      <c r="F49" s="297">
        <f t="shared" si="1"/>
        <v>149870</v>
      </c>
      <c r="G49" s="185">
        <f t="shared" si="2"/>
        <v>26976.6</v>
      </c>
      <c r="H49" s="115">
        <f t="shared" si="3"/>
        <v>176846.6</v>
      </c>
      <c r="I49" s="115">
        <f t="shared" ref="I49" si="49">G49</f>
        <v>26976.6</v>
      </c>
      <c r="J49" s="173">
        <f t="shared" ref="J49" si="50">H49-I49</f>
        <v>149870</v>
      </c>
      <c r="K49" s="298"/>
      <c r="L49" s="299">
        <v>99526</v>
      </c>
      <c r="M49" s="290">
        <f t="shared" ref="M49" si="51">J49-L49</f>
        <v>50344</v>
      </c>
      <c r="N49" s="300"/>
    </row>
    <row r="50" spans="1:14" s="284" customFormat="1">
      <c r="A50" s="277" t="str">
        <f>'Land Price - BHIWANDI'!A50</f>
        <v>Co- Polymer (NP)</v>
      </c>
      <c r="B50" s="228" t="str">
        <f>'Land Price - BHIWANDI'!B50</f>
        <v>NM40NR</v>
      </c>
      <c r="C50" s="286">
        <v>151950</v>
      </c>
      <c r="D50" s="297">
        <v>1100</v>
      </c>
      <c r="E50" s="185">
        <v>0</v>
      </c>
      <c r="F50" s="297">
        <f t="shared" si="1"/>
        <v>150850</v>
      </c>
      <c r="G50" s="185">
        <f t="shared" si="2"/>
        <v>27153</v>
      </c>
      <c r="H50" s="115">
        <f t="shared" si="3"/>
        <v>178003</v>
      </c>
      <c r="I50" s="115">
        <f t="shared" ref="I50" si="52">G50</f>
        <v>27153</v>
      </c>
      <c r="J50" s="173">
        <f t="shared" ref="J50" si="53">H50-I50</f>
        <v>150850</v>
      </c>
      <c r="K50" s="298"/>
      <c r="L50" s="299">
        <v>99526</v>
      </c>
      <c r="M50" s="290">
        <f t="shared" ref="M50" si="54">J50-L50</f>
        <v>51324</v>
      </c>
      <c r="N50" s="300"/>
    </row>
    <row r="51" spans="1:14" s="284" customFormat="1">
      <c r="A51" s="277" t="str">
        <f>'Land Price - BHIWANDI'!A51</f>
        <v>Co- Polymer (NP)</v>
      </c>
      <c r="B51" s="228" t="str">
        <f>'Land Price - BHIWANDI'!B51</f>
        <v>NM65NR</v>
      </c>
      <c r="C51" s="286">
        <v>151950</v>
      </c>
      <c r="D51" s="297">
        <v>1100</v>
      </c>
      <c r="E51" s="185">
        <v>0</v>
      </c>
      <c r="F51" s="297">
        <f t="shared" si="1"/>
        <v>150850</v>
      </c>
      <c r="G51" s="185">
        <f t="shared" si="2"/>
        <v>27153</v>
      </c>
      <c r="H51" s="115">
        <f t="shared" si="3"/>
        <v>178003</v>
      </c>
      <c r="I51" s="115">
        <f t="shared" ref="I51" si="55">G51</f>
        <v>27153</v>
      </c>
      <c r="J51" s="173">
        <f t="shared" ref="J51" si="56">H51-I51</f>
        <v>150850</v>
      </c>
      <c r="K51" s="298"/>
      <c r="L51" s="299">
        <v>99526</v>
      </c>
      <c r="M51" s="290">
        <f t="shared" ref="M51" si="57">J51-L51</f>
        <v>51324</v>
      </c>
      <c r="N51" s="300"/>
    </row>
    <row r="52" spans="1:14" s="284" customFormat="1">
      <c r="A52" s="277" t="str">
        <f>'Land Price - BHIWANDI'!A52</f>
        <v>Co- Polymer (NP)</v>
      </c>
      <c r="B52" s="228" t="str">
        <f>'Land Price - BHIWANDI'!B52</f>
        <v>NM10TE</v>
      </c>
      <c r="C52" s="286">
        <v>152240</v>
      </c>
      <c r="D52" s="297">
        <v>1100</v>
      </c>
      <c r="E52" s="185">
        <v>0</v>
      </c>
      <c r="F52" s="297">
        <f t="shared" si="1"/>
        <v>151140</v>
      </c>
      <c r="G52" s="185">
        <f t="shared" si="2"/>
        <v>27205.200000000001</v>
      </c>
      <c r="H52" s="115">
        <f t="shared" si="3"/>
        <v>178345.2</v>
      </c>
      <c r="I52" s="115">
        <f t="shared" ref="I52" si="58">G52</f>
        <v>27205.200000000001</v>
      </c>
      <c r="J52" s="173">
        <f t="shared" ref="J52" si="59">H52-I52</f>
        <v>151140</v>
      </c>
      <c r="K52" s="298"/>
      <c r="L52" s="299">
        <v>99526</v>
      </c>
      <c r="M52" s="290">
        <f t="shared" ref="M52" si="60">J52-L52</f>
        <v>51614</v>
      </c>
      <c r="N52" s="300"/>
    </row>
    <row r="53" spans="1:14" s="284" customFormat="1">
      <c r="A53" s="277" t="str">
        <f>'Land Price - BHIWANDI'!A53</f>
        <v>Co- Polymer (NP)</v>
      </c>
      <c r="B53" s="228" t="str">
        <f>'Land Price - BHIWANDI'!B53</f>
        <v>NM12RE</v>
      </c>
      <c r="C53" s="286">
        <v>153790</v>
      </c>
      <c r="D53" s="297">
        <v>1100</v>
      </c>
      <c r="E53" s="185">
        <v>0</v>
      </c>
      <c r="F53" s="297">
        <f t="shared" si="1"/>
        <v>152690</v>
      </c>
      <c r="G53" s="185">
        <f t="shared" si="2"/>
        <v>27484.2</v>
      </c>
      <c r="H53" s="115">
        <f t="shared" si="3"/>
        <v>180174.2</v>
      </c>
      <c r="I53" s="115">
        <f t="shared" ref="I53" si="61">G53</f>
        <v>27484.2</v>
      </c>
      <c r="J53" s="173">
        <f t="shared" ref="J53" si="62">H53-I53</f>
        <v>152690</v>
      </c>
      <c r="K53" s="298"/>
      <c r="L53" s="299">
        <v>99526</v>
      </c>
      <c r="M53" s="290">
        <f t="shared" ref="M53" si="63">J53-L53</f>
        <v>53164</v>
      </c>
      <c r="N53" s="300"/>
    </row>
    <row r="54" spans="1:14" s="284" customFormat="1">
      <c r="A54" s="285" t="str">
        <f>'Land Price - BHIWANDI'!A54</f>
        <v>OGH- IM</v>
      </c>
      <c r="B54" s="254" t="str">
        <f>'Land Price - BHIWANDI'!B54</f>
        <v>OGH / OGH1</v>
      </c>
      <c r="C54" s="286">
        <v>138470</v>
      </c>
      <c r="D54" s="279">
        <v>1100</v>
      </c>
      <c r="E54" s="134">
        <v>0</v>
      </c>
      <c r="F54" s="279">
        <f t="shared" si="1"/>
        <v>137370</v>
      </c>
      <c r="G54" s="134">
        <f t="shared" si="2"/>
        <v>24726.6</v>
      </c>
      <c r="H54" s="115">
        <f t="shared" si="3"/>
        <v>162096.6</v>
      </c>
      <c r="I54" s="287">
        <f t="shared" si="4"/>
        <v>24726.6</v>
      </c>
      <c r="J54" s="288">
        <f t="shared" si="0"/>
        <v>137370</v>
      </c>
      <c r="K54" s="291"/>
      <c r="L54" s="181">
        <v>86016</v>
      </c>
      <c r="M54" s="290">
        <f t="shared" si="5"/>
        <v>51354</v>
      </c>
      <c r="N54" s="283"/>
    </row>
    <row r="55" spans="1:14" s="284" customFormat="1">
      <c r="A55" s="285" t="str">
        <f>'Land Price - BHIWANDI'!A56</f>
        <v>OGF/OGY- F &amp; F</v>
      </c>
      <c r="B55" s="254" t="str">
        <f>'Land Price - BHIWANDI'!B56</f>
        <v>OGF/OGY1</v>
      </c>
      <c r="C55" s="286">
        <v>145280</v>
      </c>
      <c r="D55" s="279">
        <v>1100</v>
      </c>
      <c r="E55" s="134">
        <v>0</v>
      </c>
      <c r="F55" s="279">
        <f>C55-D55-E55</f>
        <v>144180</v>
      </c>
      <c r="G55" s="134">
        <f>F55*18/100</f>
        <v>25952.400000000001</v>
      </c>
      <c r="H55" s="115">
        <f>F55+G55</f>
        <v>170132.4</v>
      </c>
      <c r="I55" s="303">
        <f>G55</f>
        <v>25952.400000000001</v>
      </c>
      <c r="J55" s="174">
        <f>H55-I55</f>
        <v>144180</v>
      </c>
      <c r="K55" s="291"/>
      <c r="L55" s="181">
        <v>88326</v>
      </c>
      <c r="M55" s="290">
        <f>J55-L55</f>
        <v>55854</v>
      </c>
      <c r="N55" s="283"/>
    </row>
    <row r="56" spans="1:14" s="284" customFormat="1">
      <c r="A56" s="285" t="str">
        <f>'Land Price - BHIWANDI'!A55</f>
        <v>OGL Raffia</v>
      </c>
      <c r="B56" s="254" t="str">
        <f>'Land Price - BHIWANDI'!B55</f>
        <v>OGL / OGL1</v>
      </c>
      <c r="C56" s="286">
        <v>138990</v>
      </c>
      <c r="D56" s="279">
        <v>1100</v>
      </c>
      <c r="E56" s="134">
        <v>0</v>
      </c>
      <c r="F56" s="279">
        <f t="shared" si="1"/>
        <v>137890</v>
      </c>
      <c r="G56" s="134">
        <f t="shared" si="2"/>
        <v>24820.2</v>
      </c>
      <c r="H56" s="115">
        <f t="shared" si="3"/>
        <v>162710.20000000001</v>
      </c>
      <c r="I56" s="287">
        <f>G56</f>
        <v>24820.2</v>
      </c>
      <c r="J56" s="288">
        <f>H56-I56</f>
        <v>137890</v>
      </c>
      <c r="K56" s="291"/>
      <c r="L56" s="181">
        <v>86036</v>
      </c>
      <c r="M56" s="290">
        <f>J56-L56</f>
        <v>51854</v>
      </c>
      <c r="N56" s="283"/>
    </row>
    <row r="57" spans="1:14" s="284" customFormat="1">
      <c r="A57" s="304" t="str">
        <f>'Land Price - BHIWANDI'!A57</f>
        <v>OGCL/OGCH</v>
      </c>
      <c r="B57" s="254" t="str">
        <f>'Land Price - BHIWANDI'!B57</f>
        <v>OGCL/OGCH</v>
      </c>
      <c r="C57" s="286">
        <v>141780</v>
      </c>
      <c r="D57" s="337">
        <v>1100</v>
      </c>
      <c r="E57" s="181">
        <v>0</v>
      </c>
      <c r="F57" s="305">
        <f t="shared" si="1"/>
        <v>140680</v>
      </c>
      <c r="G57" s="181">
        <f t="shared" si="2"/>
        <v>25322.400000000001</v>
      </c>
      <c r="H57" s="183">
        <f t="shared" si="3"/>
        <v>166002.4</v>
      </c>
      <c r="I57" s="306">
        <f t="shared" ref="I57" si="64">G57</f>
        <v>25322.400000000001</v>
      </c>
      <c r="J57" s="174">
        <f t="shared" ref="J57" si="65">H57-I57</f>
        <v>140680</v>
      </c>
      <c r="K57" s="291"/>
      <c r="L57" s="181">
        <v>85826</v>
      </c>
      <c r="M57" s="290">
        <f t="shared" si="5"/>
        <v>54854</v>
      </c>
      <c r="N57" s="283"/>
    </row>
    <row r="58" spans="1:14" s="284" customFormat="1">
      <c r="A58" s="304" t="s">
        <v>332</v>
      </c>
      <c r="B58" s="255" t="s">
        <v>329</v>
      </c>
      <c r="C58" s="286">
        <v>142670</v>
      </c>
      <c r="D58" s="337">
        <v>1100</v>
      </c>
      <c r="E58" s="181">
        <v>0</v>
      </c>
      <c r="F58" s="305">
        <f t="shared" ref="F58" si="66">C58-D58-E58</f>
        <v>141570</v>
      </c>
      <c r="G58" s="181">
        <f t="shared" ref="G58" si="67">F58*18/100</f>
        <v>25482.6</v>
      </c>
      <c r="H58" s="183">
        <f t="shared" ref="H58" si="68">F58+G58</f>
        <v>167052.6</v>
      </c>
      <c r="I58" s="307"/>
      <c r="J58" s="288"/>
      <c r="K58" s="291"/>
      <c r="L58" s="181"/>
      <c r="M58" s="290"/>
      <c r="N58" s="283"/>
    </row>
    <row r="59" spans="1:14" s="284" customFormat="1">
      <c r="A59" s="301" t="s">
        <v>337</v>
      </c>
      <c r="B59" s="255" t="s">
        <v>336</v>
      </c>
      <c r="C59" s="286">
        <v>151480</v>
      </c>
      <c r="D59" s="337">
        <v>1100</v>
      </c>
      <c r="E59" s="181">
        <v>0</v>
      </c>
      <c r="F59" s="305">
        <f t="shared" ref="F59" si="69">C59-D59-E59</f>
        <v>150380</v>
      </c>
      <c r="G59" s="181">
        <f t="shared" ref="G59" si="70">F59*18/100</f>
        <v>27068.400000000001</v>
      </c>
      <c r="H59" s="183">
        <f t="shared" ref="H59" si="71">F59+G59</f>
        <v>177448.4</v>
      </c>
      <c r="I59" s="308"/>
      <c r="J59" s="309"/>
      <c r="K59" s="310"/>
      <c r="L59" s="311"/>
      <c r="M59" s="290"/>
      <c r="N59" s="283"/>
    </row>
    <row r="60" spans="1:14" s="284" customFormat="1">
      <c r="A60" s="301" t="s">
        <v>348</v>
      </c>
      <c r="B60" s="255" t="s">
        <v>346</v>
      </c>
      <c r="C60" s="286">
        <v>169320</v>
      </c>
      <c r="D60" s="337">
        <v>1100</v>
      </c>
      <c r="E60" s="181">
        <v>0</v>
      </c>
      <c r="F60" s="305">
        <f t="shared" ref="F60:F61" si="72">C60-D60-E60</f>
        <v>168220</v>
      </c>
      <c r="G60" s="181">
        <f t="shared" ref="G60:G61" si="73">F60*18/100</f>
        <v>30279.599999999999</v>
      </c>
      <c r="H60" s="183">
        <f t="shared" ref="H60:H61" si="74">F60+G60</f>
        <v>198499.6</v>
      </c>
      <c r="I60" s="308"/>
      <c r="J60" s="309"/>
      <c r="K60" s="310"/>
      <c r="L60" s="311"/>
      <c r="M60" s="290"/>
      <c r="N60" s="283"/>
    </row>
    <row r="61" spans="1:14" s="284" customFormat="1">
      <c r="A61" s="301" t="s">
        <v>349</v>
      </c>
      <c r="B61" s="255" t="s">
        <v>347</v>
      </c>
      <c r="C61" s="286">
        <v>158300</v>
      </c>
      <c r="D61" s="337">
        <v>1100</v>
      </c>
      <c r="E61" s="181">
        <v>0</v>
      </c>
      <c r="F61" s="305">
        <f t="shared" si="72"/>
        <v>157200</v>
      </c>
      <c r="G61" s="181">
        <f t="shared" si="73"/>
        <v>28296</v>
      </c>
      <c r="H61" s="183">
        <f t="shared" si="74"/>
        <v>185496</v>
      </c>
      <c r="I61" s="308"/>
      <c r="J61" s="309"/>
      <c r="K61" s="310"/>
      <c r="L61" s="311"/>
      <c r="M61" s="290"/>
      <c r="N61" s="283"/>
    </row>
    <row r="62" spans="1:14" s="284" customFormat="1">
      <c r="A62" s="312" t="s">
        <v>358</v>
      </c>
      <c r="B62" s="259" t="s">
        <v>359</v>
      </c>
      <c r="C62" s="286">
        <v>145530</v>
      </c>
      <c r="D62" s="337">
        <v>1100</v>
      </c>
      <c r="E62" s="181">
        <v>0</v>
      </c>
      <c r="F62" s="305">
        <f t="shared" ref="F62" si="75">C62-D62-E62</f>
        <v>144430</v>
      </c>
      <c r="G62" s="181">
        <f t="shared" ref="G62" si="76">F62*18/100</f>
        <v>25997.4</v>
      </c>
      <c r="H62" s="183">
        <f t="shared" ref="H62" si="77">F62+G62</f>
        <v>170427.4</v>
      </c>
      <c r="I62" s="308"/>
      <c r="J62" s="309"/>
      <c r="K62" s="310"/>
      <c r="L62" s="311"/>
      <c r="M62" s="290"/>
      <c r="N62" s="283"/>
    </row>
    <row r="63" spans="1:14" s="284" customFormat="1">
      <c r="A63" s="313" t="s">
        <v>369</v>
      </c>
      <c r="B63" s="255" t="s">
        <v>367</v>
      </c>
      <c r="C63" s="286">
        <v>158320</v>
      </c>
      <c r="D63" s="337">
        <v>1100</v>
      </c>
      <c r="E63" s="181">
        <v>0</v>
      </c>
      <c r="F63" s="305">
        <f t="shared" ref="F63:F64" si="78">C63-D63-E63</f>
        <v>157220</v>
      </c>
      <c r="G63" s="181">
        <f t="shared" ref="G63:G64" si="79">F63*18/100</f>
        <v>28299.599999999999</v>
      </c>
      <c r="H63" s="183">
        <f t="shared" ref="H63:H64" si="80">F63+G63</f>
        <v>185519.6</v>
      </c>
      <c r="I63" s="308"/>
      <c r="J63" s="309"/>
      <c r="K63" s="310"/>
      <c r="L63" s="311"/>
      <c r="M63" s="290"/>
      <c r="N63" s="283"/>
    </row>
    <row r="64" spans="1:14" s="284" customFormat="1">
      <c r="A64" s="313" t="s">
        <v>369</v>
      </c>
      <c r="B64" s="255" t="s">
        <v>368</v>
      </c>
      <c r="C64" s="286">
        <v>159320</v>
      </c>
      <c r="D64" s="337">
        <v>1100</v>
      </c>
      <c r="E64" s="181">
        <v>0</v>
      </c>
      <c r="F64" s="305">
        <f t="shared" si="78"/>
        <v>158220</v>
      </c>
      <c r="G64" s="181">
        <f t="shared" si="79"/>
        <v>28479.599999999999</v>
      </c>
      <c r="H64" s="183">
        <f t="shared" si="80"/>
        <v>186699.6</v>
      </c>
      <c r="I64" s="308"/>
      <c r="J64" s="309"/>
      <c r="K64" s="310"/>
      <c r="L64" s="311"/>
      <c r="M64" s="290"/>
      <c r="N64" s="283"/>
    </row>
    <row r="65" spans="1:14" s="284" customFormat="1">
      <c r="A65" s="313" t="s">
        <v>392</v>
      </c>
      <c r="B65" s="255" t="s">
        <v>392</v>
      </c>
      <c r="C65" s="286">
        <v>143670</v>
      </c>
      <c r="D65" s="337">
        <v>1100</v>
      </c>
      <c r="E65" s="181">
        <v>0</v>
      </c>
      <c r="F65" s="305">
        <f t="shared" ref="F65" si="81">C65-D65-E65</f>
        <v>142570</v>
      </c>
      <c r="G65" s="181">
        <f t="shared" ref="G65" si="82">F65*18/100</f>
        <v>25662.6</v>
      </c>
      <c r="H65" s="183">
        <f t="shared" ref="H65" si="83">F65+G65</f>
        <v>168232.6</v>
      </c>
      <c r="I65" s="308"/>
      <c r="J65" s="309"/>
      <c r="K65" s="310"/>
      <c r="L65" s="311"/>
      <c r="M65" s="290"/>
      <c r="N65" s="283"/>
    </row>
    <row r="66" spans="1:14" s="284" customFormat="1">
      <c r="A66" s="222" t="s">
        <v>429</v>
      </c>
      <c r="B66" s="255" t="s">
        <v>427</v>
      </c>
      <c r="C66" s="286">
        <v>154290</v>
      </c>
      <c r="D66" s="337">
        <v>1100</v>
      </c>
      <c r="E66" s="181">
        <v>0</v>
      </c>
      <c r="F66" s="305">
        <f t="shared" ref="F66:F67" si="84">C66-D66-E66</f>
        <v>153190</v>
      </c>
      <c r="G66" s="181">
        <f t="shared" ref="G66:G67" si="85">F66*18/100</f>
        <v>27574.2</v>
      </c>
      <c r="H66" s="183">
        <f t="shared" ref="H66:H67" si="86">F66+G66</f>
        <v>180764.2</v>
      </c>
      <c r="I66" s="308"/>
      <c r="J66" s="309"/>
      <c r="K66" s="310"/>
      <c r="L66" s="311"/>
      <c r="M66" s="290"/>
      <c r="N66" s="283"/>
    </row>
    <row r="67" spans="1:14" s="284" customFormat="1" ht="29.25" thickBot="1">
      <c r="A67" s="222" t="s">
        <v>429</v>
      </c>
      <c r="B67" s="255" t="s">
        <v>428</v>
      </c>
      <c r="C67" s="286">
        <v>155290</v>
      </c>
      <c r="D67" s="337">
        <v>1100</v>
      </c>
      <c r="E67" s="181">
        <v>0</v>
      </c>
      <c r="F67" s="305">
        <f t="shared" si="84"/>
        <v>154190</v>
      </c>
      <c r="G67" s="181">
        <f t="shared" si="85"/>
        <v>27754.2</v>
      </c>
      <c r="H67" s="183">
        <f t="shared" si="86"/>
        <v>181944.2</v>
      </c>
      <c r="I67" s="308"/>
      <c r="J67" s="309"/>
      <c r="K67" s="310"/>
      <c r="L67" s="311"/>
      <c r="M67" s="290"/>
      <c r="N67" s="283"/>
    </row>
    <row r="68" spans="1:14" s="284" customFormat="1" ht="29.25" thickBot="1">
      <c r="A68" s="433" t="s">
        <v>400</v>
      </c>
      <c r="B68" s="434"/>
      <c r="C68" s="435"/>
      <c r="D68" s="436"/>
      <c r="E68" s="436"/>
      <c r="F68" s="436"/>
      <c r="G68" s="436"/>
      <c r="H68" s="437"/>
      <c r="I68" s="246"/>
      <c r="J68" s="247"/>
      <c r="K68" s="426"/>
      <c r="L68" s="426"/>
      <c r="M68" s="290"/>
      <c r="N68" s="283"/>
    </row>
    <row r="69" spans="1:14" s="284" customFormat="1" ht="57.75" thickBot="1">
      <c r="A69" s="248" t="s">
        <v>90</v>
      </c>
      <c r="B69" s="249" t="s">
        <v>0</v>
      </c>
      <c r="C69" s="229" t="s">
        <v>83</v>
      </c>
      <c r="D69" s="230" t="s">
        <v>289</v>
      </c>
      <c r="E69" s="233" t="s">
        <v>132</v>
      </c>
      <c r="F69" s="234" t="s">
        <v>148</v>
      </c>
      <c r="G69" s="230" t="s">
        <v>85</v>
      </c>
      <c r="H69" s="232" t="s">
        <v>86</v>
      </c>
      <c r="I69" s="232" t="s">
        <v>87</v>
      </c>
      <c r="J69" s="250" t="s">
        <v>88</v>
      </c>
      <c r="K69" s="230"/>
      <c r="L69" s="251"/>
      <c r="M69" s="290"/>
      <c r="N69" s="283"/>
    </row>
    <row r="70" spans="1:14" s="284" customFormat="1">
      <c r="A70" s="314" t="str">
        <f>'Land Price - BHIWANDI'!A71</f>
        <v>HD Inj. Mldg. Low Caps &amp; Cl</v>
      </c>
      <c r="B70" s="256" t="str">
        <f>'Land Price - BHIWANDI'!B71</f>
        <v>M0252S</v>
      </c>
      <c r="C70" s="347">
        <v>141370</v>
      </c>
      <c r="D70" s="297">
        <v>1100</v>
      </c>
      <c r="E70" s="185">
        <v>0</v>
      </c>
      <c r="F70" s="315">
        <f>C70-D70-E70</f>
        <v>140270</v>
      </c>
      <c r="G70" s="185">
        <f>F70*18/100</f>
        <v>25248.6</v>
      </c>
      <c r="H70" s="115">
        <f>F70+G70</f>
        <v>165518.6</v>
      </c>
      <c r="I70" s="115">
        <f>G70</f>
        <v>25248.6</v>
      </c>
      <c r="J70" s="173">
        <f>H70-I70</f>
        <v>140270</v>
      </c>
      <c r="K70" s="316"/>
      <c r="L70" s="317">
        <v>92430</v>
      </c>
      <c r="M70" s="290">
        <f t="shared" ref="M70:M117" si="87">J70-L70</f>
        <v>47840</v>
      </c>
      <c r="N70" s="300"/>
    </row>
    <row r="71" spans="1:14" s="284" customFormat="1">
      <c r="A71" s="318" t="str">
        <f>'Land Price - BHIWANDI'!A72</f>
        <v>HD Inj. Mldg. Low MFI</v>
      </c>
      <c r="B71" s="256" t="str">
        <f>'Land Price - BHIWANDI'!B72</f>
        <v>M0662D</v>
      </c>
      <c r="C71" s="348">
        <v>132630</v>
      </c>
      <c r="D71" s="297">
        <v>1100</v>
      </c>
      <c r="E71" s="185">
        <v>0</v>
      </c>
      <c r="F71" s="315">
        <f t="shared" ref="F71:F119" si="88">C71-D71-E71</f>
        <v>131530</v>
      </c>
      <c r="G71" s="185">
        <f>F71*18/100</f>
        <v>23675.4</v>
      </c>
      <c r="H71" s="115">
        <f t="shared" ref="H71:H119" si="89">F71+G71</f>
        <v>155205.4</v>
      </c>
      <c r="I71" s="115">
        <f t="shared" ref="I71:I117" si="90">G71</f>
        <v>23675.4</v>
      </c>
      <c r="J71" s="173">
        <f t="shared" ref="J71:J117" si="91">H71-I71</f>
        <v>131530</v>
      </c>
      <c r="K71" s="316"/>
      <c r="L71" s="317">
        <v>89840</v>
      </c>
      <c r="M71" s="290">
        <f t="shared" si="87"/>
        <v>41690</v>
      </c>
      <c r="N71" s="300"/>
    </row>
    <row r="72" spans="1:14" s="284" customFormat="1">
      <c r="A72" s="318" t="str">
        <f>'Land Price - BHIWANDI'!A73</f>
        <v>HD Inj. Mldg. Low MFI</v>
      </c>
      <c r="B72" s="256" t="str">
        <f>'Land Price - BHIWANDI'!B73</f>
        <v>M0861S</v>
      </c>
      <c r="C72" s="348">
        <v>132630</v>
      </c>
      <c r="D72" s="297">
        <v>1100</v>
      </c>
      <c r="E72" s="185">
        <v>0</v>
      </c>
      <c r="F72" s="315">
        <f t="shared" si="88"/>
        <v>131530</v>
      </c>
      <c r="G72" s="185">
        <f t="shared" ref="G72:G119" si="92">F72*18/100</f>
        <v>23675.4</v>
      </c>
      <c r="H72" s="115">
        <f t="shared" si="89"/>
        <v>155205.4</v>
      </c>
      <c r="I72" s="115">
        <f t="shared" si="90"/>
        <v>23675.4</v>
      </c>
      <c r="J72" s="173">
        <f t="shared" si="91"/>
        <v>131530</v>
      </c>
      <c r="K72" s="316"/>
      <c r="L72" s="317">
        <v>89840</v>
      </c>
      <c r="M72" s="290">
        <f t="shared" si="87"/>
        <v>41690</v>
      </c>
      <c r="N72" s="300"/>
    </row>
    <row r="73" spans="1:14" s="284" customFormat="1">
      <c r="A73" s="318" t="str">
        <f>'Land Price - BHIWANDI'!A74</f>
        <v>HD Inj. Mldg.</v>
      </c>
      <c r="B73" s="254" t="str">
        <f>'Land Price - BHIWANDI'!B74</f>
        <v>M2050S</v>
      </c>
      <c r="C73" s="348">
        <v>133900</v>
      </c>
      <c r="D73" s="279">
        <v>1100</v>
      </c>
      <c r="E73" s="134">
        <v>0</v>
      </c>
      <c r="F73" s="319">
        <f t="shared" si="88"/>
        <v>132800</v>
      </c>
      <c r="G73" s="185">
        <f t="shared" si="92"/>
        <v>23904</v>
      </c>
      <c r="H73" s="115">
        <f t="shared" si="89"/>
        <v>156704</v>
      </c>
      <c r="I73" s="115">
        <f t="shared" si="90"/>
        <v>23904</v>
      </c>
      <c r="J73" s="280">
        <f t="shared" si="91"/>
        <v>132800</v>
      </c>
      <c r="K73" s="281"/>
      <c r="L73" s="282">
        <v>92360</v>
      </c>
      <c r="M73" s="290">
        <f t="shared" si="87"/>
        <v>40440</v>
      </c>
      <c r="N73" s="283"/>
    </row>
    <row r="74" spans="1:14" s="284" customFormat="1">
      <c r="A74" s="318" t="str">
        <f>'Land Price - BHIWANDI'!A75</f>
        <v>HD Inj. Mldg.</v>
      </c>
      <c r="B74" s="256" t="str">
        <f>'Land Price - BHIWANDI'!B75</f>
        <v>M0662DU</v>
      </c>
      <c r="C74" s="348">
        <v>133950</v>
      </c>
      <c r="D74" s="297">
        <v>1100</v>
      </c>
      <c r="E74" s="185">
        <v>0</v>
      </c>
      <c r="F74" s="315">
        <f t="shared" si="88"/>
        <v>132850</v>
      </c>
      <c r="G74" s="185">
        <f t="shared" si="92"/>
        <v>23913</v>
      </c>
      <c r="H74" s="115">
        <f t="shared" si="89"/>
        <v>156763</v>
      </c>
      <c r="I74" s="115">
        <f t="shared" si="90"/>
        <v>23913</v>
      </c>
      <c r="J74" s="173">
        <f t="shared" si="91"/>
        <v>132850</v>
      </c>
      <c r="K74" s="316"/>
      <c r="L74" s="317">
        <v>92360</v>
      </c>
      <c r="M74" s="290">
        <f t="shared" si="87"/>
        <v>40490</v>
      </c>
      <c r="N74" s="300"/>
    </row>
    <row r="75" spans="1:14" s="284" customFormat="1">
      <c r="A75" s="318" t="str">
        <f>'Land Price - BHIWANDI'!A76</f>
        <v>HD Inj. Mldg.</v>
      </c>
      <c r="B75" s="256" t="str">
        <f>'Land Price - BHIWANDI'!B76</f>
        <v>M0861SU</v>
      </c>
      <c r="C75" s="348">
        <v>133950</v>
      </c>
      <c r="D75" s="297">
        <v>1100</v>
      </c>
      <c r="E75" s="185">
        <v>0</v>
      </c>
      <c r="F75" s="315">
        <f t="shared" si="88"/>
        <v>132850</v>
      </c>
      <c r="G75" s="185">
        <f t="shared" si="92"/>
        <v>23913</v>
      </c>
      <c r="H75" s="115">
        <f t="shared" si="89"/>
        <v>156763</v>
      </c>
      <c r="I75" s="115">
        <f t="shared" si="90"/>
        <v>23913</v>
      </c>
      <c r="J75" s="173">
        <f t="shared" si="91"/>
        <v>132850</v>
      </c>
      <c r="K75" s="316"/>
      <c r="L75" s="317">
        <v>92360</v>
      </c>
      <c r="M75" s="290">
        <f t="shared" si="87"/>
        <v>40490</v>
      </c>
      <c r="N75" s="300"/>
    </row>
    <row r="76" spans="1:14" s="284" customFormat="1">
      <c r="A76" s="318" t="str">
        <f>'Land Price - BHIWANDI'!A77</f>
        <v>GP Blow Moulding</v>
      </c>
      <c r="B76" s="256" t="str">
        <f>'Land Price - BHIWANDI'!B77</f>
        <v>B0155D</v>
      </c>
      <c r="C76" s="348">
        <v>140080</v>
      </c>
      <c r="D76" s="297">
        <v>1100</v>
      </c>
      <c r="E76" s="185">
        <v>0</v>
      </c>
      <c r="F76" s="315">
        <f t="shared" si="88"/>
        <v>138980</v>
      </c>
      <c r="G76" s="185">
        <f t="shared" si="92"/>
        <v>25016.400000000001</v>
      </c>
      <c r="H76" s="115">
        <f t="shared" si="89"/>
        <v>163996.4</v>
      </c>
      <c r="I76" s="115">
        <f t="shared" si="90"/>
        <v>25016.400000000001</v>
      </c>
      <c r="J76" s="173">
        <f t="shared" si="91"/>
        <v>138980</v>
      </c>
      <c r="K76" s="316"/>
      <c r="L76" s="317">
        <v>92040</v>
      </c>
      <c r="M76" s="290">
        <f t="shared" si="87"/>
        <v>46940</v>
      </c>
      <c r="N76" s="300"/>
    </row>
    <row r="77" spans="1:14" s="284" customFormat="1">
      <c r="A77" s="318" t="s">
        <v>158</v>
      </c>
      <c r="B77" s="256" t="s">
        <v>313</v>
      </c>
      <c r="C77" s="348">
        <v>140080</v>
      </c>
      <c r="D77" s="297">
        <v>1100</v>
      </c>
      <c r="E77" s="185">
        <v>0</v>
      </c>
      <c r="F77" s="315">
        <f t="shared" si="88"/>
        <v>138980</v>
      </c>
      <c r="G77" s="185">
        <f t="shared" si="92"/>
        <v>25016.400000000001</v>
      </c>
      <c r="H77" s="115">
        <f t="shared" si="89"/>
        <v>163996.4</v>
      </c>
      <c r="I77" s="115">
        <f t="shared" ref="I77:I78" si="93">H77*18/100</f>
        <v>29519.351999999999</v>
      </c>
      <c r="J77" s="173">
        <f t="shared" ref="J77:J78" si="94">H77+I77</f>
        <v>193515.75199999998</v>
      </c>
      <c r="K77" s="316">
        <f t="shared" ref="K77:K78" si="95">I77</f>
        <v>29519.351999999999</v>
      </c>
      <c r="L77" s="317">
        <f t="shared" ref="L77:L78" si="96">J77-K77</f>
        <v>163996.39999999997</v>
      </c>
      <c r="M77" s="290">
        <v>92540</v>
      </c>
      <c r="N77" s="300">
        <f t="shared" ref="N77:N78" si="97">L77-M77</f>
        <v>71456.399999999965</v>
      </c>
    </row>
    <row r="78" spans="1:14" s="284" customFormat="1">
      <c r="A78" s="318" t="s">
        <v>158</v>
      </c>
      <c r="B78" s="256" t="s">
        <v>314</v>
      </c>
      <c r="C78" s="348">
        <v>140080</v>
      </c>
      <c r="D78" s="297">
        <v>1100</v>
      </c>
      <c r="E78" s="185">
        <v>0</v>
      </c>
      <c r="F78" s="315">
        <f t="shared" si="88"/>
        <v>138980</v>
      </c>
      <c r="G78" s="185">
        <f t="shared" si="92"/>
        <v>25016.400000000001</v>
      </c>
      <c r="H78" s="115">
        <f t="shared" si="89"/>
        <v>163996.4</v>
      </c>
      <c r="I78" s="115">
        <f t="shared" si="93"/>
        <v>29519.351999999999</v>
      </c>
      <c r="J78" s="173">
        <f t="shared" si="94"/>
        <v>193515.75199999998</v>
      </c>
      <c r="K78" s="316">
        <f t="shared" si="95"/>
        <v>29519.351999999999</v>
      </c>
      <c r="L78" s="317">
        <f t="shared" si="96"/>
        <v>163996.39999999997</v>
      </c>
      <c r="M78" s="290">
        <v>92540</v>
      </c>
      <c r="N78" s="300">
        <f t="shared" si="97"/>
        <v>71456.399999999965</v>
      </c>
    </row>
    <row r="79" spans="1:14" s="284" customFormat="1">
      <c r="A79" s="318" t="str">
        <f>'Land Price - BHIWANDI'!A80</f>
        <v>Medium Blow Moulding</v>
      </c>
      <c r="B79" s="256" t="str">
        <f>'Land Price - BHIWANDI'!B80</f>
        <v>B0148D</v>
      </c>
      <c r="C79" s="348">
        <v>142460</v>
      </c>
      <c r="D79" s="297">
        <v>1100</v>
      </c>
      <c r="E79" s="185">
        <v>0</v>
      </c>
      <c r="F79" s="315">
        <f t="shared" si="88"/>
        <v>141360</v>
      </c>
      <c r="G79" s="185">
        <f t="shared" si="92"/>
        <v>25444.799999999999</v>
      </c>
      <c r="H79" s="115">
        <f t="shared" si="89"/>
        <v>166804.79999999999</v>
      </c>
      <c r="I79" s="115">
        <f t="shared" si="90"/>
        <v>25444.799999999999</v>
      </c>
      <c r="J79" s="173">
        <f t="shared" si="91"/>
        <v>141360</v>
      </c>
      <c r="K79" s="316"/>
      <c r="L79" s="317">
        <v>93790</v>
      </c>
      <c r="M79" s="290">
        <f t="shared" si="87"/>
        <v>47570</v>
      </c>
      <c r="N79" s="300"/>
    </row>
    <row r="80" spans="1:14" s="284" customFormat="1">
      <c r="A80" s="318" t="str">
        <f>'Land Price - BHIWANDI'!A81</f>
        <v>Large Blow Moulding</v>
      </c>
      <c r="B80" s="256" t="str">
        <f>'Land Price - BHIWANDI'!B81</f>
        <v xml:space="preserve">B0053D      </v>
      </c>
      <c r="C80" s="348">
        <v>145580</v>
      </c>
      <c r="D80" s="297">
        <v>1100</v>
      </c>
      <c r="E80" s="185">
        <v>0</v>
      </c>
      <c r="F80" s="315">
        <f t="shared" si="88"/>
        <v>144480</v>
      </c>
      <c r="G80" s="185">
        <f t="shared" si="92"/>
        <v>26006.400000000001</v>
      </c>
      <c r="H80" s="115">
        <f t="shared" si="89"/>
        <v>170486.39999999999</v>
      </c>
      <c r="I80" s="115">
        <f t="shared" si="90"/>
        <v>26006.400000000001</v>
      </c>
      <c r="J80" s="173">
        <f t="shared" si="91"/>
        <v>144480</v>
      </c>
      <c r="K80" s="316"/>
      <c r="L80" s="317">
        <v>93791</v>
      </c>
      <c r="M80" s="290"/>
      <c r="N80" s="300"/>
    </row>
    <row r="81" spans="1:14" s="284" customFormat="1">
      <c r="A81" s="318" t="str">
        <f>'Land Price - BHIWANDI'!A82</f>
        <v>Pipe Grade - PE100</v>
      </c>
      <c r="B81" s="256" t="str">
        <f>'Land Price - BHIWANDI'!B82</f>
        <v>P0049D</v>
      </c>
      <c r="C81" s="348">
        <v>134190</v>
      </c>
      <c r="D81" s="297">
        <v>1100</v>
      </c>
      <c r="E81" s="185">
        <v>0</v>
      </c>
      <c r="F81" s="315">
        <f t="shared" si="88"/>
        <v>133090</v>
      </c>
      <c r="G81" s="185">
        <f t="shared" si="92"/>
        <v>23956.2</v>
      </c>
      <c r="H81" s="115">
        <f t="shared" si="89"/>
        <v>157046.20000000001</v>
      </c>
      <c r="I81" s="115">
        <f t="shared" si="90"/>
        <v>23956.2</v>
      </c>
      <c r="J81" s="173">
        <f t="shared" si="91"/>
        <v>133090</v>
      </c>
      <c r="K81" s="316"/>
      <c r="L81" s="317">
        <v>100420</v>
      </c>
      <c r="M81" s="290">
        <f t="shared" si="87"/>
        <v>32670</v>
      </c>
      <c r="N81" s="300"/>
    </row>
    <row r="82" spans="1:14" s="284" customFormat="1">
      <c r="A82" s="318" t="str">
        <f>'Land Price - BHIWANDI'!A83</f>
        <v>Pipe Grade - PE80</v>
      </c>
      <c r="B82" s="256" t="str">
        <f>'Land Price - BHIWANDI'!B83</f>
        <v>P0148D</v>
      </c>
      <c r="C82" s="348">
        <v>132790</v>
      </c>
      <c r="D82" s="297">
        <v>1100</v>
      </c>
      <c r="E82" s="185">
        <v>0</v>
      </c>
      <c r="F82" s="315">
        <f t="shared" si="88"/>
        <v>131690</v>
      </c>
      <c r="G82" s="185">
        <f t="shared" si="92"/>
        <v>23704.2</v>
      </c>
      <c r="H82" s="115">
        <f t="shared" si="89"/>
        <v>155394.20000000001</v>
      </c>
      <c r="I82" s="115">
        <f t="shared" si="90"/>
        <v>23704.2</v>
      </c>
      <c r="J82" s="173">
        <f t="shared" si="91"/>
        <v>131690</v>
      </c>
      <c r="K82" s="316"/>
      <c r="L82" s="317">
        <v>100421</v>
      </c>
      <c r="M82" s="290"/>
      <c r="N82" s="300"/>
    </row>
    <row r="83" spans="1:14" s="284" customFormat="1">
      <c r="A83" s="318" t="str">
        <f>'Land Price - BHIWANDI'!A84</f>
        <v>Pipe Grade - PE63</v>
      </c>
      <c r="B83" s="256" t="str">
        <f>'Land Price - BHIWANDI'!B84</f>
        <v>P0142S</v>
      </c>
      <c r="C83" s="348">
        <v>132350</v>
      </c>
      <c r="D83" s="297">
        <v>1100</v>
      </c>
      <c r="E83" s="185">
        <v>0</v>
      </c>
      <c r="F83" s="315">
        <f t="shared" si="88"/>
        <v>131250</v>
      </c>
      <c r="G83" s="185">
        <f t="shared" si="92"/>
        <v>23625</v>
      </c>
      <c r="H83" s="115">
        <f t="shared" si="89"/>
        <v>154875</v>
      </c>
      <c r="I83" s="115">
        <f t="shared" si="90"/>
        <v>23625</v>
      </c>
      <c r="J83" s="173">
        <f t="shared" si="91"/>
        <v>131250</v>
      </c>
      <c r="K83" s="316"/>
      <c r="L83" s="317">
        <v>97090</v>
      </c>
      <c r="M83" s="290">
        <f t="shared" si="87"/>
        <v>34160</v>
      </c>
      <c r="N83" s="300"/>
    </row>
    <row r="84" spans="1:14" s="284" customFormat="1">
      <c r="A84" s="318" t="s">
        <v>294</v>
      </c>
      <c r="B84" s="256" t="s">
        <v>315</v>
      </c>
      <c r="C84" s="348">
        <v>134200</v>
      </c>
      <c r="D84" s="297">
        <v>1100</v>
      </c>
      <c r="E84" s="185">
        <v>0</v>
      </c>
      <c r="F84" s="315">
        <f t="shared" si="88"/>
        <v>133100</v>
      </c>
      <c r="G84" s="185">
        <f t="shared" si="92"/>
        <v>23958</v>
      </c>
      <c r="H84" s="115">
        <f t="shared" si="89"/>
        <v>157058</v>
      </c>
      <c r="I84" s="115">
        <f t="shared" ref="I84" si="98">H84*18/100</f>
        <v>28270.44</v>
      </c>
      <c r="J84" s="173">
        <f t="shared" ref="J84" si="99">H84+I84</f>
        <v>185328.44</v>
      </c>
      <c r="K84" s="316">
        <f t="shared" ref="K84" si="100">I84</f>
        <v>28270.44</v>
      </c>
      <c r="L84" s="317">
        <f t="shared" ref="L84" si="101">J84-K84</f>
        <v>157058</v>
      </c>
      <c r="M84" s="290">
        <v>97590</v>
      </c>
      <c r="N84" s="300">
        <f t="shared" ref="N84" si="102">L84-M84</f>
        <v>59468</v>
      </c>
    </row>
    <row r="85" spans="1:14" s="284" customFormat="1">
      <c r="A85" s="318" t="str">
        <f>'Land Price - BHIWANDI'!A86</f>
        <v>HD Mono Filaments</v>
      </c>
      <c r="B85" s="256" t="str">
        <f>'Land Price - BHIWANDI'!B86</f>
        <v>Y0154S</v>
      </c>
      <c r="C85" s="348">
        <v>139130</v>
      </c>
      <c r="D85" s="297">
        <v>1100</v>
      </c>
      <c r="E85" s="185">
        <v>0</v>
      </c>
      <c r="F85" s="315">
        <f t="shared" si="88"/>
        <v>138030</v>
      </c>
      <c r="G85" s="185">
        <f t="shared" si="92"/>
        <v>24845.4</v>
      </c>
      <c r="H85" s="115">
        <f t="shared" si="89"/>
        <v>162875.4</v>
      </c>
      <c r="I85" s="115">
        <f t="shared" si="90"/>
        <v>24845.4</v>
      </c>
      <c r="J85" s="173">
        <f t="shared" si="91"/>
        <v>138030</v>
      </c>
      <c r="K85" s="316"/>
      <c r="L85" s="317">
        <v>93840</v>
      </c>
      <c r="M85" s="290">
        <f t="shared" si="87"/>
        <v>44190</v>
      </c>
      <c r="N85" s="300"/>
    </row>
    <row r="86" spans="1:14" s="284" customFormat="1" ht="57">
      <c r="A86" s="318" t="str">
        <f>'Land Price - BHIWANDI'!A87</f>
        <v>HD Raffia</v>
      </c>
      <c r="B86" s="256" t="s">
        <v>333</v>
      </c>
      <c r="C86" s="348">
        <v>139820</v>
      </c>
      <c r="D86" s="297">
        <v>1100</v>
      </c>
      <c r="E86" s="185">
        <v>0</v>
      </c>
      <c r="F86" s="315">
        <f t="shared" si="88"/>
        <v>138720</v>
      </c>
      <c r="G86" s="185">
        <f t="shared" si="92"/>
        <v>24969.599999999999</v>
      </c>
      <c r="H86" s="115">
        <f t="shared" si="89"/>
        <v>163689.60000000001</v>
      </c>
      <c r="I86" s="115">
        <f t="shared" si="90"/>
        <v>24969.599999999999</v>
      </c>
      <c r="J86" s="173">
        <f t="shared" si="91"/>
        <v>138720</v>
      </c>
      <c r="K86" s="316"/>
      <c r="L86" s="317">
        <v>94280</v>
      </c>
      <c r="M86" s="290">
        <f t="shared" si="87"/>
        <v>44440</v>
      </c>
      <c r="N86" s="300"/>
    </row>
    <row r="87" spans="1:14" s="284" customFormat="1">
      <c r="A87" s="318" t="str">
        <f>'Land Price - BHIWANDI'!A88</f>
        <v>HM Film</v>
      </c>
      <c r="B87" s="256" t="str">
        <f>'Land Price - BHIWANDI'!B88</f>
        <v>F0050D</v>
      </c>
      <c r="C87" s="348">
        <v>142140</v>
      </c>
      <c r="D87" s="297">
        <v>1100</v>
      </c>
      <c r="E87" s="185">
        <v>0</v>
      </c>
      <c r="F87" s="315">
        <f t="shared" si="88"/>
        <v>141040</v>
      </c>
      <c r="G87" s="185">
        <f t="shared" si="92"/>
        <v>25387.200000000001</v>
      </c>
      <c r="H87" s="115">
        <f t="shared" si="89"/>
        <v>166427.20000000001</v>
      </c>
      <c r="I87" s="115">
        <f t="shared" si="90"/>
        <v>25387.200000000001</v>
      </c>
      <c r="J87" s="173">
        <f t="shared" si="91"/>
        <v>141040</v>
      </c>
      <c r="K87" s="316"/>
      <c r="L87" s="317">
        <v>94281</v>
      </c>
      <c r="M87" s="290"/>
      <c r="N87" s="300"/>
    </row>
    <row r="88" spans="1:14" s="284" customFormat="1">
      <c r="A88" s="318" t="str">
        <f>'Land Price - BHIWANDI'!A89</f>
        <v>HD Film</v>
      </c>
      <c r="B88" s="256" t="str">
        <f>'Land Price - BHIWANDI'!B89</f>
        <v>F0146D</v>
      </c>
      <c r="C88" s="348">
        <v>142060</v>
      </c>
      <c r="D88" s="297">
        <v>1100</v>
      </c>
      <c r="E88" s="185">
        <v>0</v>
      </c>
      <c r="F88" s="315">
        <f t="shared" si="88"/>
        <v>140960</v>
      </c>
      <c r="G88" s="185">
        <f t="shared" si="92"/>
        <v>25372.799999999999</v>
      </c>
      <c r="H88" s="115">
        <f t="shared" si="89"/>
        <v>166332.79999999999</v>
      </c>
      <c r="I88" s="115">
        <f t="shared" si="90"/>
        <v>25372.799999999999</v>
      </c>
      <c r="J88" s="173">
        <f t="shared" si="91"/>
        <v>140960</v>
      </c>
      <c r="K88" s="316"/>
      <c r="L88" s="317">
        <v>94282</v>
      </c>
      <c r="M88" s="290"/>
      <c r="N88" s="300"/>
    </row>
    <row r="89" spans="1:14" s="284" customFormat="1">
      <c r="A89" s="318" t="str">
        <f>'Land Price - BHIWANDI'!A90</f>
        <v>HD Film</v>
      </c>
      <c r="B89" s="256" t="str">
        <f>'Land Price - BHIWANDI'!B90</f>
        <v>F0153S</v>
      </c>
      <c r="C89" s="348">
        <v>142060</v>
      </c>
      <c r="D89" s="297">
        <v>1100</v>
      </c>
      <c r="E89" s="185">
        <v>0</v>
      </c>
      <c r="F89" s="315">
        <f t="shared" si="88"/>
        <v>140960</v>
      </c>
      <c r="G89" s="185">
        <f t="shared" si="92"/>
        <v>25372.799999999999</v>
      </c>
      <c r="H89" s="115">
        <f t="shared" si="89"/>
        <v>166332.79999999999</v>
      </c>
      <c r="I89" s="115">
        <f t="shared" si="90"/>
        <v>25372.799999999999</v>
      </c>
      <c r="J89" s="173">
        <f t="shared" si="91"/>
        <v>140960</v>
      </c>
      <c r="K89" s="316"/>
      <c r="L89" s="317">
        <v>93020</v>
      </c>
      <c r="M89" s="290">
        <f t="shared" si="87"/>
        <v>47940</v>
      </c>
      <c r="N89" s="300"/>
    </row>
    <row r="90" spans="1:14" s="284" customFormat="1">
      <c r="A90" s="318" t="s">
        <v>362</v>
      </c>
      <c r="B90" s="256" t="s">
        <v>360</v>
      </c>
      <c r="C90" s="348">
        <v>147680</v>
      </c>
      <c r="D90" s="297">
        <v>1100</v>
      </c>
      <c r="E90" s="185">
        <v>0</v>
      </c>
      <c r="F90" s="315">
        <f t="shared" ref="F90:F93" si="103">C90-D90-E90</f>
        <v>146580</v>
      </c>
      <c r="G90" s="185">
        <f t="shared" ref="G90:G93" si="104">F90*18/100</f>
        <v>26384.400000000001</v>
      </c>
      <c r="H90" s="115">
        <f t="shared" ref="H90:H93" si="105">F90+G90</f>
        <v>172964.4</v>
      </c>
      <c r="I90" s="115"/>
      <c r="J90" s="173"/>
      <c r="K90" s="316"/>
      <c r="L90" s="317"/>
      <c r="M90" s="290"/>
      <c r="N90" s="300"/>
    </row>
    <row r="91" spans="1:14" s="284" customFormat="1">
      <c r="A91" s="318" t="s">
        <v>416</v>
      </c>
      <c r="B91" s="256" t="s">
        <v>413</v>
      </c>
      <c r="C91" s="348">
        <v>143870</v>
      </c>
      <c r="D91" s="297">
        <v>1100</v>
      </c>
      <c r="E91" s="185">
        <v>0</v>
      </c>
      <c r="F91" s="315">
        <f t="shared" si="103"/>
        <v>142770</v>
      </c>
      <c r="G91" s="185">
        <f t="shared" si="104"/>
        <v>25698.6</v>
      </c>
      <c r="H91" s="115">
        <f t="shared" si="105"/>
        <v>168468.6</v>
      </c>
      <c r="I91" s="115"/>
      <c r="J91" s="173"/>
      <c r="K91" s="316"/>
      <c r="L91" s="317"/>
      <c r="M91" s="290"/>
      <c r="N91" s="300"/>
    </row>
    <row r="92" spans="1:14" s="284" customFormat="1">
      <c r="A92" s="318" t="s">
        <v>416</v>
      </c>
      <c r="B92" s="256" t="s">
        <v>414</v>
      </c>
      <c r="C92" s="348">
        <v>143870</v>
      </c>
      <c r="D92" s="297">
        <v>1100</v>
      </c>
      <c r="E92" s="185">
        <v>0</v>
      </c>
      <c r="F92" s="315">
        <f t="shared" si="103"/>
        <v>142770</v>
      </c>
      <c r="G92" s="185">
        <f t="shared" si="104"/>
        <v>25698.6</v>
      </c>
      <c r="H92" s="115">
        <f t="shared" si="105"/>
        <v>168468.6</v>
      </c>
      <c r="I92" s="115"/>
      <c r="J92" s="173"/>
      <c r="K92" s="316"/>
      <c r="L92" s="317"/>
      <c r="M92" s="290"/>
      <c r="N92" s="300"/>
    </row>
    <row r="93" spans="1:14" s="284" customFormat="1">
      <c r="A93" s="318" t="s">
        <v>416</v>
      </c>
      <c r="B93" s="256" t="s">
        <v>415</v>
      </c>
      <c r="C93" s="348">
        <v>141370</v>
      </c>
      <c r="D93" s="297">
        <v>1100</v>
      </c>
      <c r="E93" s="185">
        <v>0</v>
      </c>
      <c r="F93" s="315">
        <f t="shared" si="103"/>
        <v>140270</v>
      </c>
      <c r="G93" s="185">
        <f t="shared" si="104"/>
        <v>25248.6</v>
      </c>
      <c r="H93" s="115">
        <f t="shared" si="105"/>
        <v>165518.6</v>
      </c>
      <c r="I93" s="115"/>
      <c r="J93" s="173"/>
      <c r="K93" s="316"/>
      <c r="L93" s="317"/>
      <c r="M93" s="290"/>
      <c r="N93" s="300"/>
    </row>
    <row r="94" spans="1:14" s="284" customFormat="1">
      <c r="A94" s="318" t="str">
        <f>'Land Price - BHIWANDI'!A95</f>
        <v>HD Inj. Mldg. (NP)</v>
      </c>
      <c r="B94" s="256" t="str">
        <f>'Land Price - BHIWANDI'!B95</f>
        <v>N0252S</v>
      </c>
      <c r="C94" s="348">
        <v>140570</v>
      </c>
      <c r="D94" s="297">
        <v>1100</v>
      </c>
      <c r="E94" s="185">
        <v>0</v>
      </c>
      <c r="F94" s="315">
        <f t="shared" si="88"/>
        <v>139470</v>
      </c>
      <c r="G94" s="185">
        <f t="shared" si="92"/>
        <v>25104.6</v>
      </c>
      <c r="H94" s="115">
        <f t="shared" si="89"/>
        <v>164574.6</v>
      </c>
      <c r="I94" s="115">
        <f t="shared" si="90"/>
        <v>25104.6</v>
      </c>
      <c r="J94" s="173">
        <f t="shared" si="91"/>
        <v>139470</v>
      </c>
      <c r="K94" s="316"/>
      <c r="L94" s="317">
        <v>91380</v>
      </c>
      <c r="M94" s="290">
        <f t="shared" si="87"/>
        <v>48090</v>
      </c>
      <c r="N94" s="300"/>
    </row>
    <row r="95" spans="1:14" s="284" customFormat="1">
      <c r="A95" s="318" t="str">
        <f>'Land Price - BHIWANDI'!A96</f>
        <v>HD Inj. Mldg. (NP)</v>
      </c>
      <c r="B95" s="256" t="str">
        <f>'Land Price - BHIWANDI'!B96</f>
        <v>N0662D</v>
      </c>
      <c r="C95" s="348">
        <v>131830</v>
      </c>
      <c r="D95" s="297">
        <v>1100</v>
      </c>
      <c r="E95" s="185">
        <v>0</v>
      </c>
      <c r="F95" s="315">
        <f t="shared" si="88"/>
        <v>130730</v>
      </c>
      <c r="G95" s="185">
        <f t="shared" si="92"/>
        <v>23531.4</v>
      </c>
      <c r="H95" s="115">
        <f t="shared" si="89"/>
        <v>154261.4</v>
      </c>
      <c r="I95" s="115">
        <f t="shared" si="90"/>
        <v>23531.4</v>
      </c>
      <c r="J95" s="173">
        <f t="shared" si="91"/>
        <v>130730</v>
      </c>
      <c r="K95" s="316"/>
      <c r="L95" s="317">
        <v>89040</v>
      </c>
      <c r="M95" s="290">
        <f t="shared" si="87"/>
        <v>41690</v>
      </c>
      <c r="N95" s="300"/>
    </row>
    <row r="96" spans="1:14" s="284" customFormat="1">
      <c r="A96" s="318" t="str">
        <f>'Land Price - BHIWANDI'!A97</f>
        <v>HD Inj. Mldg. (NP)</v>
      </c>
      <c r="B96" s="256" t="str">
        <f>'Land Price - BHIWANDI'!B97</f>
        <v>N0861S</v>
      </c>
      <c r="C96" s="348">
        <v>131830</v>
      </c>
      <c r="D96" s="297">
        <v>1100</v>
      </c>
      <c r="E96" s="185">
        <v>0</v>
      </c>
      <c r="F96" s="315">
        <f t="shared" si="88"/>
        <v>130730</v>
      </c>
      <c r="G96" s="185">
        <f t="shared" si="92"/>
        <v>23531.4</v>
      </c>
      <c r="H96" s="115">
        <f t="shared" si="89"/>
        <v>154261.4</v>
      </c>
      <c r="I96" s="115">
        <f t="shared" si="90"/>
        <v>23531.4</v>
      </c>
      <c r="J96" s="173">
        <f t="shared" si="91"/>
        <v>130730</v>
      </c>
      <c r="K96" s="316"/>
      <c r="L96" s="317">
        <v>89040</v>
      </c>
      <c r="M96" s="290">
        <f t="shared" si="87"/>
        <v>41690</v>
      </c>
      <c r="N96" s="300"/>
    </row>
    <row r="97" spans="1:14" s="284" customFormat="1">
      <c r="A97" s="318" t="str">
        <f>'Land Price - BHIWANDI'!A98</f>
        <v>HD Inj. Mldg. (NP)</v>
      </c>
      <c r="B97" s="254" t="str">
        <f>'Land Price - BHIWANDI'!B98</f>
        <v>N2050S</v>
      </c>
      <c r="C97" s="348">
        <v>133100</v>
      </c>
      <c r="D97" s="279">
        <v>1100</v>
      </c>
      <c r="E97" s="185">
        <v>0</v>
      </c>
      <c r="F97" s="319">
        <f t="shared" si="88"/>
        <v>132000</v>
      </c>
      <c r="G97" s="185">
        <f t="shared" si="92"/>
        <v>23760</v>
      </c>
      <c r="H97" s="115">
        <f t="shared" si="89"/>
        <v>155760</v>
      </c>
      <c r="I97" s="115">
        <f t="shared" si="90"/>
        <v>23760</v>
      </c>
      <c r="J97" s="280">
        <f t="shared" si="91"/>
        <v>132000</v>
      </c>
      <c r="K97" s="281"/>
      <c r="L97" s="282">
        <v>91560</v>
      </c>
      <c r="M97" s="290">
        <f t="shared" si="87"/>
        <v>40440</v>
      </c>
      <c r="N97" s="283"/>
    </row>
    <row r="98" spans="1:14" s="284" customFormat="1">
      <c r="A98" s="318" t="str">
        <f>'Land Price - BHIWANDI'!A99</f>
        <v>HD Inj. Mldg. (NP)</v>
      </c>
      <c r="B98" s="256" t="str">
        <f>'Land Price - BHIWANDI'!B99</f>
        <v>N0662DU</v>
      </c>
      <c r="C98" s="348">
        <v>133150</v>
      </c>
      <c r="D98" s="297">
        <v>1100</v>
      </c>
      <c r="E98" s="185">
        <v>0</v>
      </c>
      <c r="F98" s="315">
        <f t="shared" si="88"/>
        <v>132050</v>
      </c>
      <c r="G98" s="185">
        <f t="shared" si="92"/>
        <v>23769</v>
      </c>
      <c r="H98" s="115">
        <f t="shared" si="89"/>
        <v>155819</v>
      </c>
      <c r="I98" s="115">
        <f t="shared" si="90"/>
        <v>23769</v>
      </c>
      <c r="J98" s="173">
        <f t="shared" si="91"/>
        <v>132050</v>
      </c>
      <c r="K98" s="316"/>
      <c r="L98" s="317">
        <v>91560</v>
      </c>
      <c r="M98" s="290">
        <f t="shared" si="87"/>
        <v>40490</v>
      </c>
      <c r="N98" s="300"/>
    </row>
    <row r="99" spans="1:14" s="284" customFormat="1">
      <c r="A99" s="318" t="str">
        <f>'Land Price - BHIWANDI'!A100</f>
        <v>HD Inj. Mldg. (NP)</v>
      </c>
      <c r="B99" s="256" t="str">
        <f>'Land Price - BHIWANDI'!B100</f>
        <v>N0861SU</v>
      </c>
      <c r="C99" s="348">
        <v>133150</v>
      </c>
      <c r="D99" s="297">
        <v>1100</v>
      </c>
      <c r="E99" s="185">
        <v>0</v>
      </c>
      <c r="F99" s="315">
        <f t="shared" si="88"/>
        <v>132050</v>
      </c>
      <c r="G99" s="185">
        <f t="shared" si="92"/>
        <v>23769</v>
      </c>
      <c r="H99" s="115">
        <f t="shared" si="89"/>
        <v>155819</v>
      </c>
      <c r="I99" s="115">
        <f t="shared" si="90"/>
        <v>23769</v>
      </c>
      <c r="J99" s="173">
        <f t="shared" si="91"/>
        <v>132050</v>
      </c>
      <c r="K99" s="316"/>
      <c r="L99" s="317">
        <v>91560</v>
      </c>
      <c r="M99" s="290">
        <f t="shared" si="87"/>
        <v>40490</v>
      </c>
      <c r="N99" s="300"/>
    </row>
    <row r="100" spans="1:14" s="284" customFormat="1">
      <c r="A100" s="318" t="str">
        <f>'Land Price - BHIWANDI'!A101</f>
        <v>GP Blow Moulding (NP)</v>
      </c>
      <c r="B100" s="256" t="str">
        <f>'Land Price - BHIWANDI'!B101</f>
        <v>N0155D</v>
      </c>
      <c r="C100" s="348">
        <v>139280</v>
      </c>
      <c r="D100" s="297">
        <v>1100</v>
      </c>
      <c r="E100" s="185">
        <v>0</v>
      </c>
      <c r="F100" s="315">
        <f t="shared" si="88"/>
        <v>138180</v>
      </c>
      <c r="G100" s="185">
        <f t="shared" si="92"/>
        <v>24872.400000000001</v>
      </c>
      <c r="H100" s="115">
        <f t="shared" si="89"/>
        <v>163052.4</v>
      </c>
      <c r="I100" s="115">
        <f t="shared" si="90"/>
        <v>24872.400000000001</v>
      </c>
      <c r="J100" s="173">
        <f t="shared" si="91"/>
        <v>138180</v>
      </c>
      <c r="K100" s="316"/>
      <c r="L100" s="317">
        <v>91240</v>
      </c>
      <c r="M100" s="290">
        <f t="shared" si="87"/>
        <v>46940</v>
      </c>
      <c r="N100" s="300"/>
    </row>
    <row r="101" spans="1:14" s="284" customFormat="1">
      <c r="A101" s="318" t="s">
        <v>169</v>
      </c>
      <c r="B101" s="228" t="s">
        <v>310</v>
      </c>
      <c r="C101" s="348">
        <v>139280</v>
      </c>
      <c r="D101" s="297">
        <v>1100</v>
      </c>
      <c r="E101" s="185">
        <v>0</v>
      </c>
      <c r="F101" s="315">
        <f t="shared" si="88"/>
        <v>138180</v>
      </c>
      <c r="G101" s="185">
        <f t="shared" si="92"/>
        <v>24872.400000000001</v>
      </c>
      <c r="H101" s="115">
        <f t="shared" si="89"/>
        <v>163052.4</v>
      </c>
      <c r="I101" s="115">
        <f t="shared" ref="I101:I102" si="106">H101*18/100</f>
        <v>29349.431999999997</v>
      </c>
      <c r="J101" s="173">
        <f t="shared" ref="J101:J102" si="107">H101+I101</f>
        <v>192401.83199999999</v>
      </c>
      <c r="K101" s="316">
        <f t="shared" ref="K101:K102" si="108">I101</f>
        <v>29349.431999999997</v>
      </c>
      <c r="L101" s="317">
        <f t="shared" ref="L101:L102" si="109">J101-K101</f>
        <v>163052.4</v>
      </c>
      <c r="M101" s="290">
        <v>91740</v>
      </c>
      <c r="N101" s="300">
        <f t="shared" ref="N101:N102" si="110">L101-M101</f>
        <v>71312.399999999994</v>
      </c>
    </row>
    <row r="102" spans="1:14" s="284" customFormat="1">
      <c r="A102" s="318" t="s">
        <v>169</v>
      </c>
      <c r="B102" s="228" t="s">
        <v>311</v>
      </c>
      <c r="C102" s="348">
        <v>139280</v>
      </c>
      <c r="D102" s="297">
        <v>1100</v>
      </c>
      <c r="E102" s="185">
        <v>0</v>
      </c>
      <c r="F102" s="315">
        <f t="shared" si="88"/>
        <v>138180</v>
      </c>
      <c r="G102" s="185">
        <f t="shared" si="92"/>
        <v>24872.400000000001</v>
      </c>
      <c r="H102" s="115">
        <f t="shared" si="89"/>
        <v>163052.4</v>
      </c>
      <c r="I102" s="115">
        <f t="shared" si="106"/>
        <v>29349.431999999997</v>
      </c>
      <c r="J102" s="173">
        <f t="shared" si="107"/>
        <v>192401.83199999999</v>
      </c>
      <c r="K102" s="316">
        <f t="shared" si="108"/>
        <v>29349.431999999997</v>
      </c>
      <c r="L102" s="317">
        <f t="shared" si="109"/>
        <v>163052.4</v>
      </c>
      <c r="M102" s="290">
        <v>91740</v>
      </c>
      <c r="N102" s="300">
        <f t="shared" si="110"/>
        <v>71312.399999999994</v>
      </c>
    </row>
    <row r="103" spans="1:14" s="284" customFormat="1">
      <c r="A103" s="318" t="str">
        <f>'Land Price - BHIWANDI'!A104</f>
        <v>Medium Blow Moulding(NP)</v>
      </c>
      <c r="B103" s="256" t="str">
        <f>'Land Price - BHIWANDI'!B104</f>
        <v>N0148D</v>
      </c>
      <c r="C103" s="348">
        <v>141660</v>
      </c>
      <c r="D103" s="297">
        <v>1100</v>
      </c>
      <c r="E103" s="185">
        <v>0</v>
      </c>
      <c r="F103" s="315">
        <f t="shared" si="88"/>
        <v>140560</v>
      </c>
      <c r="G103" s="185">
        <f t="shared" si="92"/>
        <v>25300.799999999999</v>
      </c>
      <c r="H103" s="115">
        <f t="shared" si="89"/>
        <v>165860.79999999999</v>
      </c>
      <c r="I103" s="115">
        <f t="shared" si="90"/>
        <v>25300.799999999999</v>
      </c>
      <c r="J103" s="173">
        <f t="shared" si="91"/>
        <v>140560</v>
      </c>
      <c r="K103" s="316"/>
      <c r="L103" s="317">
        <v>92990</v>
      </c>
      <c r="M103" s="290">
        <f t="shared" si="87"/>
        <v>47570</v>
      </c>
      <c r="N103" s="300"/>
    </row>
    <row r="104" spans="1:14" s="284" customFormat="1">
      <c r="A104" s="318" t="str">
        <f>'Land Price - BHIWANDI'!A105</f>
        <v>Large Blow Moulding(NP)</v>
      </c>
      <c r="B104" s="256" t="str">
        <f>'Land Price - BHIWANDI'!B105</f>
        <v>N0053D</v>
      </c>
      <c r="C104" s="348">
        <v>144780</v>
      </c>
      <c r="D104" s="297">
        <v>1100</v>
      </c>
      <c r="E104" s="185">
        <v>0</v>
      </c>
      <c r="F104" s="315">
        <f t="shared" si="88"/>
        <v>143680</v>
      </c>
      <c r="G104" s="185">
        <f t="shared" si="92"/>
        <v>25862.400000000001</v>
      </c>
      <c r="H104" s="115">
        <f t="shared" si="89"/>
        <v>169542.39999999999</v>
      </c>
      <c r="I104" s="115">
        <f t="shared" si="90"/>
        <v>25862.400000000001</v>
      </c>
      <c r="J104" s="173">
        <f t="shared" si="91"/>
        <v>143680</v>
      </c>
      <c r="K104" s="316"/>
      <c r="L104" s="317">
        <v>92991</v>
      </c>
      <c r="M104" s="290"/>
      <c r="N104" s="300"/>
    </row>
    <row r="105" spans="1:14" s="284" customFormat="1">
      <c r="A105" s="318" t="str">
        <f>'Land Price - BHIWANDI'!A106</f>
        <v>Pipe Grade (NP)</v>
      </c>
      <c r="B105" s="256" t="str">
        <f>'Land Price - BHIWANDI'!B106</f>
        <v>N0049D</v>
      </c>
      <c r="C105" s="348">
        <v>133390</v>
      </c>
      <c r="D105" s="297">
        <v>1100</v>
      </c>
      <c r="E105" s="185">
        <v>0</v>
      </c>
      <c r="F105" s="315">
        <f t="shared" si="88"/>
        <v>132290</v>
      </c>
      <c r="G105" s="185">
        <f t="shared" si="92"/>
        <v>23812.2</v>
      </c>
      <c r="H105" s="115">
        <f t="shared" si="89"/>
        <v>156102.20000000001</v>
      </c>
      <c r="I105" s="115">
        <f t="shared" si="90"/>
        <v>23812.2</v>
      </c>
      <c r="J105" s="173">
        <f t="shared" si="91"/>
        <v>132290</v>
      </c>
      <c r="K105" s="316"/>
      <c r="L105" s="317">
        <v>99620</v>
      </c>
      <c r="M105" s="290">
        <f t="shared" si="87"/>
        <v>32670</v>
      </c>
      <c r="N105" s="300"/>
    </row>
    <row r="106" spans="1:14" s="284" customFormat="1">
      <c r="A106" s="318" t="str">
        <f>'Land Price - BHIWANDI'!A107</f>
        <v>Pipe Grade (NP)</v>
      </c>
      <c r="B106" s="256" t="str">
        <f>'Land Price - BHIWANDI'!B107</f>
        <v>NP0148D</v>
      </c>
      <c r="C106" s="348">
        <v>131990</v>
      </c>
      <c r="D106" s="297">
        <v>1100</v>
      </c>
      <c r="E106" s="185">
        <v>0</v>
      </c>
      <c r="F106" s="315">
        <f t="shared" si="88"/>
        <v>130890</v>
      </c>
      <c r="G106" s="185">
        <f t="shared" si="92"/>
        <v>23560.2</v>
      </c>
      <c r="H106" s="115">
        <f t="shared" si="89"/>
        <v>154450.20000000001</v>
      </c>
      <c r="I106" s="115">
        <f t="shared" si="90"/>
        <v>23560.2</v>
      </c>
      <c r="J106" s="173">
        <f t="shared" si="91"/>
        <v>130890.00000000001</v>
      </c>
      <c r="K106" s="316"/>
      <c r="L106" s="317">
        <v>99621</v>
      </c>
      <c r="M106" s="290"/>
      <c r="N106" s="300"/>
    </row>
    <row r="107" spans="1:14" s="284" customFormat="1">
      <c r="A107" s="318" t="str">
        <f>'Land Price - BHIWANDI'!A108</f>
        <v>Pipe Grade (NP)</v>
      </c>
      <c r="B107" s="256" t="str">
        <f>'Land Price - BHIWANDI'!B108</f>
        <v>N0142S</v>
      </c>
      <c r="C107" s="348">
        <v>131550</v>
      </c>
      <c r="D107" s="297">
        <v>1100</v>
      </c>
      <c r="E107" s="185">
        <v>0</v>
      </c>
      <c r="F107" s="315">
        <f t="shared" si="88"/>
        <v>130450</v>
      </c>
      <c r="G107" s="185">
        <f t="shared" si="92"/>
        <v>23481</v>
      </c>
      <c r="H107" s="115">
        <f t="shared" si="89"/>
        <v>153931</v>
      </c>
      <c r="I107" s="115">
        <f t="shared" si="90"/>
        <v>23481</v>
      </c>
      <c r="J107" s="173">
        <f t="shared" si="91"/>
        <v>130450</v>
      </c>
      <c r="K107" s="316"/>
      <c r="L107" s="317">
        <v>96290</v>
      </c>
      <c r="M107" s="290">
        <f t="shared" si="87"/>
        <v>34160</v>
      </c>
      <c r="N107" s="300"/>
    </row>
    <row r="108" spans="1:14" s="284" customFormat="1">
      <c r="A108" s="318" t="s">
        <v>189</v>
      </c>
      <c r="B108" s="256" t="s">
        <v>312</v>
      </c>
      <c r="C108" s="348">
        <v>133400</v>
      </c>
      <c r="D108" s="297">
        <v>1100</v>
      </c>
      <c r="E108" s="185">
        <v>0</v>
      </c>
      <c r="F108" s="315">
        <f t="shared" si="88"/>
        <v>132300</v>
      </c>
      <c r="G108" s="185">
        <f t="shared" si="92"/>
        <v>23814</v>
      </c>
      <c r="H108" s="115">
        <f t="shared" si="89"/>
        <v>156114</v>
      </c>
      <c r="I108" s="115">
        <f t="shared" ref="I108" si="111">H108*18/100</f>
        <v>28100.52</v>
      </c>
      <c r="J108" s="173">
        <f t="shared" ref="J108" si="112">H108+I108</f>
        <v>184214.52</v>
      </c>
      <c r="K108" s="316">
        <f t="shared" ref="K108" si="113">I108</f>
        <v>28100.52</v>
      </c>
      <c r="L108" s="317">
        <f t="shared" ref="L108" si="114">J108-K108</f>
        <v>156114</v>
      </c>
      <c r="M108" s="290">
        <v>96790</v>
      </c>
      <c r="N108" s="300">
        <f t="shared" ref="N108" si="115">L108-M108</f>
        <v>59324</v>
      </c>
    </row>
    <row r="109" spans="1:14" s="284" customFormat="1">
      <c r="A109" s="318" t="str">
        <f>'Land Price - BHIWANDI'!A110</f>
        <v>HD Mono Filaments (NP)</v>
      </c>
      <c r="B109" s="256" t="str">
        <f>'Land Price - BHIWANDI'!B110</f>
        <v>N0154S</v>
      </c>
      <c r="C109" s="348">
        <v>138330</v>
      </c>
      <c r="D109" s="297">
        <v>1100</v>
      </c>
      <c r="E109" s="185">
        <v>0</v>
      </c>
      <c r="F109" s="315">
        <f t="shared" si="88"/>
        <v>137230</v>
      </c>
      <c r="G109" s="185">
        <f t="shared" si="92"/>
        <v>24701.4</v>
      </c>
      <c r="H109" s="115">
        <f t="shared" si="89"/>
        <v>161931.4</v>
      </c>
      <c r="I109" s="115">
        <f t="shared" si="90"/>
        <v>24701.4</v>
      </c>
      <c r="J109" s="173">
        <f t="shared" si="91"/>
        <v>137230</v>
      </c>
      <c r="K109" s="316"/>
      <c r="L109" s="317">
        <v>93040</v>
      </c>
      <c r="M109" s="290">
        <f t="shared" si="87"/>
        <v>44190</v>
      </c>
      <c r="N109" s="300"/>
    </row>
    <row r="110" spans="1:14" s="284" customFormat="1" ht="57">
      <c r="A110" s="318" t="str">
        <f>'Land Price - BHIWANDI'!A111</f>
        <v>HD Raffia (NP)</v>
      </c>
      <c r="B110" s="256" t="str">
        <f>'Land Price - BHIWANDI'!B111</f>
        <v>N0150S/ N0151D</v>
      </c>
      <c r="C110" s="348">
        <v>139020</v>
      </c>
      <c r="D110" s="297">
        <v>1100</v>
      </c>
      <c r="E110" s="185">
        <v>0</v>
      </c>
      <c r="F110" s="315">
        <f t="shared" si="88"/>
        <v>137920</v>
      </c>
      <c r="G110" s="185">
        <f t="shared" si="92"/>
        <v>24825.599999999999</v>
      </c>
      <c r="H110" s="115">
        <f t="shared" si="89"/>
        <v>162745.60000000001</v>
      </c>
      <c r="I110" s="115">
        <f t="shared" si="90"/>
        <v>24825.599999999999</v>
      </c>
      <c r="J110" s="173">
        <f t="shared" si="91"/>
        <v>137920</v>
      </c>
      <c r="K110" s="316"/>
      <c r="L110" s="317">
        <v>93480</v>
      </c>
      <c r="M110" s="290">
        <f t="shared" si="87"/>
        <v>44440</v>
      </c>
      <c r="N110" s="300"/>
    </row>
    <row r="111" spans="1:14" s="284" customFormat="1">
      <c r="A111" s="318" t="str">
        <f>'Land Price - BHIWANDI'!A112</f>
        <v>HM Film (NP)</v>
      </c>
      <c r="B111" s="256" t="str">
        <f>'Land Price - BHIWANDI'!B112</f>
        <v>N0050D</v>
      </c>
      <c r="C111" s="348">
        <v>141340</v>
      </c>
      <c r="D111" s="297">
        <v>1100</v>
      </c>
      <c r="E111" s="185">
        <v>0</v>
      </c>
      <c r="F111" s="315">
        <f t="shared" si="88"/>
        <v>140240</v>
      </c>
      <c r="G111" s="185">
        <f t="shared" si="92"/>
        <v>25243.200000000001</v>
      </c>
      <c r="H111" s="115">
        <f t="shared" si="89"/>
        <v>165483.20000000001</v>
      </c>
      <c r="I111" s="115">
        <f t="shared" si="90"/>
        <v>25243.200000000001</v>
      </c>
      <c r="J111" s="173">
        <f t="shared" si="91"/>
        <v>140240</v>
      </c>
      <c r="K111" s="316"/>
      <c r="L111" s="317">
        <v>93481</v>
      </c>
      <c r="N111" s="300"/>
    </row>
    <row r="112" spans="1:14" s="284" customFormat="1">
      <c r="A112" s="318" t="str">
        <f>'Land Price - BHIWANDI'!A113</f>
        <v>HD Film (NP)</v>
      </c>
      <c r="B112" s="256" t="str">
        <f>'Land Price - BHIWANDI'!B113</f>
        <v>N0146D</v>
      </c>
      <c r="C112" s="348">
        <v>141260</v>
      </c>
      <c r="D112" s="297">
        <v>1100</v>
      </c>
      <c r="E112" s="185">
        <v>0</v>
      </c>
      <c r="F112" s="315">
        <f t="shared" si="88"/>
        <v>140160</v>
      </c>
      <c r="G112" s="185">
        <f t="shared" si="92"/>
        <v>25228.799999999999</v>
      </c>
      <c r="H112" s="115">
        <f t="shared" si="89"/>
        <v>165388.79999999999</v>
      </c>
      <c r="I112" s="115">
        <f t="shared" si="90"/>
        <v>25228.799999999999</v>
      </c>
      <c r="J112" s="173">
        <f t="shared" si="91"/>
        <v>140160</v>
      </c>
      <c r="K112" s="316"/>
      <c r="L112" s="317">
        <v>93482</v>
      </c>
      <c r="N112" s="300"/>
    </row>
    <row r="113" spans="1:24" s="284" customFormat="1">
      <c r="A113" s="318" t="str">
        <f>'Land Price - BHIWANDI'!A114</f>
        <v>HD Film (NP)</v>
      </c>
      <c r="B113" s="256" t="str">
        <f>'Land Price - BHIWANDI'!B114</f>
        <v>N0153S</v>
      </c>
      <c r="C113" s="348">
        <v>141260</v>
      </c>
      <c r="D113" s="297">
        <v>1100</v>
      </c>
      <c r="E113" s="185">
        <v>0</v>
      </c>
      <c r="F113" s="315">
        <f t="shared" si="88"/>
        <v>140160</v>
      </c>
      <c r="G113" s="185">
        <f t="shared" si="92"/>
        <v>25228.799999999999</v>
      </c>
      <c r="H113" s="115">
        <f t="shared" si="89"/>
        <v>165388.79999999999</v>
      </c>
      <c r="I113" s="115">
        <f t="shared" si="90"/>
        <v>25228.799999999999</v>
      </c>
      <c r="J113" s="173">
        <f t="shared" si="91"/>
        <v>140160</v>
      </c>
      <c r="K113" s="316"/>
      <c r="L113" s="317">
        <v>92220</v>
      </c>
      <c r="M113" s="284">
        <f t="shared" si="87"/>
        <v>47940</v>
      </c>
      <c r="N113" s="300"/>
    </row>
    <row r="114" spans="1:24" s="284" customFormat="1">
      <c r="A114" s="320" t="str">
        <f>'Land Price - BHIWANDI'!A115</f>
        <v>OGHDBD</v>
      </c>
      <c r="B114" s="256" t="str">
        <f>'Land Price - BHIWANDI'!B115</f>
        <v>OGHDBD</v>
      </c>
      <c r="C114" s="348">
        <v>134580</v>
      </c>
      <c r="D114" s="297">
        <v>1100</v>
      </c>
      <c r="E114" s="185">
        <v>0</v>
      </c>
      <c r="F114" s="315">
        <f t="shared" si="88"/>
        <v>133480</v>
      </c>
      <c r="G114" s="185">
        <f t="shared" si="92"/>
        <v>24026.400000000001</v>
      </c>
      <c r="H114" s="115">
        <f t="shared" si="89"/>
        <v>157506.4</v>
      </c>
      <c r="I114" s="115">
        <f t="shared" si="90"/>
        <v>24026.400000000001</v>
      </c>
      <c r="J114" s="173">
        <f t="shared" si="91"/>
        <v>133480</v>
      </c>
      <c r="K114" s="316"/>
      <c r="L114" s="317">
        <v>86540</v>
      </c>
      <c r="M114" s="284">
        <f t="shared" si="87"/>
        <v>46940</v>
      </c>
      <c r="N114" s="300"/>
    </row>
    <row r="115" spans="1:24" s="284" customFormat="1">
      <c r="A115" s="320" t="str">
        <f>'Land Price - BHIWANDI'!A116</f>
        <v>OGHDED</v>
      </c>
      <c r="B115" s="256" t="str">
        <f>'Land Price - BHIWANDI'!B116</f>
        <v>OGHDED</v>
      </c>
      <c r="C115" s="348">
        <v>133320</v>
      </c>
      <c r="D115" s="297">
        <v>1100</v>
      </c>
      <c r="E115" s="185">
        <v>0</v>
      </c>
      <c r="F115" s="315">
        <f t="shared" si="88"/>
        <v>132220</v>
      </c>
      <c r="G115" s="185">
        <f t="shared" si="92"/>
        <v>23799.599999999999</v>
      </c>
      <c r="H115" s="115">
        <f t="shared" si="89"/>
        <v>156019.6</v>
      </c>
      <c r="I115" s="115">
        <f t="shared" si="90"/>
        <v>23799.599999999999</v>
      </c>
      <c r="J115" s="173">
        <f t="shared" si="91"/>
        <v>132220</v>
      </c>
      <c r="K115" s="316"/>
      <c r="L115" s="317">
        <v>87780</v>
      </c>
      <c r="M115" s="284">
        <f t="shared" si="87"/>
        <v>44440</v>
      </c>
      <c r="N115" s="300"/>
    </row>
    <row r="116" spans="1:24" s="284" customFormat="1">
      <c r="A116" s="285" t="str">
        <f>'Land Price - BHIWANDI'!A117</f>
        <v>OGHDMD</v>
      </c>
      <c r="B116" s="254" t="str">
        <f>'Land Price - BHIWANDI'!B117</f>
        <v>OGHDMD</v>
      </c>
      <c r="C116" s="348">
        <v>125630</v>
      </c>
      <c r="D116" s="279">
        <v>1100</v>
      </c>
      <c r="E116" s="185">
        <v>0</v>
      </c>
      <c r="F116" s="319">
        <f t="shared" si="88"/>
        <v>124530</v>
      </c>
      <c r="G116" s="185">
        <f t="shared" si="92"/>
        <v>22415.4</v>
      </c>
      <c r="H116" s="115">
        <f t="shared" si="89"/>
        <v>146945.4</v>
      </c>
      <c r="I116" s="115">
        <f t="shared" si="90"/>
        <v>22415.4</v>
      </c>
      <c r="J116" s="280">
        <f t="shared" si="91"/>
        <v>124530</v>
      </c>
      <c r="K116" s="281"/>
      <c r="L116" s="282">
        <v>82840</v>
      </c>
      <c r="M116" s="290">
        <f t="shared" si="87"/>
        <v>41690</v>
      </c>
      <c r="N116" s="283"/>
    </row>
    <row r="117" spans="1:24">
      <c r="A117" s="320" t="str">
        <f>'Land Price - BHIWANDI'!A118</f>
        <v>OGHDES</v>
      </c>
      <c r="B117" s="254" t="str">
        <f>'Land Price - BHIWANDI'!B118</f>
        <v>OGHDES</v>
      </c>
      <c r="C117" s="348">
        <v>133320</v>
      </c>
      <c r="D117" s="279">
        <v>1100</v>
      </c>
      <c r="E117" s="185">
        <v>0</v>
      </c>
      <c r="F117" s="319">
        <f t="shared" si="88"/>
        <v>132220</v>
      </c>
      <c r="G117" s="185">
        <f t="shared" si="92"/>
        <v>23799.599999999999</v>
      </c>
      <c r="H117" s="115">
        <f t="shared" si="89"/>
        <v>156019.6</v>
      </c>
      <c r="I117" s="115">
        <f t="shared" si="90"/>
        <v>23799.599999999999</v>
      </c>
      <c r="J117" s="280">
        <f t="shared" si="91"/>
        <v>132220</v>
      </c>
      <c r="K117" s="281"/>
      <c r="L117" s="282">
        <v>87780</v>
      </c>
      <c r="M117" s="271">
        <f t="shared" si="87"/>
        <v>44440</v>
      </c>
      <c r="N117" s="283"/>
    </row>
    <row r="118" spans="1:24" s="284" customFormat="1">
      <c r="A118" s="320" t="str">
        <f>'Land Price - BHIWANDI'!A119</f>
        <v>OGHDMS</v>
      </c>
      <c r="B118" s="254" t="str">
        <f>'Land Price - BHIWANDI'!B119</f>
        <v>OGHDMS</v>
      </c>
      <c r="C118" s="348">
        <v>125630</v>
      </c>
      <c r="D118" s="279">
        <v>1100</v>
      </c>
      <c r="E118" s="185">
        <v>0</v>
      </c>
      <c r="F118" s="319">
        <f t="shared" si="88"/>
        <v>124530</v>
      </c>
      <c r="G118" s="185">
        <f t="shared" si="92"/>
        <v>22415.4</v>
      </c>
      <c r="H118" s="115">
        <f t="shared" si="89"/>
        <v>146945.4</v>
      </c>
      <c r="I118" s="115">
        <f>G118</f>
        <v>22415.4</v>
      </c>
      <c r="J118" s="280">
        <f>H118-I118</f>
        <v>124530</v>
      </c>
      <c r="K118" s="281"/>
      <c r="L118" s="282">
        <v>82590</v>
      </c>
      <c r="M118" s="290">
        <f>J118-L118</f>
        <v>41940</v>
      </c>
      <c r="N118" s="283"/>
    </row>
    <row r="119" spans="1:24" s="284" customFormat="1">
      <c r="A119" s="321" t="str">
        <f>'Land Price - BHIWANDI'!A120</f>
        <v>OGHDLD</v>
      </c>
      <c r="B119" s="254" t="str">
        <f>'Land Price - BHIWANDI'!B120</f>
        <v>OGHDLD</v>
      </c>
      <c r="C119" s="348">
        <v>140080</v>
      </c>
      <c r="D119" s="279">
        <v>1100</v>
      </c>
      <c r="E119" s="185">
        <v>0</v>
      </c>
      <c r="F119" s="319">
        <f t="shared" si="88"/>
        <v>138980</v>
      </c>
      <c r="G119" s="185">
        <f t="shared" si="92"/>
        <v>25016.400000000001</v>
      </c>
      <c r="H119" s="115">
        <f t="shared" si="89"/>
        <v>163996.4</v>
      </c>
      <c r="I119" s="118">
        <f>G119</f>
        <v>25016.400000000001</v>
      </c>
      <c r="J119" s="174">
        <f>H119-I119</f>
        <v>138980</v>
      </c>
      <c r="K119" s="295"/>
      <c r="L119" s="118"/>
      <c r="M119" s="290"/>
      <c r="N119" s="283"/>
    </row>
    <row r="120" spans="1:24" s="284" customFormat="1">
      <c r="A120" s="318" t="s">
        <v>363</v>
      </c>
      <c r="B120" s="254" t="s">
        <v>361</v>
      </c>
      <c r="C120" s="348">
        <v>146880</v>
      </c>
      <c r="D120" s="279">
        <v>1100</v>
      </c>
      <c r="E120" s="185">
        <v>0</v>
      </c>
      <c r="F120" s="319">
        <f t="shared" ref="F120" si="116">C120-D120-E120</f>
        <v>145780</v>
      </c>
      <c r="G120" s="185">
        <f t="shared" ref="G120" si="117">F120*18/100</f>
        <v>26240.400000000001</v>
      </c>
      <c r="H120" s="115">
        <f t="shared" ref="H120" si="118">F120+G120</f>
        <v>172020.4</v>
      </c>
      <c r="I120" s="310"/>
      <c r="J120" s="309"/>
      <c r="K120" s="322"/>
      <c r="L120" s="310"/>
      <c r="M120" s="290"/>
      <c r="N120" s="283"/>
    </row>
    <row r="121" spans="1:24" s="284" customFormat="1">
      <c r="A121" s="318" t="s">
        <v>422</v>
      </c>
      <c r="B121" s="254" t="s">
        <v>417</v>
      </c>
      <c r="C121" s="348">
        <v>143070</v>
      </c>
      <c r="D121" s="279">
        <v>1100</v>
      </c>
      <c r="E121" s="185">
        <v>0</v>
      </c>
      <c r="F121" s="319">
        <f t="shared" ref="F121:F122" si="119">C121-D121-E121</f>
        <v>141970</v>
      </c>
      <c r="G121" s="185">
        <f t="shared" ref="G121:G122" si="120">F121*18/100</f>
        <v>25554.6</v>
      </c>
      <c r="H121" s="115">
        <f t="shared" ref="H121:H122" si="121">F121+G121</f>
        <v>167524.6</v>
      </c>
      <c r="I121" s="310"/>
      <c r="J121" s="309"/>
      <c r="K121" s="322"/>
      <c r="L121" s="310"/>
      <c r="M121" s="290"/>
      <c r="N121" s="283"/>
    </row>
    <row r="122" spans="1:24" s="284" customFormat="1" ht="29.25" thickBot="1">
      <c r="A122" s="318" t="s">
        <v>422</v>
      </c>
      <c r="B122" s="254" t="s">
        <v>418</v>
      </c>
      <c r="C122" s="419">
        <v>143070</v>
      </c>
      <c r="D122" s="279">
        <v>1100</v>
      </c>
      <c r="E122" s="185">
        <v>0</v>
      </c>
      <c r="F122" s="319">
        <f t="shared" si="119"/>
        <v>141970</v>
      </c>
      <c r="G122" s="185">
        <f t="shared" si="120"/>
        <v>25554.6</v>
      </c>
      <c r="H122" s="115">
        <f t="shared" si="121"/>
        <v>167524.6</v>
      </c>
      <c r="I122" s="310"/>
      <c r="J122" s="309"/>
      <c r="K122" s="322"/>
      <c r="L122" s="310"/>
      <c r="M122" s="290"/>
      <c r="N122" s="283"/>
    </row>
    <row r="123" spans="1:24" ht="29.25" thickBot="1">
      <c r="A123" s="431" t="s">
        <v>399</v>
      </c>
      <c r="B123" s="432"/>
      <c r="C123" s="432"/>
      <c r="D123" s="432"/>
      <c r="E123" s="432"/>
      <c r="F123" s="432"/>
      <c r="G123" s="432"/>
      <c r="H123" s="432"/>
      <c r="I123" s="246"/>
      <c r="J123" s="247"/>
      <c r="K123" s="426"/>
      <c r="L123" s="426"/>
    </row>
    <row r="124" spans="1:24" s="252" customFormat="1" ht="57.75" thickBot="1">
      <c r="A124" s="248" t="s">
        <v>90</v>
      </c>
      <c r="B124" s="249" t="s">
        <v>0</v>
      </c>
      <c r="C124" s="229" t="s">
        <v>83</v>
      </c>
      <c r="D124" s="230" t="s">
        <v>289</v>
      </c>
      <c r="E124" s="231" t="s">
        <v>132</v>
      </c>
      <c r="F124" s="231" t="s">
        <v>149</v>
      </c>
      <c r="G124" s="231" t="s">
        <v>85</v>
      </c>
      <c r="H124" s="232" t="s">
        <v>86</v>
      </c>
      <c r="I124" s="232" t="s">
        <v>87</v>
      </c>
      <c r="J124" s="250" t="s">
        <v>88</v>
      </c>
      <c r="K124" s="230"/>
      <c r="L124" s="251"/>
      <c r="P124" s="274"/>
      <c r="Q124" s="274"/>
      <c r="R124" s="275"/>
      <c r="S124" s="274"/>
      <c r="T124" s="274"/>
      <c r="U124" s="276"/>
      <c r="V124" s="276"/>
      <c r="W124" s="274"/>
      <c r="X124" s="274"/>
    </row>
    <row r="125" spans="1:24" s="284" customFormat="1">
      <c r="A125" s="152" t="s">
        <v>194</v>
      </c>
      <c r="B125" s="152" t="s">
        <v>137</v>
      </c>
      <c r="C125" s="297">
        <v>135390</v>
      </c>
      <c r="D125" s="279">
        <v>1100</v>
      </c>
      <c r="E125" s="185">
        <v>0</v>
      </c>
      <c r="F125" s="118">
        <f>C125-D125-E125</f>
        <v>134290</v>
      </c>
      <c r="G125" s="185">
        <f>F125*18/100</f>
        <v>24172.2</v>
      </c>
      <c r="H125" s="115">
        <f>F125+G125</f>
        <v>158462.20000000001</v>
      </c>
      <c r="I125" s="115">
        <f>G125</f>
        <v>24172.2</v>
      </c>
      <c r="J125" s="280">
        <f>H125-I125</f>
        <v>134290</v>
      </c>
      <c r="K125" s="281"/>
      <c r="L125" s="282">
        <v>86250</v>
      </c>
      <c r="M125" s="290">
        <f t="shared" ref="M125:M160" si="122">J125-L125</f>
        <v>48040</v>
      </c>
      <c r="N125" s="283"/>
    </row>
    <row r="126" spans="1:24">
      <c r="A126" s="152" t="s">
        <v>195</v>
      </c>
      <c r="B126" s="152" t="s">
        <v>138</v>
      </c>
      <c r="C126" s="297">
        <v>135390</v>
      </c>
      <c r="D126" s="279">
        <v>1100</v>
      </c>
      <c r="E126" s="185">
        <v>0</v>
      </c>
      <c r="F126" s="118">
        <f>C126-D126-E126</f>
        <v>134290</v>
      </c>
      <c r="G126" s="185">
        <f t="shared" ref="G126:G163" si="123">F126*18/100</f>
        <v>24172.2</v>
      </c>
      <c r="H126" s="115">
        <f t="shared" ref="H126:H163" si="124">F126+G126</f>
        <v>158462.20000000001</v>
      </c>
      <c r="I126" s="115">
        <f>G126</f>
        <v>24172.2</v>
      </c>
      <c r="J126" s="280">
        <f>H126-I126</f>
        <v>134290</v>
      </c>
      <c r="K126" s="281"/>
      <c r="L126" s="282">
        <v>86250</v>
      </c>
      <c r="M126" s="294">
        <f t="shared" si="122"/>
        <v>48040</v>
      </c>
      <c r="N126" s="283"/>
    </row>
    <row r="127" spans="1:24">
      <c r="A127" s="152" t="s">
        <v>196</v>
      </c>
      <c r="B127" s="152" t="s">
        <v>139</v>
      </c>
      <c r="C127" s="297">
        <v>135630</v>
      </c>
      <c r="D127" s="279">
        <v>1100</v>
      </c>
      <c r="E127" s="185">
        <v>0</v>
      </c>
      <c r="F127" s="118">
        <f t="shared" ref="F127:F163" si="125">C127-D127-E127</f>
        <v>134530</v>
      </c>
      <c r="G127" s="185">
        <f t="shared" si="123"/>
        <v>24215.4</v>
      </c>
      <c r="H127" s="115">
        <f t="shared" si="124"/>
        <v>158745.4</v>
      </c>
      <c r="I127" s="115">
        <f t="shared" ref="I127:I150" si="126">G127</f>
        <v>24215.4</v>
      </c>
      <c r="J127" s="280">
        <f t="shared" ref="J127:J150" si="127">H127-I127</f>
        <v>134530</v>
      </c>
      <c r="K127" s="281"/>
      <c r="L127" s="282">
        <v>86570</v>
      </c>
      <c r="M127" s="294">
        <f t="shared" si="122"/>
        <v>47960</v>
      </c>
      <c r="N127" s="283"/>
    </row>
    <row r="128" spans="1:24">
      <c r="A128" s="152" t="s">
        <v>340</v>
      </c>
      <c r="B128" s="152" t="s">
        <v>338</v>
      </c>
      <c r="C128" s="297">
        <v>135630</v>
      </c>
      <c r="D128" s="279">
        <v>1100</v>
      </c>
      <c r="E128" s="185">
        <v>0</v>
      </c>
      <c r="F128" s="118">
        <f t="shared" ref="F128" si="128">C128-D128-E128</f>
        <v>134530</v>
      </c>
      <c r="G128" s="185">
        <f t="shared" ref="G128" si="129">F128*18/100</f>
        <v>24215.4</v>
      </c>
      <c r="H128" s="115">
        <f t="shared" ref="H128" si="130">F128+G128</f>
        <v>158745.4</v>
      </c>
      <c r="I128" s="115"/>
      <c r="J128" s="280"/>
      <c r="K128" s="281"/>
      <c r="L128" s="282"/>
      <c r="M128" s="294"/>
      <c r="N128" s="283"/>
    </row>
    <row r="129" spans="1:21" s="284" customFormat="1">
      <c r="A129" s="152" t="s">
        <v>239</v>
      </c>
      <c r="B129" s="152" t="s">
        <v>238</v>
      </c>
      <c r="C129" s="297">
        <v>136150</v>
      </c>
      <c r="D129" s="297">
        <v>1100</v>
      </c>
      <c r="E129" s="185">
        <v>0</v>
      </c>
      <c r="F129" s="303">
        <f>C129-D129-E129</f>
        <v>135050</v>
      </c>
      <c r="G129" s="185">
        <f t="shared" si="123"/>
        <v>24309</v>
      </c>
      <c r="H129" s="115">
        <f t="shared" si="124"/>
        <v>159359</v>
      </c>
      <c r="I129" s="115">
        <f t="shared" si="126"/>
        <v>24309</v>
      </c>
      <c r="J129" s="173">
        <f t="shared" si="127"/>
        <v>135050</v>
      </c>
      <c r="K129" s="316"/>
      <c r="L129" s="317"/>
      <c r="M129" s="290"/>
      <c r="N129" s="300"/>
    </row>
    <row r="130" spans="1:21" s="284" customFormat="1">
      <c r="A130" s="151" t="s">
        <v>197</v>
      </c>
      <c r="B130" s="152" t="s">
        <v>181</v>
      </c>
      <c r="C130" s="297">
        <v>145470</v>
      </c>
      <c r="D130" s="297">
        <v>1100</v>
      </c>
      <c r="E130" s="185">
        <v>0</v>
      </c>
      <c r="F130" s="303">
        <f t="shared" si="125"/>
        <v>144370</v>
      </c>
      <c r="G130" s="185">
        <f t="shared" si="123"/>
        <v>25986.6</v>
      </c>
      <c r="H130" s="115">
        <f t="shared" si="124"/>
        <v>170356.6</v>
      </c>
      <c r="I130" s="115">
        <f t="shared" si="126"/>
        <v>25986.6</v>
      </c>
      <c r="J130" s="173">
        <f t="shared" si="127"/>
        <v>144370</v>
      </c>
      <c r="K130" s="316"/>
      <c r="L130" s="317">
        <v>98430</v>
      </c>
      <c r="M130" s="323">
        <f t="shared" si="122"/>
        <v>45940</v>
      </c>
      <c r="N130" s="300"/>
      <c r="O130" s="324"/>
      <c r="P130" s="325"/>
      <c r="Q130" s="325"/>
      <c r="R130" s="326"/>
      <c r="S130" s="326"/>
      <c r="T130" s="325"/>
      <c r="U130" s="325"/>
    </row>
    <row r="131" spans="1:21" s="284" customFormat="1">
      <c r="A131" s="151" t="s">
        <v>284</v>
      </c>
      <c r="B131" s="152" t="s">
        <v>280</v>
      </c>
      <c r="C131" s="297">
        <v>146170</v>
      </c>
      <c r="D131" s="297">
        <v>1100</v>
      </c>
      <c r="E131" s="185">
        <v>0</v>
      </c>
      <c r="F131" s="303">
        <f t="shared" ref="F131:F147" si="131">C131-D131-E131</f>
        <v>145070</v>
      </c>
      <c r="G131" s="185">
        <f t="shared" si="123"/>
        <v>26112.6</v>
      </c>
      <c r="H131" s="115">
        <f t="shared" si="124"/>
        <v>171182.6</v>
      </c>
      <c r="I131" s="115">
        <f t="shared" si="126"/>
        <v>26112.6</v>
      </c>
      <c r="J131" s="173">
        <f t="shared" si="127"/>
        <v>145070</v>
      </c>
      <c r="K131" s="316"/>
      <c r="L131" s="317">
        <v>98430</v>
      </c>
      <c r="M131" s="323">
        <f t="shared" si="122"/>
        <v>46640</v>
      </c>
      <c r="N131" s="300"/>
      <c r="O131" s="324"/>
      <c r="P131" s="325"/>
      <c r="Q131" s="325"/>
      <c r="R131" s="326"/>
      <c r="S131" s="326"/>
      <c r="T131" s="325"/>
      <c r="U131" s="325"/>
    </row>
    <row r="132" spans="1:21" s="284" customFormat="1">
      <c r="A132" s="151" t="s">
        <v>198</v>
      </c>
      <c r="B132" s="152" t="s">
        <v>182</v>
      </c>
      <c r="C132" s="297">
        <v>149170</v>
      </c>
      <c r="D132" s="297">
        <v>1100</v>
      </c>
      <c r="E132" s="185">
        <v>0</v>
      </c>
      <c r="F132" s="303">
        <f t="shared" si="131"/>
        <v>148070</v>
      </c>
      <c r="G132" s="185">
        <f t="shared" si="123"/>
        <v>26652.6</v>
      </c>
      <c r="H132" s="115">
        <f t="shared" si="124"/>
        <v>174722.6</v>
      </c>
      <c r="I132" s="115">
        <f t="shared" si="126"/>
        <v>26652.6</v>
      </c>
      <c r="J132" s="173">
        <f t="shared" si="127"/>
        <v>148070</v>
      </c>
      <c r="K132" s="316"/>
      <c r="L132" s="317">
        <v>98450</v>
      </c>
      <c r="M132" s="290">
        <f t="shared" si="122"/>
        <v>49620</v>
      </c>
      <c r="N132" s="300"/>
    </row>
    <row r="133" spans="1:21" s="284" customFormat="1">
      <c r="A133" s="151" t="s">
        <v>203</v>
      </c>
      <c r="B133" s="152" t="s">
        <v>136</v>
      </c>
      <c r="C133" s="297">
        <v>149200</v>
      </c>
      <c r="D133" s="297">
        <v>1100</v>
      </c>
      <c r="E133" s="185">
        <v>0</v>
      </c>
      <c r="F133" s="303">
        <f t="shared" si="131"/>
        <v>148100</v>
      </c>
      <c r="G133" s="185">
        <f t="shared" si="123"/>
        <v>26658</v>
      </c>
      <c r="H133" s="115">
        <f t="shared" si="124"/>
        <v>174758</v>
      </c>
      <c r="I133" s="115">
        <f t="shared" si="126"/>
        <v>26658</v>
      </c>
      <c r="J133" s="173">
        <f t="shared" si="127"/>
        <v>148100</v>
      </c>
      <c r="K133" s="316"/>
      <c r="L133" s="317">
        <v>99910</v>
      </c>
      <c r="M133" s="290">
        <f t="shared" si="122"/>
        <v>48190</v>
      </c>
      <c r="N133" s="300"/>
    </row>
    <row r="134" spans="1:21" s="284" customFormat="1">
      <c r="A134" s="151" t="s">
        <v>204</v>
      </c>
      <c r="B134" s="152" t="s">
        <v>183</v>
      </c>
      <c r="C134" s="297">
        <v>150440</v>
      </c>
      <c r="D134" s="297">
        <v>1100</v>
      </c>
      <c r="E134" s="185">
        <v>0</v>
      </c>
      <c r="F134" s="303">
        <f t="shared" si="131"/>
        <v>149340</v>
      </c>
      <c r="G134" s="185">
        <f t="shared" si="123"/>
        <v>26881.200000000001</v>
      </c>
      <c r="H134" s="115">
        <f t="shared" si="124"/>
        <v>176221.2</v>
      </c>
      <c r="I134" s="115">
        <f t="shared" si="126"/>
        <v>26881.200000000001</v>
      </c>
      <c r="J134" s="173">
        <f t="shared" si="127"/>
        <v>149340</v>
      </c>
      <c r="K134" s="316"/>
      <c r="L134" s="317">
        <v>100900</v>
      </c>
      <c r="M134" s="290">
        <f t="shared" si="122"/>
        <v>48440</v>
      </c>
      <c r="N134" s="300"/>
    </row>
    <row r="135" spans="1:21" s="284" customFormat="1">
      <c r="A135" s="151" t="s">
        <v>318</v>
      </c>
      <c r="B135" s="343" t="s">
        <v>412</v>
      </c>
      <c r="C135" s="297">
        <v>149890</v>
      </c>
      <c r="D135" s="297">
        <v>1100</v>
      </c>
      <c r="E135" s="185">
        <v>0</v>
      </c>
      <c r="F135" s="303">
        <f t="shared" si="131"/>
        <v>148790</v>
      </c>
      <c r="G135" s="185">
        <f t="shared" si="123"/>
        <v>26782.2</v>
      </c>
      <c r="H135" s="115">
        <f t="shared" si="124"/>
        <v>175572.2</v>
      </c>
      <c r="I135" s="115"/>
      <c r="J135" s="173"/>
      <c r="K135" s="316"/>
      <c r="L135" s="317"/>
      <c r="M135" s="290"/>
      <c r="N135" s="300"/>
    </row>
    <row r="136" spans="1:21" s="284" customFormat="1">
      <c r="A136" s="151" t="s">
        <v>319</v>
      </c>
      <c r="B136" s="152" t="s">
        <v>317</v>
      </c>
      <c r="C136" s="297">
        <v>149390</v>
      </c>
      <c r="D136" s="297">
        <v>1100</v>
      </c>
      <c r="E136" s="185">
        <v>0</v>
      </c>
      <c r="F136" s="303">
        <f t="shared" si="131"/>
        <v>148290</v>
      </c>
      <c r="G136" s="185">
        <f t="shared" si="123"/>
        <v>26692.2</v>
      </c>
      <c r="H136" s="115">
        <f t="shared" si="124"/>
        <v>174982.2</v>
      </c>
      <c r="I136" s="115"/>
      <c r="J136" s="173"/>
      <c r="K136" s="316"/>
      <c r="L136" s="317"/>
      <c r="M136" s="290"/>
      <c r="N136" s="300"/>
    </row>
    <row r="137" spans="1:21" s="284" customFormat="1">
      <c r="A137" s="151" t="s">
        <v>353</v>
      </c>
      <c r="B137" s="152" t="s">
        <v>351</v>
      </c>
      <c r="C137" s="297">
        <v>150390</v>
      </c>
      <c r="D137" s="297">
        <v>1100</v>
      </c>
      <c r="E137" s="185">
        <v>0</v>
      </c>
      <c r="F137" s="303">
        <f t="shared" si="131"/>
        <v>149290</v>
      </c>
      <c r="G137" s="185">
        <f t="shared" si="123"/>
        <v>26872.2</v>
      </c>
      <c r="H137" s="115">
        <f t="shared" si="124"/>
        <v>176162.2</v>
      </c>
      <c r="I137" s="115"/>
      <c r="J137" s="173"/>
      <c r="K137" s="316"/>
      <c r="L137" s="317"/>
      <c r="M137" s="290"/>
      <c r="N137" s="300"/>
    </row>
    <row r="138" spans="1:21" s="284" customFormat="1">
      <c r="A138" s="151" t="s">
        <v>353</v>
      </c>
      <c r="B138" s="152" t="s">
        <v>352</v>
      </c>
      <c r="C138" s="297">
        <v>149890</v>
      </c>
      <c r="D138" s="297">
        <v>1100</v>
      </c>
      <c r="E138" s="185">
        <v>0</v>
      </c>
      <c r="F138" s="303">
        <f t="shared" si="131"/>
        <v>148790</v>
      </c>
      <c r="G138" s="185">
        <f t="shared" si="123"/>
        <v>26782.2</v>
      </c>
      <c r="H138" s="115">
        <f t="shared" si="124"/>
        <v>175572.2</v>
      </c>
      <c r="I138" s="115"/>
      <c r="J138" s="173"/>
      <c r="K138" s="316"/>
      <c r="L138" s="317"/>
      <c r="M138" s="290"/>
      <c r="N138" s="300"/>
    </row>
    <row r="139" spans="1:21" s="284" customFormat="1">
      <c r="A139" s="151" t="s">
        <v>388</v>
      </c>
      <c r="B139" s="152" t="s">
        <v>371</v>
      </c>
      <c r="C139" s="297">
        <v>149890</v>
      </c>
      <c r="D139" s="297">
        <v>1100</v>
      </c>
      <c r="E139" s="185">
        <v>0</v>
      </c>
      <c r="F139" s="303">
        <f t="shared" ref="F139:F142" si="132">C139-D139-E139</f>
        <v>148790</v>
      </c>
      <c r="G139" s="185">
        <f t="shared" ref="G139:G142" si="133">F139*18/100</f>
        <v>26782.2</v>
      </c>
      <c r="H139" s="115">
        <f t="shared" ref="H139:H142" si="134">F139+G139</f>
        <v>175572.2</v>
      </c>
      <c r="I139" s="115"/>
      <c r="J139" s="173"/>
      <c r="K139" s="316"/>
      <c r="L139" s="317"/>
      <c r="M139" s="290"/>
      <c r="N139" s="300"/>
    </row>
    <row r="140" spans="1:21" s="284" customFormat="1">
      <c r="A140" s="151" t="s">
        <v>375</v>
      </c>
      <c r="B140" s="152" t="s">
        <v>372</v>
      </c>
      <c r="C140" s="297">
        <v>148890</v>
      </c>
      <c r="D140" s="297">
        <v>1100</v>
      </c>
      <c r="E140" s="185">
        <v>0</v>
      </c>
      <c r="F140" s="303">
        <f t="shared" si="132"/>
        <v>147790</v>
      </c>
      <c r="G140" s="185">
        <f t="shared" si="133"/>
        <v>26602.2</v>
      </c>
      <c r="H140" s="115">
        <f t="shared" si="134"/>
        <v>174392.2</v>
      </c>
      <c r="I140" s="115"/>
      <c r="J140" s="173"/>
      <c r="K140" s="316"/>
      <c r="L140" s="317"/>
      <c r="M140" s="290"/>
      <c r="N140" s="300"/>
    </row>
    <row r="141" spans="1:21" s="284" customFormat="1">
      <c r="A141" s="151" t="s">
        <v>376</v>
      </c>
      <c r="B141" s="152" t="s">
        <v>373</v>
      </c>
      <c r="C141" s="297">
        <v>150890</v>
      </c>
      <c r="D141" s="297">
        <v>1100</v>
      </c>
      <c r="E141" s="185">
        <v>0</v>
      </c>
      <c r="F141" s="303">
        <f t="shared" si="132"/>
        <v>149790</v>
      </c>
      <c r="G141" s="185">
        <f t="shared" si="133"/>
        <v>26962.2</v>
      </c>
      <c r="H141" s="115">
        <f t="shared" si="134"/>
        <v>176752.2</v>
      </c>
      <c r="I141" s="115"/>
      <c r="J141" s="173"/>
      <c r="K141" s="316"/>
      <c r="L141" s="317"/>
      <c r="M141" s="290"/>
      <c r="N141" s="300"/>
    </row>
    <row r="142" spans="1:21" s="284" customFormat="1">
      <c r="A142" s="151" t="s">
        <v>377</v>
      </c>
      <c r="B142" s="152" t="s">
        <v>374</v>
      </c>
      <c r="C142" s="297">
        <v>155390</v>
      </c>
      <c r="D142" s="297">
        <v>1100</v>
      </c>
      <c r="E142" s="185">
        <v>0</v>
      </c>
      <c r="F142" s="303">
        <f t="shared" si="132"/>
        <v>154290</v>
      </c>
      <c r="G142" s="185">
        <f t="shared" si="133"/>
        <v>27772.2</v>
      </c>
      <c r="H142" s="115">
        <f t="shared" si="134"/>
        <v>182062.2</v>
      </c>
      <c r="I142" s="115"/>
      <c r="J142" s="173"/>
      <c r="K142" s="316"/>
      <c r="L142" s="317"/>
      <c r="M142" s="290"/>
      <c r="N142" s="300"/>
    </row>
    <row r="143" spans="1:21" s="284" customFormat="1">
      <c r="A143" s="151" t="s">
        <v>353</v>
      </c>
      <c r="B143" s="152" t="s">
        <v>393</v>
      </c>
      <c r="C143" s="297">
        <v>154390</v>
      </c>
      <c r="D143" s="297">
        <v>1100</v>
      </c>
      <c r="E143" s="185">
        <v>0</v>
      </c>
      <c r="F143" s="303">
        <f t="shared" ref="F143:F145" si="135">C143-D143-E143</f>
        <v>153290</v>
      </c>
      <c r="G143" s="185">
        <f t="shared" ref="G143:G145" si="136">F143*18/100</f>
        <v>27592.2</v>
      </c>
      <c r="H143" s="115">
        <f t="shared" ref="H143:H145" si="137">F143+G143</f>
        <v>180882.2</v>
      </c>
      <c r="I143" s="115"/>
      <c r="J143" s="173"/>
      <c r="K143" s="316"/>
      <c r="L143" s="317"/>
      <c r="M143" s="290"/>
      <c r="N143" s="300"/>
    </row>
    <row r="144" spans="1:21" s="284" customFormat="1">
      <c r="A144" s="151" t="s">
        <v>353</v>
      </c>
      <c r="B144" s="344" t="s">
        <v>419</v>
      </c>
      <c r="C144" s="297">
        <v>152390</v>
      </c>
      <c r="D144" s="297">
        <v>1100</v>
      </c>
      <c r="E144" s="185">
        <v>0</v>
      </c>
      <c r="F144" s="303">
        <f t="shared" si="135"/>
        <v>151290</v>
      </c>
      <c r="G144" s="185">
        <f t="shared" si="136"/>
        <v>27232.2</v>
      </c>
      <c r="H144" s="115">
        <f t="shared" si="137"/>
        <v>178522.2</v>
      </c>
      <c r="I144" s="115"/>
      <c r="J144" s="173"/>
      <c r="K144" s="316"/>
      <c r="L144" s="317"/>
      <c r="M144" s="290"/>
      <c r="N144" s="300"/>
    </row>
    <row r="145" spans="1:14" s="284" customFormat="1">
      <c r="A145" s="151" t="s">
        <v>353</v>
      </c>
      <c r="B145" s="152" t="s">
        <v>394</v>
      </c>
      <c r="C145" s="297">
        <v>152390</v>
      </c>
      <c r="D145" s="297">
        <v>1100</v>
      </c>
      <c r="E145" s="185">
        <v>0</v>
      </c>
      <c r="F145" s="303">
        <f t="shared" si="135"/>
        <v>151290</v>
      </c>
      <c r="G145" s="185">
        <f t="shared" si="136"/>
        <v>27232.2</v>
      </c>
      <c r="H145" s="115">
        <f t="shared" si="137"/>
        <v>178522.2</v>
      </c>
      <c r="I145" s="115"/>
      <c r="J145" s="173"/>
      <c r="K145" s="316"/>
      <c r="L145" s="317"/>
      <c r="M145" s="290"/>
      <c r="N145" s="300"/>
    </row>
    <row r="146" spans="1:14" s="284" customFormat="1">
      <c r="A146" s="151" t="s">
        <v>353</v>
      </c>
      <c r="B146" s="152" t="s">
        <v>403</v>
      </c>
      <c r="C146" s="297">
        <v>147390</v>
      </c>
      <c r="D146" s="297">
        <v>1100</v>
      </c>
      <c r="E146" s="185">
        <v>0</v>
      </c>
      <c r="F146" s="303">
        <f t="shared" si="131"/>
        <v>146290</v>
      </c>
      <c r="G146" s="185">
        <f t="shared" si="123"/>
        <v>26332.2</v>
      </c>
      <c r="H146" s="115">
        <f t="shared" si="124"/>
        <v>172622.2</v>
      </c>
      <c r="I146" s="115">
        <f t="shared" si="126"/>
        <v>26332.2</v>
      </c>
      <c r="J146" s="173">
        <f t="shared" si="127"/>
        <v>146290</v>
      </c>
      <c r="K146" s="316"/>
      <c r="L146" s="317">
        <v>85450</v>
      </c>
      <c r="M146" s="290">
        <f t="shared" si="122"/>
        <v>60840</v>
      </c>
      <c r="N146" s="300"/>
    </row>
    <row r="147" spans="1:14" s="284" customFormat="1">
      <c r="A147" s="151" t="s">
        <v>353</v>
      </c>
      <c r="B147" s="152" t="s">
        <v>404</v>
      </c>
      <c r="C147" s="297">
        <v>149890</v>
      </c>
      <c r="D147" s="297">
        <v>1100</v>
      </c>
      <c r="E147" s="185">
        <v>0</v>
      </c>
      <c r="F147" s="303">
        <f t="shared" si="131"/>
        <v>148790</v>
      </c>
      <c r="G147" s="185">
        <f t="shared" si="123"/>
        <v>26782.2</v>
      </c>
      <c r="H147" s="115">
        <f t="shared" si="124"/>
        <v>175572.2</v>
      </c>
      <c r="I147" s="115">
        <f t="shared" si="126"/>
        <v>26782.2</v>
      </c>
      <c r="J147" s="173">
        <f t="shared" si="127"/>
        <v>148790</v>
      </c>
      <c r="K147" s="316"/>
      <c r="L147" s="317">
        <v>85450</v>
      </c>
      <c r="M147" s="290">
        <f t="shared" si="122"/>
        <v>63340</v>
      </c>
      <c r="N147" s="300"/>
    </row>
    <row r="148" spans="1:14" s="258" customFormat="1">
      <c r="A148" s="151" t="s">
        <v>353</v>
      </c>
      <c r="B148" s="152" t="s">
        <v>405</v>
      </c>
      <c r="C148" s="297">
        <v>149890</v>
      </c>
      <c r="D148" s="297">
        <v>1100</v>
      </c>
      <c r="E148" s="185">
        <v>0</v>
      </c>
      <c r="F148" s="303">
        <f t="shared" si="125"/>
        <v>148790</v>
      </c>
      <c r="G148" s="185">
        <f t="shared" si="123"/>
        <v>26782.2</v>
      </c>
      <c r="H148" s="115">
        <f t="shared" si="124"/>
        <v>175572.2</v>
      </c>
      <c r="I148" s="115">
        <f t="shared" si="126"/>
        <v>26782.2</v>
      </c>
      <c r="J148" s="173">
        <f t="shared" si="127"/>
        <v>148790</v>
      </c>
      <c r="K148" s="316"/>
      <c r="L148" s="317">
        <v>85520</v>
      </c>
      <c r="M148" s="257">
        <f t="shared" si="122"/>
        <v>63270</v>
      </c>
      <c r="N148" s="300"/>
    </row>
    <row r="149" spans="1:14" s="258" customFormat="1">
      <c r="A149" s="151" t="s">
        <v>353</v>
      </c>
      <c r="B149" s="152" t="s">
        <v>406</v>
      </c>
      <c r="C149" s="297">
        <v>149890</v>
      </c>
      <c r="D149" s="297">
        <v>1100</v>
      </c>
      <c r="E149" s="185">
        <v>0</v>
      </c>
      <c r="F149" s="303">
        <f t="shared" ref="F149" si="138">C149-D149-E149</f>
        <v>148790</v>
      </c>
      <c r="G149" s="185">
        <f t="shared" ref="G149" si="139">F149*18/100</f>
        <v>26782.2</v>
      </c>
      <c r="H149" s="115">
        <f t="shared" ref="H149" si="140">F149+G149</f>
        <v>175572.2</v>
      </c>
      <c r="I149" s="115"/>
      <c r="J149" s="173"/>
      <c r="K149" s="316"/>
      <c r="L149" s="317"/>
      <c r="M149" s="257"/>
      <c r="N149" s="300"/>
    </row>
    <row r="150" spans="1:14" s="258" customFormat="1">
      <c r="A150" s="152" t="s">
        <v>191</v>
      </c>
      <c r="B150" s="152" t="s">
        <v>141</v>
      </c>
      <c r="C150" s="297">
        <v>134590</v>
      </c>
      <c r="D150" s="297">
        <v>1100</v>
      </c>
      <c r="E150" s="185">
        <v>0</v>
      </c>
      <c r="F150" s="303">
        <f t="shared" si="125"/>
        <v>133490</v>
      </c>
      <c r="G150" s="185">
        <f t="shared" si="123"/>
        <v>24028.2</v>
      </c>
      <c r="H150" s="115">
        <f t="shared" si="124"/>
        <v>157518.20000000001</v>
      </c>
      <c r="I150" s="115">
        <f t="shared" si="126"/>
        <v>24028.2</v>
      </c>
      <c r="J150" s="173">
        <f t="shared" si="127"/>
        <v>133490</v>
      </c>
      <c r="K150" s="316"/>
      <c r="L150" s="317"/>
      <c r="M150" s="257"/>
      <c r="N150" s="300"/>
    </row>
    <row r="151" spans="1:14" s="258" customFormat="1">
      <c r="A151" s="152" t="s">
        <v>192</v>
      </c>
      <c r="B151" s="152" t="s">
        <v>142</v>
      </c>
      <c r="C151" s="297">
        <v>134590</v>
      </c>
      <c r="D151" s="297">
        <v>1100</v>
      </c>
      <c r="E151" s="185">
        <v>0</v>
      </c>
      <c r="F151" s="303">
        <f t="shared" si="125"/>
        <v>133490</v>
      </c>
      <c r="G151" s="185">
        <f t="shared" si="123"/>
        <v>24028.2</v>
      </c>
      <c r="H151" s="115">
        <f t="shared" si="124"/>
        <v>157518.20000000001</v>
      </c>
      <c r="I151" s="115">
        <f>G151</f>
        <v>24028.2</v>
      </c>
      <c r="J151" s="173">
        <f>H151-I151</f>
        <v>133490</v>
      </c>
      <c r="K151" s="316"/>
      <c r="L151" s="317">
        <v>97630</v>
      </c>
      <c r="M151" s="257">
        <f t="shared" si="122"/>
        <v>35860</v>
      </c>
      <c r="N151" s="300"/>
    </row>
    <row r="152" spans="1:14" s="258" customFormat="1">
      <c r="A152" s="152" t="s">
        <v>193</v>
      </c>
      <c r="B152" s="152" t="s">
        <v>143</v>
      </c>
      <c r="C152" s="297">
        <v>134830</v>
      </c>
      <c r="D152" s="297">
        <v>2800</v>
      </c>
      <c r="E152" s="185">
        <v>0</v>
      </c>
      <c r="F152" s="303">
        <f t="shared" si="125"/>
        <v>132030</v>
      </c>
      <c r="G152" s="185">
        <f t="shared" si="123"/>
        <v>23765.4</v>
      </c>
      <c r="H152" s="115">
        <f t="shared" si="124"/>
        <v>155795.4</v>
      </c>
      <c r="I152" s="115">
        <f t="shared" ref="I152:I160" si="141">G152</f>
        <v>23765.4</v>
      </c>
      <c r="J152" s="173">
        <f t="shared" ref="J152:J160" si="142">H152-I152</f>
        <v>132030</v>
      </c>
      <c r="K152" s="316"/>
      <c r="L152" s="317"/>
      <c r="M152" s="257"/>
      <c r="N152" s="300"/>
    </row>
    <row r="153" spans="1:14" s="258" customFormat="1">
      <c r="A153" s="152" t="s">
        <v>341</v>
      </c>
      <c r="B153" s="152" t="s">
        <v>339</v>
      </c>
      <c r="C153" s="297">
        <v>134830</v>
      </c>
      <c r="D153" s="279">
        <v>1100</v>
      </c>
      <c r="E153" s="185">
        <v>0</v>
      </c>
      <c r="F153" s="118">
        <f t="shared" si="125"/>
        <v>133730</v>
      </c>
      <c r="G153" s="185">
        <f t="shared" si="123"/>
        <v>24071.4</v>
      </c>
      <c r="H153" s="115">
        <f t="shared" si="124"/>
        <v>157801.4</v>
      </c>
      <c r="I153" s="115">
        <f t="shared" si="141"/>
        <v>24071.4</v>
      </c>
      <c r="J153" s="280">
        <f t="shared" si="142"/>
        <v>133730</v>
      </c>
      <c r="K153" s="281"/>
      <c r="L153" s="282">
        <v>97650</v>
      </c>
      <c r="M153" s="257">
        <f t="shared" si="122"/>
        <v>36080</v>
      </c>
      <c r="N153" s="283"/>
    </row>
    <row r="154" spans="1:14" s="258" customFormat="1">
      <c r="A154" s="152" t="s">
        <v>241</v>
      </c>
      <c r="B154" s="152" t="s">
        <v>240</v>
      </c>
      <c r="C154" s="297">
        <v>135350</v>
      </c>
      <c r="D154" s="279">
        <v>1100</v>
      </c>
      <c r="E154" s="185">
        <v>0</v>
      </c>
      <c r="F154" s="118">
        <f t="shared" si="125"/>
        <v>134250</v>
      </c>
      <c r="G154" s="185">
        <f t="shared" si="123"/>
        <v>24165</v>
      </c>
      <c r="H154" s="115">
        <f t="shared" si="124"/>
        <v>158415</v>
      </c>
      <c r="I154" s="115">
        <f t="shared" si="141"/>
        <v>24165</v>
      </c>
      <c r="J154" s="280">
        <f t="shared" si="142"/>
        <v>134250</v>
      </c>
      <c r="K154" s="281"/>
      <c r="L154" s="282">
        <v>99110</v>
      </c>
      <c r="M154" s="257">
        <f t="shared" si="122"/>
        <v>35140</v>
      </c>
      <c r="N154" s="283"/>
    </row>
    <row r="155" spans="1:14" s="284" customFormat="1">
      <c r="A155" s="152" t="s">
        <v>199</v>
      </c>
      <c r="B155" s="152" t="s">
        <v>184</v>
      </c>
      <c r="C155" s="297">
        <v>144670</v>
      </c>
      <c r="D155" s="279">
        <v>1100</v>
      </c>
      <c r="E155" s="185">
        <v>0</v>
      </c>
      <c r="F155" s="118">
        <f t="shared" si="125"/>
        <v>143570</v>
      </c>
      <c r="G155" s="185">
        <f t="shared" si="123"/>
        <v>25842.6</v>
      </c>
      <c r="H155" s="115">
        <f t="shared" si="124"/>
        <v>169412.6</v>
      </c>
      <c r="I155" s="115">
        <f t="shared" si="141"/>
        <v>25842.6</v>
      </c>
      <c r="J155" s="280">
        <f t="shared" si="142"/>
        <v>143570</v>
      </c>
      <c r="K155" s="281"/>
      <c r="L155" s="282">
        <v>100100</v>
      </c>
      <c r="M155" s="290">
        <f t="shared" si="122"/>
        <v>43470</v>
      </c>
      <c r="N155" s="283"/>
    </row>
    <row r="156" spans="1:14" s="284" customFormat="1">
      <c r="A156" s="152" t="s">
        <v>285</v>
      </c>
      <c r="B156" s="152" t="s">
        <v>277</v>
      </c>
      <c r="C156" s="297">
        <v>145370</v>
      </c>
      <c r="D156" s="279">
        <v>1100</v>
      </c>
      <c r="E156" s="185">
        <v>0</v>
      </c>
      <c r="F156" s="118">
        <f t="shared" si="125"/>
        <v>144270</v>
      </c>
      <c r="G156" s="185">
        <f t="shared" si="123"/>
        <v>25968.6</v>
      </c>
      <c r="H156" s="115">
        <f t="shared" si="124"/>
        <v>170238.6</v>
      </c>
      <c r="I156" s="115"/>
      <c r="J156" s="280"/>
      <c r="K156" s="281"/>
      <c r="L156" s="282"/>
      <c r="M156" s="290"/>
      <c r="N156" s="283"/>
    </row>
    <row r="157" spans="1:14" s="284" customFormat="1">
      <c r="A157" s="159" t="s">
        <v>200</v>
      </c>
      <c r="B157" s="152" t="s">
        <v>185</v>
      </c>
      <c r="C157" s="297">
        <v>148370</v>
      </c>
      <c r="D157" s="279">
        <v>1100</v>
      </c>
      <c r="E157" s="185">
        <v>0</v>
      </c>
      <c r="F157" s="118">
        <f t="shared" si="125"/>
        <v>147270</v>
      </c>
      <c r="G157" s="185">
        <f t="shared" si="123"/>
        <v>26508.6</v>
      </c>
      <c r="H157" s="115">
        <f t="shared" si="124"/>
        <v>173778.6</v>
      </c>
      <c r="I157" s="115"/>
      <c r="J157" s="280"/>
      <c r="K157" s="281"/>
      <c r="L157" s="282"/>
      <c r="M157" s="290"/>
      <c r="N157" s="283"/>
    </row>
    <row r="158" spans="1:14" s="284" customFormat="1">
      <c r="A158" s="159" t="s">
        <v>207</v>
      </c>
      <c r="B158" s="152" t="s">
        <v>140</v>
      </c>
      <c r="C158" s="297">
        <v>148400</v>
      </c>
      <c r="D158" s="279">
        <v>1100</v>
      </c>
      <c r="E158" s="185">
        <v>0</v>
      </c>
      <c r="F158" s="118">
        <f t="shared" si="125"/>
        <v>147300</v>
      </c>
      <c r="G158" s="185">
        <f t="shared" si="123"/>
        <v>26514</v>
      </c>
      <c r="H158" s="115">
        <f t="shared" si="124"/>
        <v>173814</v>
      </c>
      <c r="I158" s="115">
        <f t="shared" si="141"/>
        <v>26514</v>
      </c>
      <c r="J158" s="280">
        <f t="shared" si="142"/>
        <v>147300</v>
      </c>
      <c r="K158" s="281"/>
      <c r="L158" s="282">
        <v>81250</v>
      </c>
      <c r="M158" s="290">
        <f t="shared" si="122"/>
        <v>66050</v>
      </c>
      <c r="N158" s="283"/>
    </row>
    <row r="159" spans="1:14" s="284" customFormat="1">
      <c r="A159" s="158" t="s">
        <v>205</v>
      </c>
      <c r="B159" s="152" t="s">
        <v>186</v>
      </c>
      <c r="C159" s="297">
        <v>149640</v>
      </c>
      <c r="D159" s="279">
        <v>1100</v>
      </c>
      <c r="E159" s="185">
        <v>0</v>
      </c>
      <c r="F159" s="118">
        <f>C159-D159-E159</f>
        <v>148540</v>
      </c>
      <c r="G159" s="185">
        <f t="shared" si="123"/>
        <v>26737.200000000001</v>
      </c>
      <c r="H159" s="115">
        <f t="shared" si="124"/>
        <v>175277.2</v>
      </c>
      <c r="I159" s="115">
        <f t="shared" si="141"/>
        <v>26737.200000000001</v>
      </c>
      <c r="J159" s="280">
        <f t="shared" si="142"/>
        <v>148540</v>
      </c>
      <c r="K159" s="281"/>
      <c r="L159" s="282">
        <v>91430</v>
      </c>
      <c r="M159" s="290">
        <f t="shared" si="122"/>
        <v>57110</v>
      </c>
      <c r="N159" s="283"/>
    </row>
    <row r="160" spans="1:14" s="284" customFormat="1">
      <c r="A160" s="151" t="s">
        <v>323</v>
      </c>
      <c r="B160" s="152" t="s">
        <v>321</v>
      </c>
      <c r="C160" s="297">
        <v>149090</v>
      </c>
      <c r="D160" s="279">
        <v>1100</v>
      </c>
      <c r="E160" s="185">
        <v>0</v>
      </c>
      <c r="F160" s="118">
        <f t="shared" si="125"/>
        <v>147990</v>
      </c>
      <c r="G160" s="185">
        <f t="shared" si="123"/>
        <v>26638.2</v>
      </c>
      <c r="H160" s="115">
        <f t="shared" si="124"/>
        <v>174628.2</v>
      </c>
      <c r="I160" s="115">
        <f t="shared" si="141"/>
        <v>26638.2</v>
      </c>
      <c r="J160" s="280">
        <f t="shared" si="142"/>
        <v>147990</v>
      </c>
      <c r="K160" s="281"/>
      <c r="L160" s="282">
        <v>93900</v>
      </c>
      <c r="M160" s="284">
        <f t="shared" si="122"/>
        <v>54090</v>
      </c>
      <c r="N160" s="283"/>
    </row>
    <row r="161" spans="1:14" s="284" customFormat="1">
      <c r="A161" s="151" t="s">
        <v>324</v>
      </c>
      <c r="B161" s="152" t="s">
        <v>322</v>
      </c>
      <c r="C161" s="297">
        <v>148590</v>
      </c>
      <c r="D161" s="305">
        <v>1100</v>
      </c>
      <c r="E161" s="185">
        <v>0</v>
      </c>
      <c r="F161" s="118">
        <f t="shared" si="125"/>
        <v>147490</v>
      </c>
      <c r="G161" s="338">
        <f t="shared" si="123"/>
        <v>26548.2</v>
      </c>
      <c r="H161" s="183">
        <f t="shared" si="124"/>
        <v>174038.2</v>
      </c>
      <c r="I161" s="316"/>
      <c r="J161" s="280"/>
      <c r="K161" s="327"/>
      <c r="L161" s="328"/>
      <c r="N161" s="283"/>
    </row>
    <row r="162" spans="1:14" s="284" customFormat="1">
      <c r="A162" s="158" t="s">
        <v>144</v>
      </c>
      <c r="B162" s="152" t="s">
        <v>144</v>
      </c>
      <c r="C162" s="297">
        <v>130390</v>
      </c>
      <c r="D162" s="305">
        <v>1100</v>
      </c>
      <c r="E162" s="185">
        <v>0</v>
      </c>
      <c r="F162" s="118">
        <f t="shared" si="125"/>
        <v>129290</v>
      </c>
      <c r="G162" s="338">
        <f t="shared" si="123"/>
        <v>23272.2</v>
      </c>
      <c r="H162" s="183">
        <f t="shared" si="124"/>
        <v>152562.20000000001</v>
      </c>
      <c r="I162" s="316"/>
      <c r="J162" s="280"/>
      <c r="K162" s="327"/>
      <c r="L162" s="328"/>
      <c r="N162" s="283"/>
    </row>
    <row r="163" spans="1:14" s="284" customFormat="1">
      <c r="A163" s="158" t="s">
        <v>187</v>
      </c>
      <c r="B163" s="152" t="s">
        <v>187</v>
      </c>
      <c r="C163" s="297">
        <v>138470</v>
      </c>
      <c r="D163" s="305">
        <v>1100</v>
      </c>
      <c r="E163" s="185">
        <v>0</v>
      </c>
      <c r="F163" s="118">
        <f t="shared" si="125"/>
        <v>137370</v>
      </c>
      <c r="G163" s="338">
        <f t="shared" si="123"/>
        <v>24726.6</v>
      </c>
      <c r="H163" s="183">
        <f t="shared" si="124"/>
        <v>162096.6</v>
      </c>
      <c r="I163" s="316"/>
      <c r="J163" s="280"/>
      <c r="K163" s="327"/>
      <c r="L163" s="328"/>
      <c r="N163" s="283"/>
    </row>
    <row r="164" spans="1:14" s="284" customFormat="1">
      <c r="A164" s="160" t="s">
        <v>145</v>
      </c>
      <c r="B164" s="152" t="s">
        <v>145</v>
      </c>
      <c r="C164" s="297">
        <v>143440</v>
      </c>
      <c r="D164" s="305">
        <v>1100</v>
      </c>
      <c r="E164" s="185">
        <v>0</v>
      </c>
      <c r="F164" s="118">
        <f t="shared" ref="F164:F169" si="143">C164-D164-E164</f>
        <v>142340</v>
      </c>
      <c r="G164" s="338">
        <f t="shared" ref="G164:G169" si="144">F164*18/100</f>
        <v>25621.200000000001</v>
      </c>
      <c r="H164" s="183">
        <f t="shared" ref="H164:H169" si="145">F164+G164</f>
        <v>167961.2</v>
      </c>
      <c r="I164" s="316"/>
      <c r="J164" s="280"/>
      <c r="K164" s="327"/>
      <c r="L164" s="328"/>
      <c r="N164" s="283"/>
    </row>
    <row r="165" spans="1:14" s="284" customFormat="1">
      <c r="A165" s="216" t="s">
        <v>320</v>
      </c>
      <c r="B165" s="152" t="s">
        <v>320</v>
      </c>
      <c r="C165" s="297">
        <v>130390</v>
      </c>
      <c r="D165" s="305">
        <v>1100</v>
      </c>
      <c r="E165" s="185">
        <v>0</v>
      </c>
      <c r="F165" s="118">
        <f t="shared" si="143"/>
        <v>129290</v>
      </c>
      <c r="G165" s="338">
        <f t="shared" si="144"/>
        <v>23272.2</v>
      </c>
      <c r="H165" s="183">
        <f t="shared" si="145"/>
        <v>152562.20000000001</v>
      </c>
      <c r="I165" s="316"/>
      <c r="J165" s="280"/>
      <c r="K165" s="327"/>
      <c r="L165" s="328"/>
      <c r="N165" s="283"/>
    </row>
    <row r="166" spans="1:14" s="284" customFormat="1">
      <c r="A166" s="151" t="s">
        <v>353</v>
      </c>
      <c r="B166" s="152" t="s">
        <v>354</v>
      </c>
      <c r="C166" s="297">
        <v>149590</v>
      </c>
      <c r="D166" s="305">
        <v>1100</v>
      </c>
      <c r="E166" s="185">
        <v>0</v>
      </c>
      <c r="F166" s="118">
        <f t="shared" si="143"/>
        <v>148490</v>
      </c>
      <c r="G166" s="338">
        <f t="shared" si="144"/>
        <v>26728.2</v>
      </c>
      <c r="H166" s="183">
        <f t="shared" si="145"/>
        <v>175218.2</v>
      </c>
      <c r="I166" s="316"/>
      <c r="J166" s="280"/>
      <c r="K166" s="327"/>
      <c r="L166" s="328"/>
      <c r="N166" s="283"/>
    </row>
    <row r="167" spans="1:14" s="284" customFormat="1">
      <c r="A167" s="151" t="s">
        <v>353</v>
      </c>
      <c r="B167" s="152" t="s">
        <v>355</v>
      </c>
      <c r="C167" s="297">
        <v>149090</v>
      </c>
      <c r="D167" s="305">
        <v>1100</v>
      </c>
      <c r="E167" s="185">
        <v>0</v>
      </c>
      <c r="F167" s="118">
        <f t="shared" si="143"/>
        <v>147990</v>
      </c>
      <c r="G167" s="338">
        <f t="shared" si="144"/>
        <v>26638.2</v>
      </c>
      <c r="H167" s="183">
        <f t="shared" si="145"/>
        <v>174628.2</v>
      </c>
      <c r="I167" s="316"/>
      <c r="J167" s="280"/>
      <c r="K167" s="327"/>
      <c r="L167" s="328"/>
      <c r="N167" s="283"/>
    </row>
    <row r="168" spans="1:14" s="284" customFormat="1">
      <c r="A168" s="151" t="s">
        <v>387</v>
      </c>
      <c r="B168" s="152" t="s">
        <v>378</v>
      </c>
      <c r="C168" s="297">
        <v>149090</v>
      </c>
      <c r="D168" s="305">
        <v>1100</v>
      </c>
      <c r="E168" s="185">
        <v>0</v>
      </c>
      <c r="F168" s="118">
        <f t="shared" si="143"/>
        <v>147990</v>
      </c>
      <c r="G168" s="338">
        <f t="shared" si="144"/>
        <v>26638.2</v>
      </c>
      <c r="H168" s="183">
        <f t="shared" si="145"/>
        <v>174628.2</v>
      </c>
      <c r="I168" s="316"/>
      <c r="J168" s="280"/>
      <c r="K168" s="327"/>
      <c r="L168" s="328"/>
      <c r="N168" s="283"/>
    </row>
    <row r="169" spans="1:14" s="284" customFormat="1">
      <c r="A169" s="151" t="s">
        <v>384</v>
      </c>
      <c r="B169" s="152" t="s">
        <v>379</v>
      </c>
      <c r="C169" s="297">
        <v>148090</v>
      </c>
      <c r="D169" s="305">
        <v>1100</v>
      </c>
      <c r="E169" s="185">
        <v>0</v>
      </c>
      <c r="F169" s="118">
        <f t="shared" si="143"/>
        <v>146990</v>
      </c>
      <c r="G169" s="338">
        <f t="shared" si="144"/>
        <v>26458.2</v>
      </c>
      <c r="H169" s="183">
        <f t="shared" si="145"/>
        <v>173448.2</v>
      </c>
      <c r="I169" s="316"/>
      <c r="J169" s="280"/>
      <c r="K169" s="327"/>
      <c r="L169" s="328"/>
      <c r="N169" s="283"/>
    </row>
    <row r="170" spans="1:14" s="284" customFormat="1">
      <c r="A170" s="151" t="s">
        <v>385</v>
      </c>
      <c r="B170" s="152" t="s">
        <v>380</v>
      </c>
      <c r="C170" s="297">
        <v>150090</v>
      </c>
      <c r="D170" s="305">
        <v>1100</v>
      </c>
      <c r="E170" s="185">
        <v>0</v>
      </c>
      <c r="F170" s="118">
        <f t="shared" ref="F170:F171" si="146">C170-D170-E170</f>
        <v>148990</v>
      </c>
      <c r="G170" s="338">
        <f t="shared" ref="G170:G171" si="147">F170*18/100</f>
        <v>26818.2</v>
      </c>
      <c r="H170" s="183">
        <f t="shared" ref="H170:H171" si="148">F170+G170</f>
        <v>175808.2</v>
      </c>
      <c r="I170" s="316"/>
      <c r="J170" s="280"/>
      <c r="K170" s="327"/>
      <c r="L170" s="328"/>
      <c r="N170" s="283"/>
    </row>
    <row r="171" spans="1:14" s="284" customFormat="1">
      <c r="A171" s="151" t="s">
        <v>386</v>
      </c>
      <c r="B171" s="152" t="s">
        <v>381</v>
      </c>
      <c r="C171" s="297">
        <v>154590</v>
      </c>
      <c r="D171" s="305">
        <v>1100</v>
      </c>
      <c r="E171" s="185">
        <v>0</v>
      </c>
      <c r="F171" s="118">
        <f t="shared" si="146"/>
        <v>153490</v>
      </c>
      <c r="G171" s="338">
        <f t="shared" si="147"/>
        <v>27628.2</v>
      </c>
      <c r="H171" s="183">
        <f t="shared" si="148"/>
        <v>181118.2</v>
      </c>
      <c r="I171" s="316"/>
      <c r="J171" s="280"/>
      <c r="K171" s="327"/>
      <c r="L171" s="328"/>
      <c r="N171" s="283"/>
    </row>
    <row r="172" spans="1:14" s="284" customFormat="1">
      <c r="A172" s="87" t="s">
        <v>382</v>
      </c>
      <c r="B172" s="152" t="s">
        <v>382</v>
      </c>
      <c r="C172" s="297">
        <v>130390</v>
      </c>
      <c r="D172" s="305">
        <v>1100</v>
      </c>
      <c r="E172" s="185">
        <v>0</v>
      </c>
      <c r="F172" s="118">
        <f t="shared" ref="F172" si="149">C172-D172-E172</f>
        <v>129290</v>
      </c>
      <c r="G172" s="338">
        <f t="shared" ref="G172" si="150">F172*18/100</f>
        <v>23272.2</v>
      </c>
      <c r="H172" s="183">
        <f t="shared" ref="H172" si="151">F172+G172</f>
        <v>152562.20000000001</v>
      </c>
      <c r="I172" s="316"/>
      <c r="J172" s="280"/>
      <c r="K172" s="327"/>
      <c r="L172" s="328"/>
      <c r="N172" s="283"/>
    </row>
    <row r="173" spans="1:14" s="284" customFormat="1">
      <c r="A173" s="87" t="s">
        <v>382</v>
      </c>
      <c r="B173" s="152" t="s">
        <v>383</v>
      </c>
      <c r="C173" s="297">
        <v>130390</v>
      </c>
      <c r="D173" s="305">
        <v>1100</v>
      </c>
      <c r="E173" s="185">
        <v>0</v>
      </c>
      <c r="F173" s="118">
        <f t="shared" ref="F173:F180" si="152">C173-D173-E173</f>
        <v>129290</v>
      </c>
      <c r="G173" s="338">
        <f t="shared" ref="G173:G180" si="153">F173*18/100</f>
        <v>23272.2</v>
      </c>
      <c r="H173" s="183">
        <f t="shared" ref="H173:H180" si="154">F173+G173</f>
        <v>152562.20000000001</v>
      </c>
      <c r="I173" s="316"/>
      <c r="J173" s="280"/>
      <c r="K173" s="327"/>
      <c r="L173" s="328"/>
      <c r="N173" s="283"/>
    </row>
    <row r="174" spans="1:14" s="284" customFormat="1">
      <c r="A174" s="151" t="s">
        <v>353</v>
      </c>
      <c r="B174" s="152" t="s">
        <v>396</v>
      </c>
      <c r="C174" s="297">
        <v>153590</v>
      </c>
      <c r="D174" s="305">
        <v>1100</v>
      </c>
      <c r="E174" s="185">
        <v>0</v>
      </c>
      <c r="F174" s="118">
        <f t="shared" si="152"/>
        <v>152490</v>
      </c>
      <c r="G174" s="338">
        <f t="shared" si="153"/>
        <v>27448.2</v>
      </c>
      <c r="H174" s="183">
        <f t="shared" si="154"/>
        <v>179938.2</v>
      </c>
      <c r="I174" s="316"/>
      <c r="J174" s="280"/>
      <c r="K174" s="327"/>
      <c r="L174" s="328"/>
      <c r="N174" s="283"/>
    </row>
    <row r="175" spans="1:14" s="284" customFormat="1">
      <c r="A175" s="151" t="s">
        <v>353</v>
      </c>
      <c r="B175" s="152" t="s">
        <v>397</v>
      </c>
      <c r="C175" s="297">
        <v>151590</v>
      </c>
      <c r="D175" s="305">
        <v>1100</v>
      </c>
      <c r="E175" s="185">
        <v>0</v>
      </c>
      <c r="F175" s="118">
        <f t="shared" si="152"/>
        <v>150490</v>
      </c>
      <c r="G175" s="338">
        <f t="shared" si="153"/>
        <v>27088.2</v>
      </c>
      <c r="H175" s="183">
        <f t="shared" si="154"/>
        <v>177578.2</v>
      </c>
      <c r="I175" s="316"/>
      <c r="J175" s="280"/>
      <c r="K175" s="327"/>
      <c r="L175" s="328"/>
      <c r="N175" s="283"/>
    </row>
    <row r="176" spans="1:14" s="284" customFormat="1">
      <c r="A176" s="151" t="s">
        <v>353</v>
      </c>
      <c r="B176" s="152" t="s">
        <v>398</v>
      </c>
      <c r="C176" s="297">
        <v>151590</v>
      </c>
      <c r="D176" s="305">
        <v>1100</v>
      </c>
      <c r="E176" s="185">
        <v>0</v>
      </c>
      <c r="F176" s="118">
        <f t="shared" si="152"/>
        <v>150490</v>
      </c>
      <c r="G176" s="338">
        <f t="shared" si="153"/>
        <v>27088.2</v>
      </c>
      <c r="H176" s="183">
        <f t="shared" si="154"/>
        <v>177578.2</v>
      </c>
      <c r="I176" s="316"/>
      <c r="J176" s="280"/>
      <c r="K176" s="327"/>
      <c r="L176" s="328"/>
      <c r="N176" s="283"/>
    </row>
    <row r="177" spans="1:14" s="284" customFormat="1">
      <c r="A177" s="151" t="s">
        <v>353</v>
      </c>
      <c r="B177" s="152" t="s">
        <v>407</v>
      </c>
      <c r="C177" s="297">
        <v>146590</v>
      </c>
      <c r="D177" s="305">
        <v>1100</v>
      </c>
      <c r="E177" s="185">
        <v>0</v>
      </c>
      <c r="F177" s="118">
        <f t="shared" si="152"/>
        <v>145490</v>
      </c>
      <c r="G177" s="338">
        <f t="shared" si="153"/>
        <v>26188.2</v>
      </c>
      <c r="H177" s="183">
        <f t="shared" si="154"/>
        <v>171678.2</v>
      </c>
      <c r="I177" s="316"/>
      <c r="J177" s="280"/>
      <c r="K177" s="327"/>
      <c r="L177" s="328"/>
      <c r="N177" s="283"/>
    </row>
    <row r="178" spans="1:14" s="284" customFormat="1">
      <c r="A178" s="151" t="s">
        <v>353</v>
      </c>
      <c r="B178" s="152" t="s">
        <v>408</v>
      </c>
      <c r="C178" s="297">
        <v>149090</v>
      </c>
      <c r="D178" s="305">
        <v>1100</v>
      </c>
      <c r="E178" s="185">
        <v>0</v>
      </c>
      <c r="F178" s="118">
        <f t="shared" si="152"/>
        <v>147990</v>
      </c>
      <c r="G178" s="338">
        <f t="shared" si="153"/>
        <v>26638.2</v>
      </c>
      <c r="H178" s="183">
        <f t="shared" si="154"/>
        <v>174628.2</v>
      </c>
      <c r="I178" s="316"/>
      <c r="J178" s="280"/>
      <c r="K178" s="327"/>
      <c r="L178" s="328"/>
      <c r="N178" s="283"/>
    </row>
    <row r="179" spans="1:14" s="284" customFormat="1">
      <c r="A179" s="151" t="s">
        <v>353</v>
      </c>
      <c r="B179" s="152" t="s">
        <v>409</v>
      </c>
      <c r="C179" s="297">
        <v>149090</v>
      </c>
      <c r="D179" s="305">
        <v>1100</v>
      </c>
      <c r="E179" s="185">
        <v>0</v>
      </c>
      <c r="F179" s="118">
        <f t="shared" si="152"/>
        <v>147990</v>
      </c>
      <c r="G179" s="338">
        <f t="shared" si="153"/>
        <v>26638.2</v>
      </c>
      <c r="H179" s="183">
        <f t="shared" si="154"/>
        <v>174628.2</v>
      </c>
      <c r="I179" s="316"/>
      <c r="J179" s="280"/>
      <c r="K179" s="327"/>
      <c r="L179" s="328"/>
      <c r="N179" s="283"/>
    </row>
    <row r="180" spans="1:14" s="284" customFormat="1" ht="29.25" thickBot="1">
      <c r="A180" s="151" t="s">
        <v>353</v>
      </c>
      <c r="B180" s="152" t="s">
        <v>410</v>
      </c>
      <c r="C180" s="297">
        <v>149090</v>
      </c>
      <c r="D180" s="305">
        <v>1100</v>
      </c>
      <c r="E180" s="185">
        <v>0</v>
      </c>
      <c r="F180" s="118">
        <f t="shared" si="152"/>
        <v>147990</v>
      </c>
      <c r="G180" s="338">
        <f t="shared" si="153"/>
        <v>26638.2</v>
      </c>
      <c r="H180" s="183">
        <f t="shared" si="154"/>
        <v>174628.2</v>
      </c>
      <c r="I180" s="316"/>
      <c r="J180" s="280"/>
      <c r="K180" s="327"/>
      <c r="L180" s="328"/>
      <c r="N180" s="283"/>
    </row>
    <row r="181" spans="1:14" s="329" customFormat="1" ht="29.25" thickBot="1">
      <c r="A181" s="427" t="s">
        <v>308</v>
      </c>
      <c r="B181" s="428"/>
      <c r="C181" s="429"/>
      <c r="D181" s="428"/>
      <c r="E181" s="428"/>
      <c r="F181" s="428"/>
      <c r="G181" s="428"/>
      <c r="H181" s="430"/>
      <c r="I181" s="119" t="s">
        <v>264</v>
      </c>
      <c r="J181" s="120" t="s">
        <v>265</v>
      </c>
      <c r="K181" s="121"/>
    </row>
    <row r="182" spans="1:14" s="329" customFormat="1" ht="29.25" thickBot="1">
      <c r="A182" s="442" t="s">
        <v>390</v>
      </c>
      <c r="B182" s="443"/>
      <c r="C182" s="444"/>
      <c r="D182" s="443"/>
      <c r="E182" s="443"/>
      <c r="F182" s="443"/>
      <c r="G182" s="443"/>
      <c r="H182" s="445"/>
      <c r="I182" s="123" t="s">
        <v>266</v>
      </c>
      <c r="J182" s="124" t="s">
        <v>267</v>
      </c>
      <c r="K182" s="121"/>
    </row>
    <row r="183" spans="1:14" s="329" customFormat="1">
      <c r="A183" s="446"/>
      <c r="B183" s="447"/>
      <c r="C183" s="447"/>
      <c r="D183" s="447"/>
      <c r="E183" s="260" t="s">
        <v>309</v>
      </c>
      <c r="F183" s="260" t="s">
        <v>93</v>
      </c>
      <c r="G183" s="330"/>
      <c r="H183" s="331"/>
      <c r="I183" s="261"/>
      <c r="J183" s="262"/>
      <c r="K183" s="332"/>
    </row>
    <row r="184" spans="1:14" s="329" customFormat="1" ht="29.25" thickBot="1">
      <c r="A184" s="448" t="s">
        <v>98</v>
      </c>
      <c r="B184" s="449"/>
      <c r="C184" s="449"/>
      <c r="D184" s="449"/>
      <c r="E184" s="264"/>
      <c r="F184" s="263" t="s">
        <v>112</v>
      </c>
      <c r="G184" s="263" t="s">
        <v>94</v>
      </c>
      <c r="H184" s="333"/>
      <c r="I184" s="264"/>
      <c r="J184" s="265"/>
      <c r="K184" s="334"/>
    </row>
    <row r="185" spans="1:14" s="329" customFormat="1">
      <c r="A185" s="438" t="s">
        <v>98</v>
      </c>
      <c r="B185" s="439"/>
      <c r="C185" s="439"/>
      <c r="D185" s="266"/>
      <c r="E185" s="266"/>
      <c r="F185" s="266" t="s">
        <v>112</v>
      </c>
      <c r="G185" s="267"/>
      <c r="H185" s="266" t="s">
        <v>94</v>
      </c>
      <c r="I185" s="267" t="s">
        <v>112</v>
      </c>
      <c r="J185" s="266"/>
      <c r="K185" s="332"/>
    </row>
    <row r="186" spans="1:14">
      <c r="A186" s="440"/>
      <c r="B186" s="440"/>
      <c r="C186" s="440"/>
      <c r="D186" s="440"/>
      <c r="E186" s="440"/>
      <c r="F186" s="440"/>
      <c r="G186" s="440"/>
      <c r="H186" s="441"/>
      <c r="I186" s="268"/>
      <c r="J186" s="268"/>
      <c r="K186" s="268"/>
    </row>
    <row r="187" spans="1:14">
      <c r="A187" s="268"/>
      <c r="C187" s="269"/>
      <c r="D187" s="268"/>
      <c r="E187" s="268"/>
      <c r="F187" s="268"/>
      <c r="G187" s="268"/>
      <c r="H187" s="268"/>
      <c r="I187" s="268"/>
      <c r="J187" s="268"/>
      <c r="K187" s="268"/>
    </row>
    <row r="188" spans="1:14">
      <c r="A188" s="270"/>
      <c r="C188" s="269"/>
      <c r="D188" s="268"/>
      <c r="E188" s="268"/>
      <c r="F188" s="268"/>
      <c r="G188" s="268"/>
      <c r="H188" s="268"/>
      <c r="I188" s="268"/>
      <c r="J188" s="268"/>
      <c r="K188" s="268"/>
    </row>
    <row r="189" spans="1:14">
      <c r="A189" s="270"/>
      <c r="C189" s="269"/>
      <c r="D189" s="268"/>
      <c r="E189" s="268"/>
      <c r="F189" s="268"/>
      <c r="G189" s="268"/>
      <c r="H189" s="268"/>
      <c r="I189" s="268"/>
      <c r="J189" s="268"/>
      <c r="K189" s="268"/>
    </row>
    <row r="190" spans="1:14">
      <c r="A190" s="270"/>
      <c r="C190" s="269"/>
      <c r="D190" s="268"/>
      <c r="E190" s="268"/>
      <c r="F190" s="268"/>
      <c r="G190" s="268"/>
      <c r="H190" s="268"/>
      <c r="I190" s="268"/>
      <c r="J190" s="268"/>
      <c r="K190" s="268"/>
    </row>
    <row r="191" spans="1:14">
      <c r="A191" s="270"/>
      <c r="C191" s="269"/>
      <c r="D191" s="268"/>
      <c r="E191" s="268"/>
      <c r="F191" s="268"/>
      <c r="G191" s="268"/>
      <c r="H191" s="268"/>
      <c r="I191" s="268"/>
      <c r="J191" s="268"/>
      <c r="K191" s="268"/>
    </row>
    <row r="192" spans="1:14">
      <c r="A192" s="270"/>
      <c r="C192" s="269"/>
      <c r="D192" s="268"/>
      <c r="E192" s="268"/>
      <c r="F192" s="268"/>
      <c r="G192" s="268"/>
      <c r="H192" s="268"/>
      <c r="I192" s="268"/>
      <c r="J192" s="268"/>
      <c r="K192" s="268"/>
    </row>
    <row r="193" spans="1:11">
      <c r="A193" s="270"/>
      <c r="C193" s="269"/>
      <c r="D193" s="268"/>
      <c r="E193" s="268"/>
      <c r="F193" s="268"/>
      <c r="G193" s="268"/>
      <c r="H193" s="268"/>
      <c r="I193" s="268"/>
      <c r="J193" s="268"/>
      <c r="K193" s="268"/>
    </row>
    <row r="194" spans="1:11">
      <c r="B194" s="335"/>
      <c r="C194" s="272"/>
      <c r="D194" s="272"/>
      <c r="K194" s="336"/>
    </row>
  </sheetData>
  <mergeCells count="17">
    <mergeCell ref="A185:C185"/>
    <mergeCell ref="A186:H186"/>
    <mergeCell ref="A182:H182"/>
    <mergeCell ref="A183:D183"/>
    <mergeCell ref="A184:D184"/>
    <mergeCell ref="K5:L5"/>
    <mergeCell ref="K68:L68"/>
    <mergeCell ref="K123:L123"/>
    <mergeCell ref="A181:H181"/>
    <mergeCell ref="A5:H5"/>
    <mergeCell ref="A68:H68"/>
    <mergeCell ref="A123:H123"/>
    <mergeCell ref="A1:A2"/>
    <mergeCell ref="B1:H1"/>
    <mergeCell ref="B2:H2"/>
    <mergeCell ref="B3:H3"/>
    <mergeCell ref="B4:H4"/>
  </mergeCells>
  <printOptions horizontalCentered="1" verticalCentered="1"/>
  <pageMargins left="0" right="0" top="0" bottom="0" header="0" footer="0"/>
  <pageSetup paperSize="9" scale="15" orientation="portrait" r:id="rId1"/>
  <rowBreaks count="1" manualBreakCount="1">
    <brk id="14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194"/>
  <sheetViews>
    <sheetView tabSelected="1" view="pageBreakPreview" zoomScale="62" zoomScaleNormal="60" zoomScaleSheetLayoutView="62" workbookViewId="0">
      <selection activeCell="B10" sqref="B10"/>
    </sheetView>
  </sheetViews>
  <sheetFormatPr defaultColWidth="61.7109375" defaultRowHeight="28.5"/>
  <cols>
    <col min="1" max="1" width="73.140625" style="271" bestFit="1" customWidth="1"/>
    <col min="2" max="2" width="55.5703125" style="268" customWidth="1"/>
    <col min="3" max="3" width="40.85546875" style="335" customWidth="1"/>
    <col min="4" max="4" width="46" style="335" customWidth="1"/>
    <col min="5" max="5" width="47" style="271" customWidth="1"/>
    <col min="6" max="6" width="39.28515625" style="271" customWidth="1"/>
    <col min="7" max="7" width="38.42578125" style="271" customWidth="1"/>
    <col min="8" max="8" width="63.42578125" style="271" customWidth="1"/>
    <col min="9" max="9" width="32.28515625" style="271" bestFit="1" customWidth="1"/>
    <col min="10" max="10" width="40.85546875" style="271" customWidth="1"/>
    <col min="11" max="11" width="22.28515625" style="271" customWidth="1"/>
    <col min="12" max="12" width="28" style="271" customWidth="1"/>
    <col min="13" max="13" width="8.5703125" style="271" customWidth="1"/>
    <col min="14" max="14" width="12.28515625" style="271" bestFit="1" customWidth="1"/>
    <col min="15" max="16384" width="61.7109375" style="271"/>
  </cols>
  <sheetData>
    <row r="1" spans="1:24">
      <c r="A1" s="421" t="s">
        <v>291</v>
      </c>
      <c r="B1" s="423" t="s">
        <v>92</v>
      </c>
      <c r="C1" s="423"/>
      <c r="D1" s="423"/>
      <c r="E1" s="423"/>
      <c r="F1" s="423"/>
      <c r="G1" s="423"/>
      <c r="H1" s="423"/>
      <c r="I1" s="235"/>
      <c r="J1" s="236"/>
      <c r="K1" s="237"/>
      <c r="L1" s="238"/>
    </row>
    <row r="2" spans="1:24">
      <c r="A2" s="422"/>
      <c r="B2" s="424" t="s">
        <v>99</v>
      </c>
      <c r="C2" s="424"/>
      <c r="D2" s="424"/>
      <c r="E2" s="424"/>
      <c r="F2" s="424"/>
      <c r="G2" s="424"/>
      <c r="H2" s="424"/>
      <c r="I2" s="240"/>
      <c r="J2" s="241"/>
      <c r="K2" s="242"/>
      <c r="L2" s="243"/>
    </row>
    <row r="3" spans="1:24">
      <c r="A3" s="244">
        <v>46251</v>
      </c>
      <c r="B3" s="424" t="s">
        <v>286</v>
      </c>
      <c r="C3" s="424"/>
      <c r="D3" s="424"/>
      <c r="E3" s="424"/>
      <c r="F3" s="424"/>
      <c r="G3" s="424"/>
      <c r="H3" s="424"/>
      <c r="I3" s="237"/>
      <c r="J3" s="245"/>
      <c r="K3" s="242"/>
      <c r="L3" s="243"/>
    </row>
    <row r="4" spans="1:24" ht="29.25" thickBot="1">
      <c r="A4" s="239" t="s">
        <v>287</v>
      </c>
      <c r="B4" s="425" t="s">
        <v>292</v>
      </c>
      <c r="C4" s="425"/>
      <c r="D4" s="425"/>
      <c r="E4" s="425"/>
      <c r="F4" s="425"/>
      <c r="G4" s="425"/>
      <c r="H4" s="425"/>
      <c r="I4" s="237"/>
      <c r="J4" s="245"/>
      <c r="K4" s="242"/>
      <c r="L4" s="243"/>
    </row>
    <row r="5" spans="1:24" ht="29.25" thickBot="1">
      <c r="A5" s="431" t="s">
        <v>401</v>
      </c>
      <c r="B5" s="432"/>
      <c r="C5" s="432"/>
      <c r="D5" s="432"/>
      <c r="E5" s="432"/>
      <c r="F5" s="432"/>
      <c r="G5" s="432"/>
      <c r="H5" s="432"/>
      <c r="I5" s="246"/>
      <c r="J5" s="247"/>
      <c r="K5" s="426"/>
      <c r="L5" s="426"/>
    </row>
    <row r="6" spans="1:24" s="252" customFormat="1" ht="57.75" thickBot="1">
      <c r="A6" s="248" t="s">
        <v>90</v>
      </c>
      <c r="B6" s="249" t="s">
        <v>0</v>
      </c>
      <c r="C6" s="229" t="s">
        <v>83</v>
      </c>
      <c r="D6" s="230" t="s">
        <v>289</v>
      </c>
      <c r="E6" s="231" t="s">
        <v>132</v>
      </c>
      <c r="F6" s="231" t="s">
        <v>149</v>
      </c>
      <c r="G6" s="230" t="s">
        <v>85</v>
      </c>
      <c r="H6" s="232" t="s">
        <v>86</v>
      </c>
      <c r="I6" s="232" t="s">
        <v>87</v>
      </c>
      <c r="J6" s="250" t="s">
        <v>88</v>
      </c>
      <c r="K6" s="230"/>
      <c r="L6" s="251"/>
      <c r="P6" s="274"/>
      <c r="Q6" s="274"/>
      <c r="R6" s="275"/>
      <c r="S6" s="274"/>
      <c r="T6" s="274"/>
      <c r="U6" s="276"/>
      <c r="V6" s="276"/>
      <c r="W6" s="274"/>
      <c r="X6" s="274"/>
    </row>
    <row r="7" spans="1:24" s="284" customFormat="1">
      <c r="A7" s="277" t="str">
        <f>'Land Price - BHIWANDI'!A7</f>
        <v>Injection Moulding</v>
      </c>
      <c r="B7" s="253" t="str">
        <f>'Land Price - BHIWANDI'!B7</f>
        <v>M12RR / M12RR1</v>
      </c>
      <c r="C7" s="278">
        <v>143420</v>
      </c>
      <c r="D7" s="279">
        <v>1100</v>
      </c>
      <c r="E7" s="134">
        <v>0</v>
      </c>
      <c r="F7" s="279">
        <f>C7-D7-E7</f>
        <v>142320</v>
      </c>
      <c r="G7" s="134">
        <f>F7*18/100</f>
        <v>25617.599999999999</v>
      </c>
      <c r="H7" s="115">
        <f>F7+G7</f>
        <v>167937.6</v>
      </c>
      <c r="I7" s="115">
        <f>G7</f>
        <v>25617.599999999999</v>
      </c>
      <c r="J7" s="280">
        <f t="shared" ref="J7:J54" si="0">H7-I7</f>
        <v>142320</v>
      </c>
      <c r="K7" s="281"/>
      <c r="L7" s="282">
        <v>90016</v>
      </c>
      <c r="M7" s="274">
        <f>J7-L7</f>
        <v>52304</v>
      </c>
      <c r="N7" s="283"/>
      <c r="O7" s="275"/>
      <c r="P7" s="274"/>
      <c r="Q7" s="274"/>
      <c r="R7" s="276"/>
      <c r="S7" s="276"/>
      <c r="T7" s="274"/>
      <c r="U7" s="274"/>
    </row>
    <row r="8" spans="1:24" s="284" customFormat="1">
      <c r="A8" s="285" t="str">
        <f>'Land Price - BHIWANDI'!A8</f>
        <v>TQPP Film</v>
      </c>
      <c r="B8" s="254" t="str">
        <f>'Land Price - BHIWANDI'!B8</f>
        <v>F10SR / F10SR1</v>
      </c>
      <c r="C8" s="286">
        <v>149630</v>
      </c>
      <c r="D8" s="279">
        <v>1100</v>
      </c>
      <c r="E8" s="134">
        <v>0</v>
      </c>
      <c r="F8" s="279">
        <f t="shared" ref="F8:F57" si="1">C8-D8-E8</f>
        <v>148530</v>
      </c>
      <c r="G8" s="134">
        <f t="shared" ref="G8:G57" si="2">F8*18/100</f>
        <v>26735.4</v>
      </c>
      <c r="H8" s="115">
        <f>F8+G8</f>
        <v>175265.4</v>
      </c>
      <c r="I8" s="287">
        <f t="shared" ref="I8:I54" si="3">G8</f>
        <v>26735.4</v>
      </c>
      <c r="J8" s="288">
        <f>H8-I8</f>
        <v>148530</v>
      </c>
      <c r="K8" s="289"/>
      <c r="L8" s="134">
        <v>92226</v>
      </c>
      <c r="M8" s="290">
        <f t="shared" ref="M8:M57" si="4">J8-L8</f>
        <v>56304</v>
      </c>
      <c r="N8" s="283"/>
    </row>
    <row r="9" spans="1:24" s="284" customFormat="1">
      <c r="A9" s="285" t="str">
        <f>'Land Price - BHIWANDI'!A9</f>
        <v>Raffia</v>
      </c>
      <c r="B9" s="254" t="str">
        <f>'Land Price - BHIWANDI'!B9</f>
        <v>R03RR / R03RR1</v>
      </c>
      <c r="C9" s="286">
        <v>144940</v>
      </c>
      <c r="D9" s="279">
        <v>1100</v>
      </c>
      <c r="E9" s="134">
        <v>0</v>
      </c>
      <c r="F9" s="279">
        <f t="shared" si="1"/>
        <v>143840</v>
      </c>
      <c r="G9" s="134">
        <f t="shared" si="2"/>
        <v>25891.200000000001</v>
      </c>
      <c r="H9" s="115">
        <f t="shared" ref="H9:H57" si="5">F9+G9</f>
        <v>169731.20000000001</v>
      </c>
      <c r="I9" s="287">
        <f>G9</f>
        <v>25891.200000000001</v>
      </c>
      <c r="J9" s="288">
        <f>H9-I9</f>
        <v>143840</v>
      </c>
      <c r="K9" s="291"/>
      <c r="L9" s="181">
        <v>91036</v>
      </c>
      <c r="M9" s="290">
        <f t="shared" si="4"/>
        <v>52804</v>
      </c>
      <c r="N9" s="283"/>
    </row>
    <row r="10" spans="1:24">
      <c r="A10" s="292" t="str">
        <f>'Land Price - BHIWANDI'!A10</f>
        <v>BOPP Film</v>
      </c>
      <c r="B10" s="254" t="str">
        <f>'Land Price - BHIWANDI'!B10</f>
        <v>F03RR / F03RR1</v>
      </c>
      <c r="C10" s="286">
        <v>155140</v>
      </c>
      <c r="D10" s="279">
        <v>1100</v>
      </c>
      <c r="E10" s="134">
        <v>0</v>
      </c>
      <c r="F10" s="279">
        <f t="shared" si="1"/>
        <v>154040</v>
      </c>
      <c r="G10" s="134">
        <f t="shared" si="2"/>
        <v>27727.200000000001</v>
      </c>
      <c r="H10" s="115">
        <f>F10+G10</f>
        <v>181767.2</v>
      </c>
      <c r="I10" s="293">
        <f t="shared" si="3"/>
        <v>27727.200000000001</v>
      </c>
      <c r="J10" s="288">
        <f t="shared" si="0"/>
        <v>154040</v>
      </c>
      <c r="K10" s="291"/>
      <c r="L10" s="181">
        <v>94736</v>
      </c>
      <c r="M10" s="294">
        <f t="shared" si="4"/>
        <v>59304</v>
      </c>
      <c r="N10" s="283"/>
    </row>
    <row r="11" spans="1:24" s="284" customFormat="1">
      <c r="A11" s="285" t="str">
        <f>'Land Price - BHIWANDI'!A11</f>
        <v>Fibers &amp; Filaments</v>
      </c>
      <c r="B11" s="254" t="str">
        <f>'Land Price - BHIWANDI'!B11</f>
        <v>Y25GR/Y25GR1</v>
      </c>
      <c r="C11" s="286">
        <v>153230</v>
      </c>
      <c r="D11" s="279">
        <v>1100</v>
      </c>
      <c r="E11" s="134">
        <v>0</v>
      </c>
      <c r="F11" s="279">
        <f t="shared" si="1"/>
        <v>152130</v>
      </c>
      <c r="G11" s="134">
        <f t="shared" si="2"/>
        <v>27383.4</v>
      </c>
      <c r="H11" s="115">
        <f t="shared" si="5"/>
        <v>179513.4</v>
      </c>
      <c r="I11" s="287">
        <f t="shared" si="3"/>
        <v>27383.4</v>
      </c>
      <c r="J11" s="288">
        <f t="shared" si="0"/>
        <v>152130</v>
      </c>
      <c r="K11" s="291"/>
      <c r="L11" s="181">
        <v>95326</v>
      </c>
      <c r="M11" s="290">
        <f t="shared" si="4"/>
        <v>56804</v>
      </c>
      <c r="N11" s="283"/>
    </row>
    <row r="12" spans="1:24" s="284" customFormat="1">
      <c r="A12" s="285" t="str">
        <f>'Land Price - BHIWANDI'!A12</f>
        <v xml:space="preserve">Non-Woven </v>
      </c>
      <c r="B12" s="254" t="str">
        <f>'Land Price - BHIWANDI'!B12</f>
        <v>Y35GR/Y35GR1</v>
      </c>
      <c r="C12" s="286">
        <v>153230</v>
      </c>
      <c r="D12" s="279">
        <v>1100</v>
      </c>
      <c r="E12" s="134">
        <v>0</v>
      </c>
      <c r="F12" s="279">
        <f t="shared" si="1"/>
        <v>152130</v>
      </c>
      <c r="G12" s="134">
        <f t="shared" si="2"/>
        <v>27383.4</v>
      </c>
      <c r="H12" s="115">
        <f t="shared" si="5"/>
        <v>179513.4</v>
      </c>
      <c r="I12" s="287">
        <f t="shared" si="3"/>
        <v>27383.4</v>
      </c>
      <c r="J12" s="288">
        <f t="shared" si="0"/>
        <v>152130</v>
      </c>
      <c r="K12" s="291"/>
      <c r="L12" s="181">
        <v>94326</v>
      </c>
      <c r="M12" s="290">
        <f t="shared" si="4"/>
        <v>57804</v>
      </c>
      <c r="N12" s="283"/>
    </row>
    <row r="13" spans="1:24" s="284" customFormat="1">
      <c r="A13" s="285" t="str">
        <f>'Land Price - BHIWANDI'!A13</f>
        <v>Fibers &amp; Filaments</v>
      </c>
      <c r="B13" s="254" t="str">
        <f>'Land Price - BHIWANDI'!B13</f>
        <v>Y12GR</v>
      </c>
      <c r="C13" s="286">
        <v>143920</v>
      </c>
      <c r="D13" s="279">
        <v>1100</v>
      </c>
      <c r="E13" s="134">
        <v>0</v>
      </c>
      <c r="F13" s="279">
        <f t="shared" si="1"/>
        <v>142820</v>
      </c>
      <c r="G13" s="134">
        <f t="shared" si="2"/>
        <v>25707.599999999999</v>
      </c>
      <c r="H13" s="115">
        <f t="shared" si="5"/>
        <v>168527.6</v>
      </c>
      <c r="I13" s="287">
        <f t="shared" si="3"/>
        <v>25707.599999999999</v>
      </c>
      <c r="J13" s="288">
        <f t="shared" si="0"/>
        <v>142820</v>
      </c>
      <c r="K13" s="291"/>
      <c r="L13" s="181">
        <v>90516</v>
      </c>
      <c r="M13" s="290">
        <f t="shared" si="4"/>
        <v>52304</v>
      </c>
      <c r="N13" s="283"/>
    </row>
    <row r="14" spans="1:24" s="284" customFormat="1">
      <c r="A14" s="285" t="str">
        <f>'Land Price - BHIWANDI'!A14</f>
        <v>Cast Film</v>
      </c>
      <c r="B14" s="254" t="str">
        <f>'Land Price - BHIWANDI'!B14</f>
        <v>F08RR/ F08RR1</v>
      </c>
      <c r="C14" s="286">
        <v>152390</v>
      </c>
      <c r="D14" s="279">
        <v>1100</v>
      </c>
      <c r="E14" s="134">
        <v>0</v>
      </c>
      <c r="F14" s="279">
        <f t="shared" si="1"/>
        <v>151290</v>
      </c>
      <c r="G14" s="134">
        <f t="shared" si="2"/>
        <v>27232.2</v>
      </c>
      <c r="H14" s="115">
        <f t="shared" si="5"/>
        <v>178522.2</v>
      </c>
      <c r="I14" s="287">
        <f t="shared" si="3"/>
        <v>27232.2</v>
      </c>
      <c r="J14" s="288">
        <f t="shared" si="0"/>
        <v>151290</v>
      </c>
      <c r="K14" s="291"/>
      <c r="L14" s="181">
        <v>91986</v>
      </c>
      <c r="M14" s="290">
        <f t="shared" si="4"/>
        <v>59304</v>
      </c>
      <c r="N14" s="283"/>
    </row>
    <row r="15" spans="1:24" s="284" customFormat="1">
      <c r="A15" s="277" t="str">
        <f>'Land Price - BHIWANDI'!A15</f>
        <v>Random Co- Polymer</v>
      </c>
      <c r="B15" s="254" t="str">
        <f>'Land Price - BHIWANDI'!B15</f>
        <v>RM12CR</v>
      </c>
      <c r="C15" s="286">
        <v>159220</v>
      </c>
      <c r="D15" s="279">
        <v>1100</v>
      </c>
      <c r="E15" s="134">
        <v>0</v>
      </c>
      <c r="F15" s="279">
        <f t="shared" si="1"/>
        <v>158120</v>
      </c>
      <c r="G15" s="134">
        <f t="shared" si="2"/>
        <v>28461.599999999999</v>
      </c>
      <c r="H15" s="115">
        <f t="shared" si="5"/>
        <v>186581.6</v>
      </c>
      <c r="I15" s="115">
        <f t="shared" si="3"/>
        <v>28461.599999999999</v>
      </c>
      <c r="J15" s="280">
        <f t="shared" si="0"/>
        <v>158120</v>
      </c>
      <c r="K15" s="295"/>
      <c r="L15" s="296">
        <v>98316</v>
      </c>
      <c r="M15" s="290">
        <f t="shared" si="4"/>
        <v>59804</v>
      </c>
      <c r="N15" s="283"/>
    </row>
    <row r="16" spans="1:24" s="284" customFormat="1">
      <c r="A16" s="277" t="str">
        <f>'Land Price - BHIWANDI'!A16</f>
        <v>Random Co- Polymer</v>
      </c>
      <c r="B16" s="254" t="str">
        <f>'Land Price - BHIWANDI'!B16</f>
        <v>RM30CR</v>
      </c>
      <c r="C16" s="286">
        <v>160240</v>
      </c>
      <c r="D16" s="279">
        <v>1100</v>
      </c>
      <c r="E16" s="134">
        <v>0</v>
      </c>
      <c r="F16" s="279">
        <f t="shared" si="1"/>
        <v>159140</v>
      </c>
      <c r="G16" s="134">
        <f t="shared" si="2"/>
        <v>28645.200000000001</v>
      </c>
      <c r="H16" s="115">
        <f t="shared" si="5"/>
        <v>187785.2</v>
      </c>
      <c r="I16" s="115">
        <f t="shared" si="3"/>
        <v>28645.200000000001</v>
      </c>
      <c r="J16" s="280">
        <f t="shared" si="0"/>
        <v>159140</v>
      </c>
      <c r="K16" s="295"/>
      <c r="L16" s="296">
        <v>99326</v>
      </c>
      <c r="M16" s="290">
        <f t="shared" si="4"/>
        <v>59814</v>
      </c>
      <c r="N16" s="283"/>
    </row>
    <row r="17" spans="1:14" s="284" customFormat="1">
      <c r="A17" s="277" t="str">
        <f>'Land Price - BHIWANDI'!A17</f>
        <v xml:space="preserve"> Co- Polymer</v>
      </c>
      <c r="B17" s="255" t="str">
        <f>'Land Price - BHIWANDI'!B17</f>
        <v>CM03RR</v>
      </c>
      <c r="C17" s="286">
        <v>152230</v>
      </c>
      <c r="D17" s="279">
        <v>1100</v>
      </c>
      <c r="E17" s="134">
        <v>0</v>
      </c>
      <c r="F17" s="279">
        <f t="shared" si="1"/>
        <v>151130</v>
      </c>
      <c r="G17" s="134">
        <f t="shared" si="2"/>
        <v>27203.4</v>
      </c>
      <c r="H17" s="115">
        <f t="shared" si="5"/>
        <v>178333.4</v>
      </c>
      <c r="I17" s="115">
        <f t="shared" si="3"/>
        <v>27203.4</v>
      </c>
      <c r="J17" s="280">
        <f t="shared" si="0"/>
        <v>151130</v>
      </c>
      <c r="K17" s="295"/>
      <c r="L17" s="296">
        <v>99326</v>
      </c>
      <c r="M17" s="290">
        <f t="shared" si="4"/>
        <v>51804</v>
      </c>
      <c r="N17" s="283"/>
    </row>
    <row r="18" spans="1:14" s="284" customFormat="1">
      <c r="A18" s="277" t="str">
        <f>'Land Price - BHIWANDI'!A18</f>
        <v xml:space="preserve"> Co- Polymer</v>
      </c>
      <c r="B18" s="255" t="str">
        <f>'Land Price - BHIWANDI'!B18</f>
        <v>CM08NR</v>
      </c>
      <c r="C18" s="286">
        <v>152230</v>
      </c>
      <c r="D18" s="279">
        <v>1100</v>
      </c>
      <c r="E18" s="134">
        <v>0</v>
      </c>
      <c r="F18" s="279">
        <f t="shared" si="1"/>
        <v>151130</v>
      </c>
      <c r="G18" s="134">
        <f t="shared" si="2"/>
        <v>27203.4</v>
      </c>
      <c r="H18" s="115">
        <f t="shared" si="5"/>
        <v>178333.4</v>
      </c>
      <c r="I18" s="115">
        <f t="shared" si="3"/>
        <v>27203.4</v>
      </c>
      <c r="J18" s="280">
        <f t="shared" si="0"/>
        <v>151130</v>
      </c>
      <c r="K18" s="295"/>
      <c r="L18" s="296">
        <v>99326</v>
      </c>
      <c r="M18" s="290">
        <f t="shared" si="4"/>
        <v>51804</v>
      </c>
      <c r="N18" s="283"/>
    </row>
    <row r="19" spans="1:14" s="284" customFormat="1">
      <c r="A19" s="277" t="str">
        <f>'Land Price - BHIWANDI'!A19</f>
        <v xml:space="preserve"> Co- Polymer</v>
      </c>
      <c r="B19" s="228" t="str">
        <f>'Land Price - BHIWANDI'!B19</f>
        <v>CM12RR</v>
      </c>
      <c r="C19" s="286">
        <v>152230</v>
      </c>
      <c r="D19" s="297">
        <v>1100</v>
      </c>
      <c r="E19" s="185">
        <v>0</v>
      </c>
      <c r="F19" s="297">
        <f t="shared" si="1"/>
        <v>151130</v>
      </c>
      <c r="G19" s="185">
        <f t="shared" si="2"/>
        <v>27203.4</v>
      </c>
      <c r="H19" s="115">
        <f t="shared" si="5"/>
        <v>178333.4</v>
      </c>
      <c r="I19" s="115">
        <f t="shared" si="3"/>
        <v>27203.4</v>
      </c>
      <c r="J19" s="173">
        <f t="shared" si="0"/>
        <v>151130</v>
      </c>
      <c r="K19" s="298"/>
      <c r="L19" s="299">
        <v>99326</v>
      </c>
      <c r="M19" s="290">
        <f t="shared" si="4"/>
        <v>51804</v>
      </c>
      <c r="N19" s="300"/>
    </row>
    <row r="20" spans="1:14" s="284" customFormat="1">
      <c r="A20" s="277" t="str">
        <f>'Land Price - BHIWANDI'!A20</f>
        <v xml:space="preserve"> Co- Polymer</v>
      </c>
      <c r="B20" s="228" t="str">
        <f>'Land Price - BHIWANDI'!B20</f>
        <v>CE02RR</v>
      </c>
      <c r="C20" s="286">
        <v>153700</v>
      </c>
      <c r="D20" s="297">
        <v>1100</v>
      </c>
      <c r="E20" s="185">
        <v>0</v>
      </c>
      <c r="F20" s="297">
        <f t="shared" si="1"/>
        <v>152600</v>
      </c>
      <c r="G20" s="185">
        <f t="shared" si="2"/>
        <v>27468</v>
      </c>
      <c r="H20" s="115">
        <f t="shared" si="5"/>
        <v>180068</v>
      </c>
      <c r="I20" s="115">
        <f t="shared" ref="I20" si="6">G20</f>
        <v>27468</v>
      </c>
      <c r="J20" s="173">
        <f t="shared" ref="J20" si="7">H20-I20</f>
        <v>152600</v>
      </c>
      <c r="K20" s="298"/>
      <c r="L20" s="299">
        <v>99326</v>
      </c>
      <c r="M20" s="290">
        <f t="shared" ref="M20" si="8">J20-L20</f>
        <v>53274</v>
      </c>
      <c r="N20" s="300"/>
    </row>
    <row r="21" spans="1:14" s="284" customFormat="1">
      <c r="A21" s="277" t="str">
        <f>'Land Price - BHIWANDI'!A21</f>
        <v xml:space="preserve"> Co- Polymer</v>
      </c>
      <c r="B21" s="228" t="str">
        <f>'Land Price - BHIWANDI'!B21</f>
        <v>CM25NR</v>
      </c>
      <c r="C21" s="286">
        <v>152720</v>
      </c>
      <c r="D21" s="297">
        <v>1100</v>
      </c>
      <c r="E21" s="185">
        <v>0</v>
      </c>
      <c r="F21" s="297">
        <f t="shared" si="1"/>
        <v>151620</v>
      </c>
      <c r="G21" s="185">
        <f t="shared" si="2"/>
        <v>27291.599999999999</v>
      </c>
      <c r="H21" s="115">
        <f t="shared" si="5"/>
        <v>178911.6</v>
      </c>
      <c r="I21" s="115">
        <f t="shared" ref="I21" si="9">G21</f>
        <v>27291.599999999999</v>
      </c>
      <c r="J21" s="173">
        <f t="shared" ref="J21" si="10">H21-I21</f>
        <v>151620</v>
      </c>
      <c r="K21" s="298"/>
      <c r="L21" s="299">
        <v>99326</v>
      </c>
      <c r="M21" s="290">
        <f t="shared" ref="M21" si="11">J21-L21</f>
        <v>52294</v>
      </c>
      <c r="N21" s="300"/>
    </row>
    <row r="22" spans="1:14" s="284" customFormat="1">
      <c r="A22" s="277" t="str">
        <f>'Land Price - BHIWANDI'!A22</f>
        <v xml:space="preserve"> Co- Polymer</v>
      </c>
      <c r="B22" s="228" t="str">
        <f>'Land Price - BHIWANDI'!B22</f>
        <v>CM40NR</v>
      </c>
      <c r="C22" s="286">
        <v>153700</v>
      </c>
      <c r="D22" s="297">
        <v>1100</v>
      </c>
      <c r="E22" s="185">
        <v>0</v>
      </c>
      <c r="F22" s="297">
        <f t="shared" si="1"/>
        <v>152600</v>
      </c>
      <c r="G22" s="185">
        <f t="shared" si="2"/>
        <v>27468</v>
      </c>
      <c r="H22" s="115">
        <f t="shared" si="5"/>
        <v>180068</v>
      </c>
      <c r="I22" s="115">
        <f t="shared" ref="I22" si="12">G22</f>
        <v>27468</v>
      </c>
      <c r="J22" s="173">
        <f t="shared" ref="J22" si="13">H22-I22</f>
        <v>152600</v>
      </c>
      <c r="K22" s="298"/>
      <c r="L22" s="299">
        <v>99326</v>
      </c>
      <c r="M22" s="290">
        <f t="shared" ref="M22" si="14">J22-L22</f>
        <v>53274</v>
      </c>
      <c r="N22" s="300"/>
    </row>
    <row r="23" spans="1:14" s="284" customFormat="1">
      <c r="A23" s="277" t="str">
        <f>'Land Price - BHIWANDI'!A23</f>
        <v xml:space="preserve"> Co- Polymer</v>
      </c>
      <c r="B23" s="228" t="str">
        <f>'Land Price - BHIWANDI'!B23</f>
        <v>CM65NR</v>
      </c>
      <c r="C23" s="286">
        <v>153700</v>
      </c>
      <c r="D23" s="297">
        <v>1100</v>
      </c>
      <c r="E23" s="185">
        <v>0</v>
      </c>
      <c r="F23" s="297">
        <f t="shared" si="1"/>
        <v>152600</v>
      </c>
      <c r="G23" s="185">
        <f t="shared" si="2"/>
        <v>27468</v>
      </c>
      <c r="H23" s="115">
        <f t="shared" si="5"/>
        <v>180068</v>
      </c>
      <c r="I23" s="115">
        <f t="shared" ref="I23" si="15">G23</f>
        <v>27468</v>
      </c>
      <c r="J23" s="173">
        <f t="shared" ref="J23" si="16">H23-I23</f>
        <v>152600</v>
      </c>
      <c r="K23" s="298"/>
      <c r="L23" s="299">
        <v>99326</v>
      </c>
      <c r="M23" s="290">
        <f t="shared" ref="M23" si="17">J23-L23</f>
        <v>53274</v>
      </c>
      <c r="N23" s="300"/>
    </row>
    <row r="24" spans="1:14" s="284" customFormat="1">
      <c r="A24" s="277" t="str">
        <f>'Land Price - BHIWANDI'!A24</f>
        <v xml:space="preserve"> Co- Polymer</v>
      </c>
      <c r="B24" s="228" t="str">
        <f>'Land Price - BHIWANDI'!B24</f>
        <v>CM10TE</v>
      </c>
      <c r="C24" s="286">
        <v>153990</v>
      </c>
      <c r="D24" s="297">
        <v>1100</v>
      </c>
      <c r="E24" s="185">
        <v>0</v>
      </c>
      <c r="F24" s="297">
        <f t="shared" si="1"/>
        <v>152890</v>
      </c>
      <c r="G24" s="185">
        <f t="shared" si="2"/>
        <v>27520.2</v>
      </c>
      <c r="H24" s="115">
        <f t="shared" si="5"/>
        <v>180410.2</v>
      </c>
      <c r="I24" s="115">
        <f t="shared" ref="I24" si="18">G24</f>
        <v>27520.2</v>
      </c>
      <c r="J24" s="173">
        <f t="shared" ref="J24" si="19">H24-I24</f>
        <v>152890</v>
      </c>
      <c r="K24" s="298"/>
      <c r="L24" s="299">
        <v>99326</v>
      </c>
      <c r="M24" s="290">
        <f t="shared" ref="M24" si="20">J24-L24</f>
        <v>53564</v>
      </c>
      <c r="N24" s="300"/>
    </row>
    <row r="25" spans="1:14" s="284" customFormat="1">
      <c r="A25" s="277" t="str">
        <f>'Land Price - BHIWANDI'!A25</f>
        <v xml:space="preserve"> Co- Polymer</v>
      </c>
      <c r="B25" s="228" t="str">
        <f>'Land Price - BHIWANDI'!B25</f>
        <v>CM12RE</v>
      </c>
      <c r="C25" s="286">
        <v>155540</v>
      </c>
      <c r="D25" s="297">
        <v>1100</v>
      </c>
      <c r="E25" s="185">
        <v>0</v>
      </c>
      <c r="F25" s="297">
        <f t="shared" si="1"/>
        <v>154440</v>
      </c>
      <c r="G25" s="185">
        <f t="shared" si="2"/>
        <v>27799.200000000001</v>
      </c>
      <c r="H25" s="115">
        <f t="shared" si="5"/>
        <v>182239.2</v>
      </c>
      <c r="I25" s="115">
        <f t="shared" ref="I25" si="21">G25</f>
        <v>27799.200000000001</v>
      </c>
      <c r="J25" s="173">
        <f t="shared" ref="J25" si="22">H25-I25</f>
        <v>154440</v>
      </c>
      <c r="K25" s="298"/>
      <c r="L25" s="299">
        <v>99326</v>
      </c>
      <c r="M25" s="290">
        <f t="shared" ref="M25" si="23">J25-L25</f>
        <v>55114</v>
      </c>
      <c r="N25" s="300"/>
    </row>
    <row r="26" spans="1:14" s="284" customFormat="1">
      <c r="A26" s="301" t="s">
        <v>330</v>
      </c>
      <c r="B26" s="256" t="s">
        <v>327</v>
      </c>
      <c r="C26" s="286">
        <v>144380</v>
      </c>
      <c r="D26" s="297">
        <v>1100</v>
      </c>
      <c r="E26" s="185">
        <v>0</v>
      </c>
      <c r="F26" s="297">
        <f t="shared" ref="F26:F27" si="24">C26-D26-E26</f>
        <v>143280</v>
      </c>
      <c r="G26" s="185">
        <f t="shared" ref="G26" si="25">F26*18/100</f>
        <v>25790.400000000001</v>
      </c>
      <c r="H26" s="115">
        <f t="shared" ref="H26:H27" si="26">F26+G26</f>
        <v>169070.4</v>
      </c>
      <c r="I26" s="115"/>
      <c r="J26" s="173"/>
      <c r="K26" s="298"/>
      <c r="L26" s="299"/>
      <c r="M26" s="290"/>
      <c r="N26" s="300"/>
    </row>
    <row r="27" spans="1:14" s="284" customFormat="1">
      <c r="A27" s="301" t="s">
        <v>331</v>
      </c>
      <c r="B27" s="256" t="s">
        <v>328</v>
      </c>
      <c r="C27" s="286">
        <v>144420</v>
      </c>
      <c r="D27" s="297">
        <v>1100</v>
      </c>
      <c r="E27" s="185">
        <v>0</v>
      </c>
      <c r="F27" s="297">
        <f t="shared" si="24"/>
        <v>143320</v>
      </c>
      <c r="G27" s="185">
        <f t="shared" si="2"/>
        <v>25797.599999999999</v>
      </c>
      <c r="H27" s="115">
        <f t="shared" si="26"/>
        <v>169117.6</v>
      </c>
      <c r="I27" s="115"/>
      <c r="J27" s="173"/>
      <c r="K27" s="298"/>
      <c r="L27" s="299"/>
      <c r="M27" s="290"/>
      <c r="N27" s="300"/>
    </row>
    <row r="28" spans="1:14" s="284" customFormat="1">
      <c r="A28" s="301" t="s">
        <v>335</v>
      </c>
      <c r="B28" s="228" t="s">
        <v>334</v>
      </c>
      <c r="C28" s="286">
        <v>153230</v>
      </c>
      <c r="D28" s="297">
        <v>1100</v>
      </c>
      <c r="E28" s="185">
        <v>0</v>
      </c>
      <c r="F28" s="297">
        <f t="shared" ref="F28" si="27">C28-D28-E28</f>
        <v>152130</v>
      </c>
      <c r="G28" s="185">
        <f t="shared" ref="G28" si="28">F28*18/100</f>
        <v>27383.4</v>
      </c>
      <c r="H28" s="115">
        <f t="shared" ref="H28" si="29">F28+G28</f>
        <v>179513.4</v>
      </c>
      <c r="I28" s="115"/>
      <c r="J28" s="173"/>
      <c r="K28" s="298"/>
      <c r="L28" s="299"/>
      <c r="M28" s="290"/>
      <c r="N28" s="300"/>
    </row>
    <row r="29" spans="1:14" s="284" customFormat="1">
      <c r="A29" s="301" t="s">
        <v>342</v>
      </c>
      <c r="B29" s="228" t="s">
        <v>344</v>
      </c>
      <c r="C29" s="286">
        <v>160200</v>
      </c>
      <c r="D29" s="297">
        <v>1100</v>
      </c>
      <c r="E29" s="185">
        <v>0</v>
      </c>
      <c r="F29" s="297">
        <f t="shared" ref="F29:F30" si="30">C29-D29-E29</f>
        <v>159100</v>
      </c>
      <c r="G29" s="185">
        <f t="shared" ref="G29:G30" si="31">F29*18/100</f>
        <v>28638</v>
      </c>
      <c r="H29" s="115">
        <f t="shared" ref="H29:H30" si="32">F29+G29</f>
        <v>187738</v>
      </c>
      <c r="I29" s="115"/>
      <c r="J29" s="173"/>
      <c r="K29" s="298"/>
      <c r="L29" s="299"/>
      <c r="M29" s="290"/>
      <c r="N29" s="300"/>
    </row>
    <row r="30" spans="1:14" s="284" customFormat="1">
      <c r="A30" s="301" t="s">
        <v>343</v>
      </c>
      <c r="B30" s="228" t="s">
        <v>345</v>
      </c>
      <c r="C30" s="286">
        <v>171220</v>
      </c>
      <c r="D30" s="297">
        <v>1100</v>
      </c>
      <c r="E30" s="185">
        <v>0</v>
      </c>
      <c r="F30" s="297">
        <f t="shared" si="30"/>
        <v>170120</v>
      </c>
      <c r="G30" s="185">
        <f t="shared" si="31"/>
        <v>30621.599999999999</v>
      </c>
      <c r="H30" s="115">
        <f t="shared" si="32"/>
        <v>200741.6</v>
      </c>
      <c r="I30" s="115"/>
      <c r="J30" s="173"/>
      <c r="K30" s="298"/>
      <c r="L30" s="299"/>
      <c r="M30" s="290"/>
      <c r="N30" s="300"/>
    </row>
    <row r="31" spans="1:14" s="284" customFormat="1">
      <c r="A31" s="301" t="s">
        <v>357</v>
      </c>
      <c r="B31" s="228" t="s">
        <v>356</v>
      </c>
      <c r="C31" s="286">
        <v>147280</v>
      </c>
      <c r="D31" s="297">
        <v>1100</v>
      </c>
      <c r="E31" s="185">
        <v>0</v>
      </c>
      <c r="F31" s="297">
        <f t="shared" ref="F31" si="33">C31-D31-E31</f>
        <v>146180</v>
      </c>
      <c r="G31" s="185">
        <f t="shared" ref="G31" si="34">F31*18/100</f>
        <v>26312.400000000001</v>
      </c>
      <c r="H31" s="115">
        <f t="shared" ref="H31" si="35">F31+G31</f>
        <v>172492.4</v>
      </c>
      <c r="I31" s="115"/>
      <c r="J31" s="173"/>
      <c r="K31" s="298"/>
      <c r="L31" s="299"/>
      <c r="M31" s="290"/>
      <c r="N31" s="300"/>
    </row>
    <row r="32" spans="1:14" s="284" customFormat="1">
      <c r="A32" s="277" t="str">
        <f>'Land Price - BHIWANDI'!A32</f>
        <v>PP Random Copolymer</v>
      </c>
      <c r="B32" s="228" t="s">
        <v>365</v>
      </c>
      <c r="C32" s="286">
        <v>160220</v>
      </c>
      <c r="D32" s="297">
        <v>1100</v>
      </c>
      <c r="E32" s="185">
        <v>0</v>
      </c>
      <c r="F32" s="297">
        <f t="shared" ref="F32:F33" si="36">C32-D32-E32</f>
        <v>159120</v>
      </c>
      <c r="G32" s="185">
        <f t="shared" ref="G32:G33" si="37">F32*18/100</f>
        <v>28641.599999999999</v>
      </c>
      <c r="H32" s="115">
        <f t="shared" ref="H32:H33" si="38">F32+G32</f>
        <v>187761.6</v>
      </c>
      <c r="I32" s="115"/>
      <c r="J32" s="173"/>
      <c r="K32" s="298"/>
      <c r="L32" s="299"/>
      <c r="M32" s="290"/>
      <c r="N32" s="300"/>
    </row>
    <row r="33" spans="1:14" s="284" customFormat="1">
      <c r="A33" s="277" t="str">
        <f>'Land Price - BHIWANDI'!A33</f>
        <v>PP Random Copolymer</v>
      </c>
      <c r="B33" s="228" t="s">
        <v>366</v>
      </c>
      <c r="C33" s="286">
        <v>161220</v>
      </c>
      <c r="D33" s="297">
        <v>1100</v>
      </c>
      <c r="E33" s="185">
        <v>0</v>
      </c>
      <c r="F33" s="297">
        <f t="shared" si="36"/>
        <v>160120</v>
      </c>
      <c r="G33" s="185">
        <f t="shared" si="37"/>
        <v>28821.599999999999</v>
      </c>
      <c r="H33" s="115">
        <f t="shared" si="38"/>
        <v>188941.6</v>
      </c>
      <c r="I33" s="115"/>
      <c r="J33" s="173"/>
      <c r="K33" s="298"/>
      <c r="L33" s="299"/>
      <c r="M33" s="290"/>
      <c r="N33" s="300"/>
    </row>
    <row r="34" spans="1:14" s="284" customFormat="1">
      <c r="A34" s="277" t="s">
        <v>391</v>
      </c>
      <c r="B34" s="228" t="s">
        <v>391</v>
      </c>
      <c r="C34" s="286">
        <v>145420</v>
      </c>
      <c r="D34" s="297">
        <v>1100</v>
      </c>
      <c r="E34" s="134">
        <v>0</v>
      </c>
      <c r="F34" s="297">
        <f t="shared" ref="F34" si="39">C34-D34-E34</f>
        <v>144320</v>
      </c>
      <c r="G34" s="185">
        <f t="shared" ref="G34" si="40">F34*18/100</f>
        <v>25977.599999999999</v>
      </c>
      <c r="H34" s="115">
        <f t="shared" ref="H34" si="41">F34+G34</f>
        <v>170297.60000000001</v>
      </c>
      <c r="I34" s="115"/>
      <c r="J34" s="173"/>
      <c r="K34" s="298"/>
      <c r="L34" s="299"/>
      <c r="M34" s="290"/>
      <c r="N34" s="300"/>
    </row>
    <row r="35" spans="1:14" s="284" customFormat="1">
      <c r="A35" s="222" t="s">
        <v>425</v>
      </c>
      <c r="B35" s="190" t="s">
        <v>423</v>
      </c>
      <c r="C35" s="286">
        <v>156040</v>
      </c>
      <c r="D35" s="297">
        <v>1100</v>
      </c>
      <c r="E35" s="134">
        <v>0</v>
      </c>
      <c r="F35" s="297">
        <f t="shared" ref="F35:F36" si="42">C35-D35-E35</f>
        <v>154940</v>
      </c>
      <c r="G35" s="185">
        <f t="shared" ref="G35:G36" si="43">F35*18/100</f>
        <v>27889.200000000001</v>
      </c>
      <c r="H35" s="115">
        <f t="shared" ref="H35:H36" si="44">F35+G35</f>
        <v>182829.2</v>
      </c>
      <c r="I35" s="115"/>
      <c r="J35" s="173"/>
      <c r="K35" s="298"/>
      <c r="L35" s="299"/>
      <c r="M35" s="290"/>
      <c r="N35" s="300"/>
    </row>
    <row r="36" spans="1:14" s="284" customFormat="1">
      <c r="A36" s="222" t="s">
        <v>425</v>
      </c>
      <c r="B36" s="190" t="s">
        <v>424</v>
      </c>
      <c r="C36" s="286">
        <v>157040</v>
      </c>
      <c r="D36" s="297">
        <v>1100</v>
      </c>
      <c r="E36" s="134">
        <v>0</v>
      </c>
      <c r="F36" s="297">
        <f t="shared" si="42"/>
        <v>155940</v>
      </c>
      <c r="G36" s="185">
        <f t="shared" si="43"/>
        <v>28069.200000000001</v>
      </c>
      <c r="H36" s="115">
        <f t="shared" si="44"/>
        <v>184009.2</v>
      </c>
      <c r="I36" s="115"/>
      <c r="J36" s="173"/>
      <c r="K36" s="298"/>
      <c r="L36" s="299"/>
      <c r="M36" s="290"/>
      <c r="N36" s="300"/>
    </row>
    <row r="37" spans="1:14" s="258" customFormat="1">
      <c r="A37" s="285" t="s">
        <v>113</v>
      </c>
      <c r="B37" s="254" t="str">
        <f>'Land Price - BHIWANDI'!B37</f>
        <v>N12RR / N12RR1</v>
      </c>
      <c r="C37" s="286">
        <v>142620</v>
      </c>
      <c r="D37" s="279">
        <v>1100</v>
      </c>
      <c r="E37" s="134">
        <v>0</v>
      </c>
      <c r="F37" s="279">
        <f t="shared" si="1"/>
        <v>141520</v>
      </c>
      <c r="G37" s="134">
        <f t="shared" si="2"/>
        <v>25473.599999999999</v>
      </c>
      <c r="H37" s="115">
        <f t="shared" si="5"/>
        <v>166993.60000000001</v>
      </c>
      <c r="I37" s="287">
        <f t="shared" si="3"/>
        <v>25473.599999999999</v>
      </c>
      <c r="J37" s="288">
        <f t="shared" si="0"/>
        <v>141520</v>
      </c>
      <c r="K37" s="302"/>
      <c r="L37" s="181">
        <v>89216</v>
      </c>
      <c r="M37" s="257">
        <f t="shared" si="4"/>
        <v>52304</v>
      </c>
      <c r="N37" s="283"/>
    </row>
    <row r="38" spans="1:14" s="284" customFormat="1">
      <c r="A38" s="285" t="str">
        <f>'Land Price - BHIWANDI'!A38</f>
        <v>TQPP Film (NP)</v>
      </c>
      <c r="B38" s="254" t="str">
        <f>'Land Price - BHIWANDI'!B38</f>
        <v>N10SR / N10SR1</v>
      </c>
      <c r="C38" s="286">
        <v>148830</v>
      </c>
      <c r="D38" s="279">
        <v>1100</v>
      </c>
      <c r="E38" s="134">
        <v>0</v>
      </c>
      <c r="F38" s="279">
        <f t="shared" si="1"/>
        <v>147730</v>
      </c>
      <c r="G38" s="134">
        <f t="shared" si="2"/>
        <v>26591.4</v>
      </c>
      <c r="H38" s="115">
        <f t="shared" si="5"/>
        <v>174321.4</v>
      </c>
      <c r="I38" s="287">
        <f t="shared" si="3"/>
        <v>26591.4</v>
      </c>
      <c r="J38" s="288">
        <f t="shared" si="0"/>
        <v>147730</v>
      </c>
      <c r="K38" s="291"/>
      <c r="L38" s="181">
        <v>91426</v>
      </c>
      <c r="M38" s="290">
        <f t="shared" si="4"/>
        <v>56304</v>
      </c>
      <c r="N38" s="283"/>
    </row>
    <row r="39" spans="1:14" s="284" customFormat="1">
      <c r="A39" s="285" t="str">
        <f>'Land Price - BHIWANDI'!A39</f>
        <v>Raffia (NP)</v>
      </c>
      <c r="B39" s="254" t="str">
        <f>'Land Price - BHIWANDI'!B39</f>
        <v>N03RR / N03RR1</v>
      </c>
      <c r="C39" s="286">
        <v>144140</v>
      </c>
      <c r="D39" s="279">
        <v>1100</v>
      </c>
      <c r="E39" s="134">
        <v>0</v>
      </c>
      <c r="F39" s="279">
        <f t="shared" si="1"/>
        <v>143040</v>
      </c>
      <c r="G39" s="134">
        <f t="shared" si="2"/>
        <v>25747.200000000001</v>
      </c>
      <c r="H39" s="115">
        <f t="shared" si="5"/>
        <v>168787.20000000001</v>
      </c>
      <c r="I39" s="287">
        <f t="shared" si="3"/>
        <v>25747.200000000001</v>
      </c>
      <c r="J39" s="288">
        <f t="shared" si="0"/>
        <v>143040</v>
      </c>
      <c r="K39" s="291"/>
      <c r="L39" s="181">
        <v>90236</v>
      </c>
      <c r="M39" s="290">
        <f t="shared" si="4"/>
        <v>52804</v>
      </c>
      <c r="N39" s="283"/>
    </row>
    <row r="40" spans="1:14" s="284" customFormat="1">
      <c r="A40" s="285" t="str">
        <f>'Land Price - BHIWANDI'!A40</f>
        <v>Fibers &amp; Filaments (NP)</v>
      </c>
      <c r="B40" s="254" t="str">
        <f>'Land Price - BHIWANDI'!B40</f>
        <v>N25GR</v>
      </c>
      <c r="C40" s="286">
        <v>152430</v>
      </c>
      <c r="D40" s="279">
        <v>1100</v>
      </c>
      <c r="E40" s="134">
        <v>0</v>
      </c>
      <c r="F40" s="279">
        <f t="shared" si="1"/>
        <v>151330</v>
      </c>
      <c r="G40" s="134">
        <f t="shared" si="2"/>
        <v>27239.4</v>
      </c>
      <c r="H40" s="115">
        <f t="shared" si="5"/>
        <v>178569.4</v>
      </c>
      <c r="I40" s="287">
        <f t="shared" si="3"/>
        <v>27239.4</v>
      </c>
      <c r="J40" s="288">
        <f t="shared" si="0"/>
        <v>151330</v>
      </c>
      <c r="K40" s="291"/>
      <c r="L40" s="181">
        <v>94526</v>
      </c>
      <c r="M40" s="290">
        <f t="shared" si="4"/>
        <v>56804</v>
      </c>
      <c r="N40" s="283"/>
    </row>
    <row r="41" spans="1:14" s="284" customFormat="1">
      <c r="A41" s="285" t="str">
        <f>'Land Price - BHIWANDI'!A41</f>
        <v>Non-Woven (NP)</v>
      </c>
      <c r="B41" s="254" t="str">
        <f>'Land Price - BHIWANDI'!B41</f>
        <v>N35GR</v>
      </c>
      <c r="C41" s="286">
        <v>152430</v>
      </c>
      <c r="D41" s="279">
        <v>1100</v>
      </c>
      <c r="E41" s="134">
        <v>0</v>
      </c>
      <c r="F41" s="279">
        <f t="shared" si="1"/>
        <v>151330</v>
      </c>
      <c r="G41" s="134">
        <f t="shared" si="2"/>
        <v>27239.4</v>
      </c>
      <c r="H41" s="115">
        <f t="shared" si="5"/>
        <v>178569.4</v>
      </c>
      <c r="I41" s="287">
        <f>G41</f>
        <v>27239.4</v>
      </c>
      <c r="J41" s="288">
        <f t="shared" si="0"/>
        <v>151330</v>
      </c>
      <c r="K41" s="291"/>
      <c r="L41" s="181">
        <v>94526</v>
      </c>
      <c r="M41" s="290">
        <f t="shared" si="4"/>
        <v>56804</v>
      </c>
      <c r="N41" s="283"/>
    </row>
    <row r="42" spans="1:14">
      <c r="A42" s="285" t="str">
        <f>'Land Price - BHIWANDI'!A42</f>
        <v>Fibers &amp; Filaments (NP)</v>
      </c>
      <c r="B42" s="254" t="str">
        <f>'Land Price - BHIWANDI'!B42</f>
        <v>N12GR</v>
      </c>
      <c r="C42" s="286">
        <v>143120</v>
      </c>
      <c r="D42" s="279">
        <v>1100</v>
      </c>
      <c r="E42" s="134">
        <v>0</v>
      </c>
      <c r="F42" s="279">
        <f t="shared" si="1"/>
        <v>142020</v>
      </c>
      <c r="G42" s="134">
        <f t="shared" si="2"/>
        <v>25563.599999999999</v>
      </c>
      <c r="H42" s="115">
        <f t="shared" si="5"/>
        <v>167583.6</v>
      </c>
      <c r="I42" s="287">
        <f>G42</f>
        <v>25563.599999999999</v>
      </c>
      <c r="J42" s="288">
        <f t="shared" si="0"/>
        <v>142020</v>
      </c>
      <c r="K42" s="291"/>
      <c r="L42" s="181">
        <v>89716</v>
      </c>
      <c r="M42" s="294">
        <f t="shared" si="4"/>
        <v>52304</v>
      </c>
      <c r="N42" s="283"/>
    </row>
    <row r="43" spans="1:14">
      <c r="A43" s="277" t="str">
        <f>'Land Price - BHIWANDI'!A43</f>
        <v>Random Co- Polymer (NP)</v>
      </c>
      <c r="B43" s="254" t="str">
        <f>'Land Price - BHIWANDI'!B43</f>
        <v>NM12CR</v>
      </c>
      <c r="C43" s="286">
        <v>158420</v>
      </c>
      <c r="D43" s="279">
        <v>1100</v>
      </c>
      <c r="E43" s="134">
        <v>0</v>
      </c>
      <c r="F43" s="279">
        <f t="shared" si="1"/>
        <v>157320</v>
      </c>
      <c r="G43" s="134">
        <f t="shared" si="2"/>
        <v>28317.599999999999</v>
      </c>
      <c r="H43" s="115">
        <f t="shared" si="5"/>
        <v>185637.6</v>
      </c>
      <c r="I43" s="115">
        <f t="shared" ref="I43:I47" si="45">G43</f>
        <v>28317.599999999999</v>
      </c>
      <c r="J43" s="280">
        <f t="shared" si="0"/>
        <v>157320</v>
      </c>
      <c r="K43" s="295"/>
      <c r="L43" s="296">
        <v>97516</v>
      </c>
      <c r="M43" s="294">
        <f t="shared" si="4"/>
        <v>59804</v>
      </c>
      <c r="N43" s="283"/>
    </row>
    <row r="44" spans="1:14">
      <c r="A44" s="277" t="str">
        <f>'Land Price - BHIWANDI'!A44</f>
        <v>Random Co- Polymer (NP)</v>
      </c>
      <c r="B44" s="254" t="str">
        <f>'Land Price - BHIWANDI'!B44</f>
        <v>NM30CR</v>
      </c>
      <c r="C44" s="286">
        <v>159440</v>
      </c>
      <c r="D44" s="279">
        <v>1100</v>
      </c>
      <c r="E44" s="134">
        <v>0</v>
      </c>
      <c r="F44" s="279">
        <f t="shared" si="1"/>
        <v>158340</v>
      </c>
      <c r="G44" s="134">
        <f t="shared" si="2"/>
        <v>28501.200000000001</v>
      </c>
      <c r="H44" s="115">
        <f t="shared" si="5"/>
        <v>186841.2</v>
      </c>
      <c r="I44" s="115">
        <f t="shared" si="45"/>
        <v>28501.200000000001</v>
      </c>
      <c r="J44" s="280">
        <f t="shared" si="0"/>
        <v>158340</v>
      </c>
      <c r="K44" s="295"/>
      <c r="L44" s="296">
        <v>99526</v>
      </c>
      <c r="M44" s="294">
        <f t="shared" si="4"/>
        <v>58814</v>
      </c>
      <c r="N44" s="283"/>
    </row>
    <row r="45" spans="1:14" s="284" customFormat="1">
      <c r="A45" s="277" t="str">
        <f>'Land Price - BHIWANDI'!A45</f>
        <v>Co- Polymer (NP)</v>
      </c>
      <c r="B45" s="228" t="str">
        <f>'Land Price - BHIWANDI'!B45</f>
        <v>NM03RR</v>
      </c>
      <c r="C45" s="286">
        <v>151430</v>
      </c>
      <c r="D45" s="297">
        <v>1100</v>
      </c>
      <c r="E45" s="185">
        <v>0</v>
      </c>
      <c r="F45" s="297">
        <f t="shared" si="1"/>
        <v>150330</v>
      </c>
      <c r="G45" s="185">
        <f t="shared" si="2"/>
        <v>27059.4</v>
      </c>
      <c r="H45" s="115">
        <f t="shared" si="5"/>
        <v>177389.4</v>
      </c>
      <c r="I45" s="115">
        <f t="shared" si="45"/>
        <v>27059.4</v>
      </c>
      <c r="J45" s="173">
        <f t="shared" si="0"/>
        <v>150330</v>
      </c>
      <c r="K45" s="298"/>
      <c r="L45" s="299">
        <v>99526</v>
      </c>
      <c r="M45" s="290">
        <f t="shared" si="4"/>
        <v>50804</v>
      </c>
      <c r="N45" s="300"/>
    </row>
    <row r="46" spans="1:14" s="284" customFormat="1">
      <c r="A46" s="277" t="str">
        <f>'Land Price - BHIWANDI'!A46</f>
        <v>Co- Polymer (NP)</v>
      </c>
      <c r="B46" s="228" t="str">
        <f>'Land Price - BHIWANDI'!B46</f>
        <v>NM08NR</v>
      </c>
      <c r="C46" s="286">
        <v>151430</v>
      </c>
      <c r="D46" s="297">
        <v>1100</v>
      </c>
      <c r="E46" s="185">
        <v>0</v>
      </c>
      <c r="F46" s="297">
        <f t="shared" si="1"/>
        <v>150330</v>
      </c>
      <c r="G46" s="185">
        <f t="shared" si="2"/>
        <v>27059.4</v>
      </c>
      <c r="H46" s="115">
        <f t="shared" si="5"/>
        <v>177389.4</v>
      </c>
      <c r="I46" s="115">
        <f t="shared" si="45"/>
        <v>27059.4</v>
      </c>
      <c r="J46" s="173">
        <f t="shared" si="0"/>
        <v>150330</v>
      </c>
      <c r="K46" s="298"/>
      <c r="L46" s="299">
        <v>99526</v>
      </c>
      <c r="M46" s="290">
        <f t="shared" si="4"/>
        <v>50804</v>
      </c>
      <c r="N46" s="300"/>
    </row>
    <row r="47" spans="1:14" s="284" customFormat="1">
      <c r="A47" s="277" t="str">
        <f>'Land Price - BHIWANDI'!A47</f>
        <v>Co- Polymer (NP)</v>
      </c>
      <c r="B47" s="228" t="str">
        <f>'Land Price - BHIWANDI'!B47</f>
        <v>NM12RR</v>
      </c>
      <c r="C47" s="286">
        <v>151430</v>
      </c>
      <c r="D47" s="297">
        <v>1100</v>
      </c>
      <c r="E47" s="185">
        <v>0</v>
      </c>
      <c r="F47" s="297">
        <f t="shared" si="1"/>
        <v>150330</v>
      </c>
      <c r="G47" s="185">
        <f t="shared" si="2"/>
        <v>27059.4</v>
      </c>
      <c r="H47" s="115">
        <f t="shared" si="5"/>
        <v>177389.4</v>
      </c>
      <c r="I47" s="115">
        <f t="shared" si="45"/>
        <v>27059.4</v>
      </c>
      <c r="J47" s="173">
        <f t="shared" si="0"/>
        <v>150330</v>
      </c>
      <c r="K47" s="298"/>
      <c r="L47" s="299">
        <v>99526</v>
      </c>
      <c r="M47" s="290">
        <f t="shared" si="4"/>
        <v>50804</v>
      </c>
      <c r="N47" s="300"/>
    </row>
    <row r="48" spans="1:14" s="284" customFormat="1">
      <c r="A48" s="277" t="str">
        <f>'Land Price - BHIWANDI'!A48</f>
        <v>Co- Polymer (NP)</v>
      </c>
      <c r="B48" s="228" t="str">
        <f>'Land Price - BHIWANDI'!B48</f>
        <v>NE02RR</v>
      </c>
      <c r="C48" s="286">
        <v>152900</v>
      </c>
      <c r="D48" s="297">
        <v>1100</v>
      </c>
      <c r="E48" s="185">
        <v>0</v>
      </c>
      <c r="F48" s="297">
        <f t="shared" si="1"/>
        <v>151800</v>
      </c>
      <c r="G48" s="185">
        <f t="shared" si="2"/>
        <v>27324</v>
      </c>
      <c r="H48" s="115">
        <f t="shared" si="5"/>
        <v>179124</v>
      </c>
      <c r="I48" s="115">
        <f t="shared" ref="I48" si="46">G48</f>
        <v>27324</v>
      </c>
      <c r="J48" s="173">
        <f t="shared" ref="J48" si="47">H48-I48</f>
        <v>151800</v>
      </c>
      <c r="K48" s="298"/>
      <c r="L48" s="299">
        <v>99526</v>
      </c>
      <c r="M48" s="290">
        <f t="shared" ref="M48" si="48">J48-L48</f>
        <v>52274</v>
      </c>
      <c r="N48" s="300"/>
    </row>
    <row r="49" spans="1:14" s="284" customFormat="1">
      <c r="A49" s="277" t="str">
        <f>'Land Price - BHIWANDI'!A49</f>
        <v>Co- Polymer (NP)</v>
      </c>
      <c r="B49" s="228" t="str">
        <f>'Land Price - BHIWANDI'!B49</f>
        <v>NM25NR</v>
      </c>
      <c r="C49" s="286">
        <v>151920</v>
      </c>
      <c r="D49" s="297">
        <v>1100</v>
      </c>
      <c r="E49" s="185">
        <v>0</v>
      </c>
      <c r="F49" s="297">
        <f t="shared" si="1"/>
        <v>150820</v>
      </c>
      <c r="G49" s="185">
        <f t="shared" si="2"/>
        <v>27147.599999999999</v>
      </c>
      <c r="H49" s="115">
        <f t="shared" si="5"/>
        <v>177967.6</v>
      </c>
      <c r="I49" s="115">
        <f t="shared" ref="I49" si="49">G49</f>
        <v>27147.599999999999</v>
      </c>
      <c r="J49" s="173">
        <f t="shared" ref="J49" si="50">H49-I49</f>
        <v>150820</v>
      </c>
      <c r="K49" s="298"/>
      <c r="L49" s="299">
        <v>99526</v>
      </c>
      <c r="M49" s="290">
        <f t="shared" ref="M49" si="51">J49-L49</f>
        <v>51294</v>
      </c>
      <c r="N49" s="300"/>
    </row>
    <row r="50" spans="1:14" s="284" customFormat="1">
      <c r="A50" s="277" t="str">
        <f>'Land Price - BHIWANDI'!A50</f>
        <v>Co- Polymer (NP)</v>
      </c>
      <c r="B50" s="228" t="str">
        <f>'Land Price - BHIWANDI'!B50</f>
        <v>NM40NR</v>
      </c>
      <c r="C50" s="286">
        <v>152900</v>
      </c>
      <c r="D50" s="297">
        <v>1100</v>
      </c>
      <c r="E50" s="185">
        <v>0</v>
      </c>
      <c r="F50" s="297">
        <f t="shared" si="1"/>
        <v>151800</v>
      </c>
      <c r="G50" s="185">
        <f t="shared" si="2"/>
        <v>27324</v>
      </c>
      <c r="H50" s="115">
        <f t="shared" si="5"/>
        <v>179124</v>
      </c>
      <c r="I50" s="115">
        <f t="shared" ref="I50" si="52">G50</f>
        <v>27324</v>
      </c>
      <c r="J50" s="173">
        <f t="shared" ref="J50" si="53">H50-I50</f>
        <v>151800</v>
      </c>
      <c r="K50" s="298"/>
      <c r="L50" s="299">
        <v>99526</v>
      </c>
      <c r="M50" s="290">
        <f t="shared" ref="M50" si="54">J50-L50</f>
        <v>52274</v>
      </c>
      <c r="N50" s="300"/>
    </row>
    <row r="51" spans="1:14" s="284" customFormat="1">
      <c r="A51" s="277" t="str">
        <f>'Land Price - BHIWANDI'!A51</f>
        <v>Co- Polymer (NP)</v>
      </c>
      <c r="B51" s="228" t="str">
        <f>'Land Price - BHIWANDI'!B51</f>
        <v>NM65NR</v>
      </c>
      <c r="C51" s="286">
        <v>152900</v>
      </c>
      <c r="D51" s="297">
        <v>1100</v>
      </c>
      <c r="E51" s="185">
        <v>0</v>
      </c>
      <c r="F51" s="297">
        <f t="shared" si="1"/>
        <v>151800</v>
      </c>
      <c r="G51" s="185">
        <f t="shared" si="2"/>
        <v>27324</v>
      </c>
      <c r="H51" s="115">
        <f t="shared" si="5"/>
        <v>179124</v>
      </c>
      <c r="I51" s="115">
        <f t="shared" ref="I51" si="55">G51</f>
        <v>27324</v>
      </c>
      <c r="J51" s="173">
        <f t="shared" ref="J51" si="56">H51-I51</f>
        <v>151800</v>
      </c>
      <c r="K51" s="298"/>
      <c r="L51" s="299">
        <v>99526</v>
      </c>
      <c r="M51" s="290">
        <f t="shared" ref="M51" si="57">J51-L51</f>
        <v>52274</v>
      </c>
      <c r="N51" s="300"/>
    </row>
    <row r="52" spans="1:14" s="284" customFormat="1">
      <c r="A52" s="277" t="str">
        <f>'Land Price - BHIWANDI'!A52</f>
        <v>Co- Polymer (NP)</v>
      </c>
      <c r="B52" s="228" t="str">
        <f>'Land Price - BHIWANDI'!B52</f>
        <v>NM10TE</v>
      </c>
      <c r="C52" s="286">
        <v>153190</v>
      </c>
      <c r="D52" s="297">
        <v>1100</v>
      </c>
      <c r="E52" s="185">
        <v>0</v>
      </c>
      <c r="F52" s="297">
        <f t="shared" si="1"/>
        <v>152090</v>
      </c>
      <c r="G52" s="185">
        <f t="shared" si="2"/>
        <v>27376.2</v>
      </c>
      <c r="H52" s="115">
        <f t="shared" si="5"/>
        <v>179466.2</v>
      </c>
      <c r="I52" s="115">
        <f t="shared" ref="I52" si="58">G52</f>
        <v>27376.2</v>
      </c>
      <c r="J52" s="173">
        <f t="shared" ref="J52" si="59">H52-I52</f>
        <v>152090</v>
      </c>
      <c r="K52" s="298"/>
      <c r="L52" s="299">
        <v>99526</v>
      </c>
      <c r="M52" s="290">
        <f t="shared" ref="M52" si="60">J52-L52</f>
        <v>52564</v>
      </c>
      <c r="N52" s="300"/>
    </row>
    <row r="53" spans="1:14" s="284" customFormat="1">
      <c r="A53" s="277" t="str">
        <f>'Land Price - BHIWANDI'!A53</f>
        <v>Co- Polymer (NP)</v>
      </c>
      <c r="B53" s="228" t="str">
        <f>'Land Price - BHIWANDI'!B53</f>
        <v>NM12RE</v>
      </c>
      <c r="C53" s="286">
        <v>154740</v>
      </c>
      <c r="D53" s="297">
        <v>1100</v>
      </c>
      <c r="E53" s="185">
        <v>0</v>
      </c>
      <c r="F53" s="297">
        <f t="shared" si="1"/>
        <v>153640</v>
      </c>
      <c r="G53" s="185">
        <f t="shared" si="2"/>
        <v>27655.200000000001</v>
      </c>
      <c r="H53" s="115">
        <f t="shared" si="5"/>
        <v>181295.2</v>
      </c>
      <c r="I53" s="115">
        <f t="shared" ref="I53" si="61">G53</f>
        <v>27655.200000000001</v>
      </c>
      <c r="J53" s="173">
        <f t="shared" ref="J53" si="62">H53-I53</f>
        <v>153640</v>
      </c>
      <c r="K53" s="298"/>
      <c r="L53" s="299">
        <v>99526</v>
      </c>
      <c r="M53" s="290">
        <f t="shared" ref="M53" si="63">J53-L53</f>
        <v>54114</v>
      </c>
      <c r="N53" s="300"/>
    </row>
    <row r="54" spans="1:14" s="284" customFormat="1">
      <c r="A54" s="285" t="str">
        <f>'Land Price - BHIWANDI'!A54</f>
        <v>OGH- IM</v>
      </c>
      <c r="B54" s="254" t="str">
        <f>'Land Price - BHIWANDI'!B54</f>
        <v>OGH / OGH1</v>
      </c>
      <c r="C54" s="286">
        <v>139420</v>
      </c>
      <c r="D54" s="279">
        <v>1100</v>
      </c>
      <c r="E54" s="134">
        <v>0</v>
      </c>
      <c r="F54" s="279">
        <f t="shared" si="1"/>
        <v>138320</v>
      </c>
      <c r="G54" s="134">
        <f t="shared" si="2"/>
        <v>24897.599999999999</v>
      </c>
      <c r="H54" s="115">
        <f t="shared" si="5"/>
        <v>163217.60000000001</v>
      </c>
      <c r="I54" s="287">
        <f t="shared" si="3"/>
        <v>24897.599999999999</v>
      </c>
      <c r="J54" s="288">
        <f t="shared" si="0"/>
        <v>138320</v>
      </c>
      <c r="K54" s="291"/>
      <c r="L54" s="181">
        <v>86016</v>
      </c>
      <c r="M54" s="290">
        <f t="shared" si="4"/>
        <v>52304</v>
      </c>
      <c r="N54" s="283"/>
    </row>
    <row r="55" spans="1:14" s="284" customFormat="1">
      <c r="A55" s="285" t="str">
        <f>'Land Price - BHIWANDI'!A56</f>
        <v>OGF/OGY- F &amp; F</v>
      </c>
      <c r="B55" s="254" t="str">
        <f>'Land Price - BHIWANDI'!B56</f>
        <v>OGF/OGY1</v>
      </c>
      <c r="C55" s="286">
        <v>146230</v>
      </c>
      <c r="D55" s="279">
        <v>1100</v>
      </c>
      <c r="E55" s="134">
        <v>0</v>
      </c>
      <c r="F55" s="279">
        <f>C55-D55-E55</f>
        <v>145130</v>
      </c>
      <c r="G55" s="134">
        <f>F55*18/100</f>
        <v>26123.4</v>
      </c>
      <c r="H55" s="115">
        <f>F55+G55</f>
        <v>171253.4</v>
      </c>
      <c r="I55" s="303">
        <f>G55</f>
        <v>26123.4</v>
      </c>
      <c r="J55" s="174">
        <f>H55-I55</f>
        <v>145130</v>
      </c>
      <c r="K55" s="291"/>
      <c r="L55" s="181">
        <v>88326</v>
      </c>
      <c r="M55" s="290">
        <f>J55-L55</f>
        <v>56804</v>
      </c>
      <c r="N55" s="283"/>
    </row>
    <row r="56" spans="1:14" s="284" customFormat="1">
      <c r="A56" s="285" t="str">
        <f>'Land Price - BHIWANDI'!A55</f>
        <v>OGL Raffia</v>
      </c>
      <c r="B56" s="254" t="str">
        <f>'Land Price - BHIWANDI'!B55</f>
        <v>OGL / OGL1</v>
      </c>
      <c r="C56" s="286">
        <v>139940</v>
      </c>
      <c r="D56" s="279">
        <v>1100</v>
      </c>
      <c r="E56" s="134">
        <v>0</v>
      </c>
      <c r="F56" s="279">
        <f t="shared" si="1"/>
        <v>138840</v>
      </c>
      <c r="G56" s="134">
        <f t="shared" si="2"/>
        <v>24991.200000000001</v>
      </c>
      <c r="H56" s="115">
        <f t="shared" si="5"/>
        <v>163831.20000000001</v>
      </c>
      <c r="I56" s="287">
        <f>G56</f>
        <v>24991.200000000001</v>
      </c>
      <c r="J56" s="288">
        <f>H56-I56</f>
        <v>138840</v>
      </c>
      <c r="K56" s="291"/>
      <c r="L56" s="181">
        <v>86036</v>
      </c>
      <c r="M56" s="290">
        <f>J56-L56</f>
        <v>52804</v>
      </c>
      <c r="N56" s="283"/>
    </row>
    <row r="57" spans="1:14" s="284" customFormat="1">
      <c r="A57" s="304" t="str">
        <f>'Land Price - BHIWANDI'!A57</f>
        <v>OGCL/OGCH</v>
      </c>
      <c r="B57" s="254" t="str">
        <f>'Land Price - BHIWANDI'!B57</f>
        <v>OGCL/OGCH</v>
      </c>
      <c r="C57" s="286">
        <v>142730</v>
      </c>
      <c r="D57" s="305">
        <v>1100</v>
      </c>
      <c r="E57" s="181">
        <v>0</v>
      </c>
      <c r="F57" s="305">
        <f t="shared" si="1"/>
        <v>141630</v>
      </c>
      <c r="G57" s="181">
        <f t="shared" si="2"/>
        <v>25493.4</v>
      </c>
      <c r="H57" s="183">
        <f t="shared" si="5"/>
        <v>167123.4</v>
      </c>
      <c r="I57" s="306">
        <f t="shared" ref="I57" si="64">G57</f>
        <v>25493.4</v>
      </c>
      <c r="J57" s="174">
        <f t="shared" ref="J57" si="65">H57-I57</f>
        <v>141630</v>
      </c>
      <c r="K57" s="291"/>
      <c r="L57" s="181">
        <v>85826</v>
      </c>
      <c r="M57" s="290">
        <f t="shared" si="4"/>
        <v>55804</v>
      </c>
      <c r="N57" s="283"/>
    </row>
    <row r="58" spans="1:14" s="284" customFormat="1">
      <c r="A58" s="304" t="s">
        <v>332</v>
      </c>
      <c r="B58" s="255" t="s">
        <v>329</v>
      </c>
      <c r="C58" s="286">
        <v>143620</v>
      </c>
      <c r="D58" s="305">
        <v>1100</v>
      </c>
      <c r="E58" s="181">
        <v>0</v>
      </c>
      <c r="F58" s="305">
        <f t="shared" ref="F58" si="66">C58-D58-E58</f>
        <v>142520</v>
      </c>
      <c r="G58" s="181">
        <f t="shared" ref="G58" si="67">F58*18/100</f>
        <v>25653.599999999999</v>
      </c>
      <c r="H58" s="183">
        <f t="shared" ref="H58" si="68">F58+G58</f>
        <v>168173.6</v>
      </c>
      <c r="I58" s="307"/>
      <c r="J58" s="288"/>
      <c r="K58" s="291"/>
      <c r="L58" s="181"/>
      <c r="M58" s="290"/>
      <c r="N58" s="283"/>
    </row>
    <row r="59" spans="1:14" s="284" customFormat="1">
      <c r="A59" s="301" t="s">
        <v>337</v>
      </c>
      <c r="B59" s="255" t="s">
        <v>336</v>
      </c>
      <c r="C59" s="286">
        <v>152430</v>
      </c>
      <c r="D59" s="305">
        <v>1100</v>
      </c>
      <c r="E59" s="181">
        <v>0</v>
      </c>
      <c r="F59" s="305">
        <f t="shared" ref="F59" si="69">C59-D59-E59</f>
        <v>151330</v>
      </c>
      <c r="G59" s="181">
        <f t="shared" ref="G59" si="70">F59*18/100</f>
        <v>27239.4</v>
      </c>
      <c r="H59" s="183">
        <f t="shared" ref="H59" si="71">F59+G59</f>
        <v>178569.4</v>
      </c>
      <c r="I59" s="308"/>
      <c r="J59" s="309"/>
      <c r="K59" s="310"/>
      <c r="L59" s="311"/>
      <c r="M59" s="290"/>
      <c r="N59" s="283"/>
    </row>
    <row r="60" spans="1:14" s="284" customFormat="1">
      <c r="A60" s="301" t="s">
        <v>348</v>
      </c>
      <c r="B60" s="255" t="s">
        <v>346</v>
      </c>
      <c r="C60" s="286">
        <v>170420</v>
      </c>
      <c r="D60" s="305">
        <v>1100</v>
      </c>
      <c r="E60" s="181">
        <v>0</v>
      </c>
      <c r="F60" s="305">
        <f t="shared" ref="F60:F61" si="72">C60-D60-E60</f>
        <v>169320</v>
      </c>
      <c r="G60" s="181">
        <f t="shared" ref="G60:G61" si="73">F60*18/100</f>
        <v>30477.599999999999</v>
      </c>
      <c r="H60" s="183">
        <f t="shared" ref="H60:H61" si="74">F60+G60</f>
        <v>199797.6</v>
      </c>
      <c r="I60" s="308"/>
      <c r="J60" s="309"/>
      <c r="K60" s="310"/>
      <c r="L60" s="311"/>
      <c r="M60" s="290"/>
      <c r="N60" s="283"/>
    </row>
    <row r="61" spans="1:14" s="284" customFormat="1">
      <c r="A61" s="301" t="s">
        <v>349</v>
      </c>
      <c r="B61" s="255" t="s">
        <v>347</v>
      </c>
      <c r="C61" s="286">
        <v>159400</v>
      </c>
      <c r="D61" s="305">
        <v>1100</v>
      </c>
      <c r="E61" s="181">
        <v>0</v>
      </c>
      <c r="F61" s="305">
        <f t="shared" si="72"/>
        <v>158300</v>
      </c>
      <c r="G61" s="181">
        <f t="shared" si="73"/>
        <v>28494</v>
      </c>
      <c r="H61" s="183">
        <f t="shared" si="74"/>
        <v>186794</v>
      </c>
      <c r="I61" s="308"/>
      <c r="J61" s="309"/>
      <c r="K61" s="310"/>
      <c r="L61" s="311"/>
      <c r="M61" s="290"/>
      <c r="N61" s="283"/>
    </row>
    <row r="62" spans="1:14" s="284" customFormat="1">
      <c r="A62" s="312" t="s">
        <v>358</v>
      </c>
      <c r="B62" s="259" t="s">
        <v>359</v>
      </c>
      <c r="C62" s="286">
        <v>146480</v>
      </c>
      <c r="D62" s="305">
        <v>1100</v>
      </c>
      <c r="E62" s="181">
        <v>0</v>
      </c>
      <c r="F62" s="305">
        <f t="shared" ref="F62" si="75">C62-D62-E62</f>
        <v>145380</v>
      </c>
      <c r="G62" s="181">
        <f t="shared" ref="G62" si="76">F62*18/100</f>
        <v>26168.400000000001</v>
      </c>
      <c r="H62" s="183">
        <f t="shared" ref="H62" si="77">F62+G62</f>
        <v>171548.4</v>
      </c>
      <c r="I62" s="308"/>
      <c r="J62" s="309"/>
      <c r="K62" s="310"/>
      <c r="L62" s="311"/>
      <c r="M62" s="290"/>
      <c r="N62" s="283"/>
    </row>
    <row r="63" spans="1:14" s="284" customFormat="1">
      <c r="A63" s="313" t="s">
        <v>369</v>
      </c>
      <c r="B63" s="255" t="s">
        <v>367</v>
      </c>
      <c r="C63" s="286">
        <v>159420</v>
      </c>
      <c r="D63" s="305">
        <v>1100</v>
      </c>
      <c r="E63" s="181">
        <v>0</v>
      </c>
      <c r="F63" s="305">
        <f t="shared" ref="F63:F64" si="78">C63-D63-E63</f>
        <v>158320</v>
      </c>
      <c r="G63" s="181">
        <f t="shared" ref="G63:G64" si="79">F63*18/100</f>
        <v>28497.599999999999</v>
      </c>
      <c r="H63" s="183">
        <f t="shared" ref="H63:H64" si="80">F63+G63</f>
        <v>186817.6</v>
      </c>
      <c r="I63" s="308"/>
      <c r="J63" s="309"/>
      <c r="K63" s="310"/>
      <c r="L63" s="311"/>
      <c r="M63" s="290"/>
      <c r="N63" s="283"/>
    </row>
    <row r="64" spans="1:14" s="284" customFormat="1">
      <c r="A64" s="313" t="s">
        <v>369</v>
      </c>
      <c r="B64" s="255" t="s">
        <v>368</v>
      </c>
      <c r="C64" s="286">
        <v>160420</v>
      </c>
      <c r="D64" s="305">
        <v>1100</v>
      </c>
      <c r="E64" s="181">
        <v>0</v>
      </c>
      <c r="F64" s="305">
        <f t="shared" si="78"/>
        <v>159320</v>
      </c>
      <c r="G64" s="181">
        <f t="shared" si="79"/>
        <v>28677.599999999999</v>
      </c>
      <c r="H64" s="183">
        <f t="shared" si="80"/>
        <v>187997.6</v>
      </c>
      <c r="I64" s="308"/>
      <c r="J64" s="309"/>
      <c r="K64" s="310"/>
      <c r="L64" s="311"/>
      <c r="M64" s="290"/>
      <c r="N64" s="283"/>
    </row>
    <row r="65" spans="1:14" s="284" customFormat="1">
      <c r="A65" s="313" t="s">
        <v>392</v>
      </c>
      <c r="B65" s="255" t="s">
        <v>392</v>
      </c>
      <c r="C65" s="286">
        <v>144620</v>
      </c>
      <c r="D65" s="305">
        <v>1100</v>
      </c>
      <c r="E65" s="181">
        <v>0</v>
      </c>
      <c r="F65" s="305">
        <f t="shared" ref="F65" si="81">C65-D65-E65</f>
        <v>143520</v>
      </c>
      <c r="G65" s="181">
        <f t="shared" ref="G65" si="82">F65*18/100</f>
        <v>25833.599999999999</v>
      </c>
      <c r="H65" s="183">
        <f t="shared" ref="H65" si="83">F65+G65</f>
        <v>169353.60000000001</v>
      </c>
      <c r="I65" s="308"/>
      <c r="J65" s="309"/>
      <c r="K65" s="310"/>
      <c r="L65" s="311"/>
      <c r="M65" s="290"/>
      <c r="N65" s="283"/>
    </row>
    <row r="66" spans="1:14" s="284" customFormat="1">
      <c r="A66" s="222" t="s">
        <v>429</v>
      </c>
      <c r="B66" s="255" t="s">
        <v>427</v>
      </c>
      <c r="C66" s="286">
        <v>155240</v>
      </c>
      <c r="D66" s="305">
        <v>1100</v>
      </c>
      <c r="E66" s="181">
        <v>0</v>
      </c>
      <c r="F66" s="305">
        <f t="shared" ref="F66:F67" si="84">C66-D66-E66</f>
        <v>154140</v>
      </c>
      <c r="G66" s="181">
        <f t="shared" ref="G66:G67" si="85">F66*18/100</f>
        <v>27745.200000000001</v>
      </c>
      <c r="H66" s="183">
        <f t="shared" ref="H66:H67" si="86">F66+G66</f>
        <v>181885.2</v>
      </c>
      <c r="I66" s="308"/>
      <c r="J66" s="309"/>
      <c r="K66" s="310"/>
      <c r="L66" s="311"/>
      <c r="M66" s="290"/>
      <c r="N66" s="283"/>
    </row>
    <row r="67" spans="1:14" s="284" customFormat="1" ht="29.25" thickBot="1">
      <c r="A67" s="222" t="s">
        <v>429</v>
      </c>
      <c r="B67" s="255" t="s">
        <v>428</v>
      </c>
      <c r="C67" s="286">
        <v>156240</v>
      </c>
      <c r="D67" s="305">
        <v>1100</v>
      </c>
      <c r="E67" s="181">
        <v>0</v>
      </c>
      <c r="F67" s="305">
        <f t="shared" si="84"/>
        <v>155140</v>
      </c>
      <c r="G67" s="181">
        <f t="shared" si="85"/>
        <v>27925.200000000001</v>
      </c>
      <c r="H67" s="183">
        <f t="shared" si="86"/>
        <v>183065.2</v>
      </c>
      <c r="I67" s="308"/>
      <c r="J67" s="309"/>
      <c r="K67" s="310"/>
      <c r="L67" s="311"/>
      <c r="M67" s="290"/>
      <c r="N67" s="283"/>
    </row>
    <row r="68" spans="1:14" s="284" customFormat="1" ht="29.25" thickBot="1">
      <c r="A68" s="433" t="s">
        <v>400</v>
      </c>
      <c r="B68" s="434"/>
      <c r="C68" s="435"/>
      <c r="D68" s="434"/>
      <c r="E68" s="434"/>
      <c r="F68" s="434"/>
      <c r="G68" s="434"/>
      <c r="H68" s="520"/>
      <c r="I68" s="246"/>
      <c r="J68" s="247"/>
      <c r="K68" s="426"/>
      <c r="L68" s="426"/>
      <c r="M68" s="290"/>
      <c r="N68" s="283"/>
    </row>
    <row r="69" spans="1:14" s="284" customFormat="1" ht="57.75" thickBot="1">
      <c r="A69" s="248" t="s">
        <v>90</v>
      </c>
      <c r="B69" s="249" t="s">
        <v>0</v>
      </c>
      <c r="C69" s="229" t="s">
        <v>83</v>
      </c>
      <c r="D69" s="230" t="s">
        <v>289</v>
      </c>
      <c r="E69" s="233" t="s">
        <v>132</v>
      </c>
      <c r="F69" s="234" t="s">
        <v>149</v>
      </c>
      <c r="G69" s="230" t="s">
        <v>85</v>
      </c>
      <c r="H69" s="232" t="s">
        <v>86</v>
      </c>
      <c r="I69" s="232" t="s">
        <v>87</v>
      </c>
      <c r="J69" s="250" t="s">
        <v>88</v>
      </c>
      <c r="K69" s="230"/>
      <c r="L69" s="251"/>
      <c r="M69" s="290"/>
      <c r="N69" s="283"/>
    </row>
    <row r="70" spans="1:14" s="284" customFormat="1">
      <c r="A70" s="314" t="str">
        <f>'Land Price - BHIWANDI'!A71</f>
        <v>HD Inj. Mldg. Low Caps &amp; Cl</v>
      </c>
      <c r="B70" s="256" t="str">
        <f>'Land Price - BHIWANDI'!B71</f>
        <v>M0252S</v>
      </c>
      <c r="C70" s="347">
        <v>142380</v>
      </c>
      <c r="D70" s="297">
        <v>1100</v>
      </c>
      <c r="E70" s="185">
        <v>0</v>
      </c>
      <c r="F70" s="315">
        <f>C70-D70-E70</f>
        <v>141280</v>
      </c>
      <c r="G70" s="185">
        <f>F70*18/100</f>
        <v>25430.400000000001</v>
      </c>
      <c r="H70" s="115">
        <f>F70+G70</f>
        <v>166710.39999999999</v>
      </c>
      <c r="I70" s="115">
        <f>G70</f>
        <v>25430.400000000001</v>
      </c>
      <c r="J70" s="173">
        <f>H70-I70</f>
        <v>141280</v>
      </c>
      <c r="K70" s="316"/>
      <c r="L70" s="317">
        <v>92430</v>
      </c>
      <c r="M70" s="290">
        <f t="shared" ref="M70:M117" si="87">J70-L70</f>
        <v>48850</v>
      </c>
      <c r="N70" s="300"/>
    </row>
    <row r="71" spans="1:14" s="284" customFormat="1">
      <c r="A71" s="318" t="str">
        <f>'Land Price - BHIWANDI'!A72</f>
        <v>HD Inj. Mldg. Low MFI</v>
      </c>
      <c r="B71" s="256" t="str">
        <f>'Land Price - BHIWANDI'!B72</f>
        <v>M0662D</v>
      </c>
      <c r="C71" s="348">
        <v>133590</v>
      </c>
      <c r="D71" s="297">
        <v>1100</v>
      </c>
      <c r="E71" s="185">
        <v>0</v>
      </c>
      <c r="F71" s="315">
        <f t="shared" ref="F71:F119" si="88">C71-D71-E71</f>
        <v>132490</v>
      </c>
      <c r="G71" s="315">
        <f t="shared" ref="G71:G119" si="89">F71*18/100</f>
        <v>23848.2</v>
      </c>
      <c r="H71" s="115">
        <f t="shared" ref="H71:H119" si="90">F71+G71</f>
        <v>156338.20000000001</v>
      </c>
      <c r="I71" s="115">
        <f t="shared" ref="I71:I117" si="91">G71</f>
        <v>23848.2</v>
      </c>
      <c r="J71" s="173">
        <f t="shared" ref="J71:J117" si="92">H71-I71</f>
        <v>132490</v>
      </c>
      <c r="K71" s="316"/>
      <c r="L71" s="317">
        <v>89840</v>
      </c>
      <c r="M71" s="290">
        <f t="shared" si="87"/>
        <v>42650</v>
      </c>
      <c r="N71" s="300"/>
    </row>
    <row r="72" spans="1:14" s="284" customFormat="1">
      <c r="A72" s="318" t="str">
        <f>'Land Price - BHIWANDI'!A73</f>
        <v>HD Inj. Mldg. Low MFI</v>
      </c>
      <c r="B72" s="256" t="str">
        <f>'Land Price - BHIWANDI'!B73</f>
        <v>M0861S</v>
      </c>
      <c r="C72" s="348">
        <v>133590</v>
      </c>
      <c r="D72" s="297">
        <v>1100</v>
      </c>
      <c r="E72" s="185">
        <v>0</v>
      </c>
      <c r="F72" s="315">
        <f t="shared" si="88"/>
        <v>132490</v>
      </c>
      <c r="G72" s="185">
        <f t="shared" si="89"/>
        <v>23848.2</v>
      </c>
      <c r="H72" s="115">
        <f t="shared" si="90"/>
        <v>156338.20000000001</v>
      </c>
      <c r="I72" s="115">
        <f t="shared" si="91"/>
        <v>23848.2</v>
      </c>
      <c r="J72" s="173">
        <f t="shared" si="92"/>
        <v>132490</v>
      </c>
      <c r="K72" s="316"/>
      <c r="L72" s="317">
        <v>89840</v>
      </c>
      <c r="M72" s="290">
        <f t="shared" si="87"/>
        <v>42650</v>
      </c>
      <c r="N72" s="300"/>
    </row>
    <row r="73" spans="1:14" s="284" customFormat="1">
      <c r="A73" s="318" t="str">
        <f>'Land Price - BHIWANDI'!A74</f>
        <v>HD Inj. Mldg.</v>
      </c>
      <c r="B73" s="254" t="str">
        <f>'Land Price - BHIWANDI'!B74</f>
        <v>M2050S</v>
      </c>
      <c r="C73" s="348">
        <v>134860</v>
      </c>
      <c r="D73" s="279">
        <v>1100</v>
      </c>
      <c r="E73" s="134">
        <v>0</v>
      </c>
      <c r="F73" s="319">
        <f t="shared" si="88"/>
        <v>133760</v>
      </c>
      <c r="G73" s="319">
        <f t="shared" si="89"/>
        <v>24076.799999999999</v>
      </c>
      <c r="H73" s="115">
        <f t="shared" si="90"/>
        <v>157836.79999999999</v>
      </c>
      <c r="I73" s="115">
        <f t="shared" si="91"/>
        <v>24076.799999999999</v>
      </c>
      <c r="J73" s="280">
        <f t="shared" si="92"/>
        <v>133760</v>
      </c>
      <c r="K73" s="281"/>
      <c r="L73" s="282">
        <v>92360</v>
      </c>
      <c r="M73" s="290">
        <f t="shared" si="87"/>
        <v>41400</v>
      </c>
      <c r="N73" s="283"/>
    </row>
    <row r="74" spans="1:14" s="284" customFormat="1">
      <c r="A74" s="318" t="str">
        <f>'Land Price - BHIWANDI'!A75</f>
        <v>HD Inj. Mldg.</v>
      </c>
      <c r="B74" s="256" t="str">
        <f>'Land Price - BHIWANDI'!B75</f>
        <v>M0662DU</v>
      </c>
      <c r="C74" s="348">
        <v>134910</v>
      </c>
      <c r="D74" s="297">
        <v>1100</v>
      </c>
      <c r="E74" s="185">
        <v>0</v>
      </c>
      <c r="F74" s="315">
        <f t="shared" si="88"/>
        <v>133810</v>
      </c>
      <c r="G74" s="319">
        <f t="shared" si="89"/>
        <v>24085.8</v>
      </c>
      <c r="H74" s="115">
        <f t="shared" si="90"/>
        <v>157895.79999999999</v>
      </c>
      <c r="I74" s="115">
        <f t="shared" si="91"/>
        <v>24085.8</v>
      </c>
      <c r="J74" s="173">
        <f t="shared" si="92"/>
        <v>133810</v>
      </c>
      <c r="K74" s="316"/>
      <c r="L74" s="317">
        <v>92360</v>
      </c>
      <c r="M74" s="290">
        <f t="shared" si="87"/>
        <v>41450</v>
      </c>
      <c r="N74" s="300"/>
    </row>
    <row r="75" spans="1:14" s="284" customFormat="1">
      <c r="A75" s="318" t="str">
        <f>'Land Price - BHIWANDI'!A76</f>
        <v>HD Inj. Mldg.</v>
      </c>
      <c r="B75" s="256" t="str">
        <f>'Land Price - BHIWANDI'!B76</f>
        <v>M0861SU</v>
      </c>
      <c r="C75" s="348">
        <v>134910</v>
      </c>
      <c r="D75" s="297">
        <v>1100</v>
      </c>
      <c r="E75" s="185">
        <v>0</v>
      </c>
      <c r="F75" s="315">
        <f t="shared" si="88"/>
        <v>133810</v>
      </c>
      <c r="G75" s="319">
        <f t="shared" si="89"/>
        <v>24085.8</v>
      </c>
      <c r="H75" s="115">
        <f t="shared" si="90"/>
        <v>157895.79999999999</v>
      </c>
      <c r="I75" s="115">
        <f t="shared" si="91"/>
        <v>24085.8</v>
      </c>
      <c r="J75" s="173">
        <f t="shared" si="92"/>
        <v>133810</v>
      </c>
      <c r="K75" s="316"/>
      <c r="L75" s="317">
        <v>92360</v>
      </c>
      <c r="M75" s="290">
        <f t="shared" si="87"/>
        <v>41450</v>
      </c>
      <c r="N75" s="300"/>
    </row>
    <row r="76" spans="1:14" s="284" customFormat="1">
      <c r="A76" s="318" t="str">
        <f>'Land Price - BHIWANDI'!A77</f>
        <v>GP Blow Moulding</v>
      </c>
      <c r="B76" s="256" t="str">
        <f>'Land Price - BHIWANDI'!B77</f>
        <v>B0155D</v>
      </c>
      <c r="C76" s="348">
        <v>141040</v>
      </c>
      <c r="D76" s="297">
        <v>1100</v>
      </c>
      <c r="E76" s="185">
        <v>0</v>
      </c>
      <c r="F76" s="315">
        <f t="shared" si="88"/>
        <v>139940</v>
      </c>
      <c r="G76" s="319">
        <f t="shared" si="89"/>
        <v>25189.200000000001</v>
      </c>
      <c r="H76" s="115">
        <f t="shared" si="90"/>
        <v>165129.20000000001</v>
      </c>
      <c r="I76" s="115">
        <f t="shared" si="91"/>
        <v>25189.200000000001</v>
      </c>
      <c r="J76" s="173">
        <f t="shared" si="92"/>
        <v>139940</v>
      </c>
      <c r="K76" s="316"/>
      <c r="L76" s="317">
        <v>92040</v>
      </c>
      <c r="M76" s="290">
        <f t="shared" si="87"/>
        <v>47900</v>
      </c>
      <c r="N76" s="300"/>
    </row>
    <row r="77" spans="1:14" s="284" customFormat="1">
      <c r="A77" s="318" t="s">
        <v>158</v>
      </c>
      <c r="B77" s="256" t="s">
        <v>313</v>
      </c>
      <c r="C77" s="348">
        <v>141040</v>
      </c>
      <c r="D77" s="297">
        <v>1100</v>
      </c>
      <c r="E77" s="185">
        <v>0</v>
      </c>
      <c r="F77" s="315">
        <f t="shared" si="88"/>
        <v>139940</v>
      </c>
      <c r="G77" s="319">
        <f t="shared" si="89"/>
        <v>25189.200000000001</v>
      </c>
      <c r="H77" s="115">
        <f t="shared" si="90"/>
        <v>165129.20000000001</v>
      </c>
      <c r="I77" s="115">
        <f t="shared" ref="I77:I78" si="93">H77*18/100</f>
        <v>29723.256000000001</v>
      </c>
      <c r="J77" s="173">
        <f t="shared" ref="J77:J78" si="94">H77+I77</f>
        <v>194852.45600000001</v>
      </c>
      <c r="K77" s="316">
        <f t="shared" ref="K77:K78" si="95">I77</f>
        <v>29723.256000000001</v>
      </c>
      <c r="L77" s="317">
        <f t="shared" ref="L77:L78" si="96">J77-K77</f>
        <v>165129.20000000001</v>
      </c>
      <c r="M77" s="290">
        <v>92540</v>
      </c>
      <c r="N77" s="300">
        <f t="shared" ref="N77:N78" si="97">L77-M77</f>
        <v>72589.200000000012</v>
      </c>
    </row>
    <row r="78" spans="1:14" s="284" customFormat="1">
      <c r="A78" s="318" t="s">
        <v>158</v>
      </c>
      <c r="B78" s="256" t="s">
        <v>314</v>
      </c>
      <c r="C78" s="348">
        <v>141040</v>
      </c>
      <c r="D78" s="297">
        <v>1100</v>
      </c>
      <c r="E78" s="185">
        <v>0</v>
      </c>
      <c r="F78" s="315">
        <f t="shared" si="88"/>
        <v>139940</v>
      </c>
      <c r="G78" s="319">
        <f t="shared" si="89"/>
        <v>25189.200000000001</v>
      </c>
      <c r="H78" s="115">
        <f t="shared" si="90"/>
        <v>165129.20000000001</v>
      </c>
      <c r="I78" s="115">
        <f t="shared" si="93"/>
        <v>29723.256000000001</v>
      </c>
      <c r="J78" s="173">
        <f t="shared" si="94"/>
        <v>194852.45600000001</v>
      </c>
      <c r="K78" s="316">
        <f t="shared" si="95"/>
        <v>29723.256000000001</v>
      </c>
      <c r="L78" s="317">
        <f t="shared" si="96"/>
        <v>165129.20000000001</v>
      </c>
      <c r="M78" s="290">
        <v>92540</v>
      </c>
      <c r="N78" s="300">
        <f t="shared" si="97"/>
        <v>72589.200000000012</v>
      </c>
    </row>
    <row r="79" spans="1:14" s="284" customFormat="1">
      <c r="A79" s="318" t="str">
        <f>'Land Price - BHIWANDI'!A80</f>
        <v>Medium Blow Moulding</v>
      </c>
      <c r="B79" s="256" t="str">
        <f>'Land Price - BHIWANDI'!B80</f>
        <v>B0148D</v>
      </c>
      <c r="C79" s="348">
        <v>143180</v>
      </c>
      <c r="D79" s="297">
        <v>1100</v>
      </c>
      <c r="E79" s="185">
        <v>0</v>
      </c>
      <c r="F79" s="315">
        <f t="shared" si="88"/>
        <v>142080</v>
      </c>
      <c r="G79" s="319">
        <f t="shared" si="89"/>
        <v>25574.400000000001</v>
      </c>
      <c r="H79" s="115">
        <f t="shared" si="90"/>
        <v>167654.39999999999</v>
      </c>
      <c r="I79" s="115">
        <f t="shared" si="91"/>
        <v>25574.400000000001</v>
      </c>
      <c r="J79" s="173">
        <f t="shared" si="92"/>
        <v>142080</v>
      </c>
      <c r="K79" s="316"/>
      <c r="L79" s="317">
        <v>93790</v>
      </c>
      <c r="M79" s="290">
        <f t="shared" si="87"/>
        <v>48290</v>
      </c>
      <c r="N79" s="300"/>
    </row>
    <row r="80" spans="1:14" s="284" customFormat="1">
      <c r="A80" s="318" t="str">
        <f>'Land Price - BHIWANDI'!A81</f>
        <v>Large Blow Moulding</v>
      </c>
      <c r="B80" s="256" t="str">
        <f>'Land Price - BHIWANDI'!B81</f>
        <v xml:space="preserve">B0053D      </v>
      </c>
      <c r="C80" s="348">
        <v>146540</v>
      </c>
      <c r="D80" s="297">
        <v>1100</v>
      </c>
      <c r="E80" s="185">
        <v>0</v>
      </c>
      <c r="F80" s="315">
        <f t="shared" si="88"/>
        <v>145440</v>
      </c>
      <c r="G80" s="319">
        <f t="shared" si="89"/>
        <v>26179.200000000001</v>
      </c>
      <c r="H80" s="115">
        <f t="shared" si="90"/>
        <v>171619.20000000001</v>
      </c>
      <c r="I80" s="115">
        <f t="shared" si="91"/>
        <v>26179.200000000001</v>
      </c>
      <c r="J80" s="173">
        <f t="shared" si="92"/>
        <v>145440</v>
      </c>
      <c r="K80" s="316"/>
      <c r="L80" s="317">
        <v>93791</v>
      </c>
      <c r="M80" s="290"/>
      <c r="N80" s="300"/>
    </row>
    <row r="81" spans="1:14" s="284" customFormat="1">
      <c r="A81" s="318" t="str">
        <f>'Land Price - BHIWANDI'!A82</f>
        <v>Pipe Grade - PE100</v>
      </c>
      <c r="B81" s="256" t="str">
        <f>'Land Price - BHIWANDI'!B82</f>
        <v>P0049D</v>
      </c>
      <c r="C81" s="348">
        <v>134280</v>
      </c>
      <c r="D81" s="297">
        <v>1100</v>
      </c>
      <c r="E81" s="185">
        <v>0</v>
      </c>
      <c r="F81" s="315">
        <f t="shared" si="88"/>
        <v>133180</v>
      </c>
      <c r="G81" s="319">
        <f t="shared" si="89"/>
        <v>23972.400000000001</v>
      </c>
      <c r="H81" s="115">
        <f t="shared" si="90"/>
        <v>157152.4</v>
      </c>
      <c r="I81" s="115">
        <f t="shared" si="91"/>
        <v>23972.400000000001</v>
      </c>
      <c r="J81" s="173">
        <f t="shared" si="92"/>
        <v>133180</v>
      </c>
      <c r="K81" s="316"/>
      <c r="L81" s="317">
        <v>100420</v>
      </c>
      <c r="M81" s="290">
        <f t="shared" si="87"/>
        <v>32760</v>
      </c>
      <c r="N81" s="300"/>
    </row>
    <row r="82" spans="1:14" s="284" customFormat="1">
      <c r="A82" s="318" t="str">
        <f>'Land Price - BHIWANDI'!A83</f>
        <v>Pipe Grade - PE80</v>
      </c>
      <c r="B82" s="256" t="str">
        <f>'Land Price - BHIWANDI'!B83</f>
        <v>P0148D</v>
      </c>
      <c r="C82" s="348">
        <v>133410</v>
      </c>
      <c r="D82" s="297">
        <v>1100</v>
      </c>
      <c r="E82" s="185">
        <v>0</v>
      </c>
      <c r="F82" s="315">
        <f t="shared" si="88"/>
        <v>132310</v>
      </c>
      <c r="G82" s="319">
        <f t="shared" si="89"/>
        <v>23815.8</v>
      </c>
      <c r="H82" s="115">
        <f t="shared" si="90"/>
        <v>156125.79999999999</v>
      </c>
      <c r="I82" s="115">
        <f t="shared" si="91"/>
        <v>23815.8</v>
      </c>
      <c r="J82" s="173">
        <f t="shared" si="92"/>
        <v>132310</v>
      </c>
      <c r="K82" s="316"/>
      <c r="L82" s="317">
        <v>100421</v>
      </c>
      <c r="M82" s="290"/>
      <c r="N82" s="300"/>
    </row>
    <row r="83" spans="1:14" s="284" customFormat="1">
      <c r="A83" s="318" t="str">
        <f>'Land Price - BHIWANDI'!A84</f>
        <v>Pipe Grade - PE63</v>
      </c>
      <c r="B83" s="256" t="str">
        <f>'Land Price - BHIWANDI'!B84</f>
        <v>P0142S</v>
      </c>
      <c r="C83" s="348">
        <v>132190</v>
      </c>
      <c r="D83" s="297">
        <v>1100</v>
      </c>
      <c r="E83" s="185">
        <v>0</v>
      </c>
      <c r="F83" s="315">
        <f t="shared" si="88"/>
        <v>131090</v>
      </c>
      <c r="G83" s="319">
        <f t="shared" si="89"/>
        <v>23596.2</v>
      </c>
      <c r="H83" s="115">
        <f t="shared" si="90"/>
        <v>154686.20000000001</v>
      </c>
      <c r="I83" s="115">
        <f t="shared" si="91"/>
        <v>23596.2</v>
      </c>
      <c r="J83" s="173">
        <f t="shared" si="92"/>
        <v>131090</v>
      </c>
      <c r="K83" s="316"/>
      <c r="L83" s="317">
        <v>97090</v>
      </c>
      <c r="M83" s="290">
        <f t="shared" si="87"/>
        <v>34000</v>
      </c>
      <c r="N83" s="300"/>
    </row>
    <row r="84" spans="1:14" s="284" customFormat="1">
      <c r="A84" s="318" t="s">
        <v>294</v>
      </c>
      <c r="B84" s="256" t="s">
        <v>315</v>
      </c>
      <c r="C84" s="348">
        <v>134040</v>
      </c>
      <c r="D84" s="297">
        <v>1100</v>
      </c>
      <c r="E84" s="185">
        <v>0</v>
      </c>
      <c r="F84" s="315">
        <f t="shared" si="88"/>
        <v>132940</v>
      </c>
      <c r="G84" s="319">
        <f t="shared" si="89"/>
        <v>23929.200000000001</v>
      </c>
      <c r="H84" s="115">
        <f t="shared" si="90"/>
        <v>156869.20000000001</v>
      </c>
      <c r="I84" s="115">
        <f t="shared" ref="I84" si="98">H84*18/100</f>
        <v>28236.456000000002</v>
      </c>
      <c r="J84" s="173">
        <f t="shared" ref="J84" si="99">H84+I84</f>
        <v>185105.65600000002</v>
      </c>
      <c r="K84" s="316">
        <f t="shared" ref="K84" si="100">I84</f>
        <v>28236.456000000002</v>
      </c>
      <c r="L84" s="317">
        <f t="shared" ref="L84" si="101">J84-K84</f>
        <v>156869.20000000001</v>
      </c>
      <c r="M84" s="290">
        <v>97590</v>
      </c>
      <c r="N84" s="300">
        <f t="shared" ref="N84" si="102">L84-M84</f>
        <v>59279.200000000012</v>
      </c>
    </row>
    <row r="85" spans="1:14" s="284" customFormat="1">
      <c r="A85" s="318" t="str">
        <f>'Land Price - BHIWANDI'!A86</f>
        <v>HD Mono Filaments</v>
      </c>
      <c r="B85" s="256" t="str">
        <f>'Land Price - BHIWANDI'!B86</f>
        <v>Y0154S</v>
      </c>
      <c r="C85" s="348">
        <v>140850</v>
      </c>
      <c r="D85" s="297">
        <v>1100</v>
      </c>
      <c r="E85" s="185">
        <v>0</v>
      </c>
      <c r="F85" s="315">
        <f t="shared" si="88"/>
        <v>139750</v>
      </c>
      <c r="G85" s="185">
        <f t="shared" si="89"/>
        <v>25155</v>
      </c>
      <c r="H85" s="115">
        <f t="shared" si="90"/>
        <v>164905</v>
      </c>
      <c r="I85" s="115">
        <f t="shared" si="91"/>
        <v>25155</v>
      </c>
      <c r="J85" s="173">
        <f t="shared" si="92"/>
        <v>139750</v>
      </c>
      <c r="K85" s="316"/>
      <c r="L85" s="317">
        <v>93840</v>
      </c>
      <c r="M85" s="290">
        <f t="shared" si="87"/>
        <v>45910</v>
      </c>
      <c r="N85" s="300"/>
    </row>
    <row r="86" spans="1:14" s="284" customFormat="1">
      <c r="A86" s="318" t="str">
        <f>'Land Price - BHIWANDI'!A87</f>
        <v>HD Raffia</v>
      </c>
      <c r="B86" s="256" t="s">
        <v>333</v>
      </c>
      <c r="C86" s="348">
        <v>140740</v>
      </c>
      <c r="D86" s="297">
        <v>1100</v>
      </c>
      <c r="E86" s="185">
        <v>0</v>
      </c>
      <c r="F86" s="315">
        <f t="shared" si="88"/>
        <v>139640</v>
      </c>
      <c r="G86" s="319">
        <f t="shared" si="89"/>
        <v>25135.200000000001</v>
      </c>
      <c r="H86" s="115">
        <f t="shared" si="90"/>
        <v>164775.20000000001</v>
      </c>
      <c r="I86" s="115">
        <f t="shared" si="91"/>
        <v>25135.200000000001</v>
      </c>
      <c r="J86" s="173">
        <f t="shared" si="92"/>
        <v>139640</v>
      </c>
      <c r="K86" s="316"/>
      <c r="L86" s="317">
        <v>94280</v>
      </c>
      <c r="M86" s="290">
        <f t="shared" si="87"/>
        <v>45360</v>
      </c>
      <c r="N86" s="300"/>
    </row>
    <row r="87" spans="1:14" s="284" customFormat="1">
      <c r="A87" s="318" t="str">
        <f>'Land Price - BHIWANDI'!A88</f>
        <v>HM Film</v>
      </c>
      <c r="B87" s="256" t="str">
        <f>'Land Price - BHIWANDI'!B88</f>
        <v>F0050D</v>
      </c>
      <c r="C87" s="348">
        <v>143780</v>
      </c>
      <c r="D87" s="297">
        <v>1100</v>
      </c>
      <c r="E87" s="185">
        <v>0</v>
      </c>
      <c r="F87" s="315">
        <f t="shared" si="88"/>
        <v>142680</v>
      </c>
      <c r="G87" s="319">
        <f t="shared" si="89"/>
        <v>25682.400000000001</v>
      </c>
      <c r="H87" s="115">
        <f t="shared" si="90"/>
        <v>168362.4</v>
      </c>
      <c r="I87" s="115">
        <f t="shared" si="91"/>
        <v>25682.400000000001</v>
      </c>
      <c r="J87" s="173">
        <f t="shared" si="92"/>
        <v>142680</v>
      </c>
      <c r="K87" s="316"/>
      <c r="L87" s="317">
        <v>94281</v>
      </c>
      <c r="M87" s="290"/>
      <c r="N87" s="300"/>
    </row>
    <row r="88" spans="1:14" s="284" customFormat="1">
      <c r="A88" s="318" t="str">
        <f>'Land Price - BHIWANDI'!A89</f>
        <v>HD Film</v>
      </c>
      <c r="B88" s="256" t="str">
        <f>'Land Price - BHIWANDI'!B89</f>
        <v>F0146D</v>
      </c>
      <c r="C88" s="348">
        <v>143020</v>
      </c>
      <c r="D88" s="297">
        <v>1100</v>
      </c>
      <c r="E88" s="185">
        <v>0</v>
      </c>
      <c r="F88" s="315">
        <f t="shared" si="88"/>
        <v>141920</v>
      </c>
      <c r="G88" s="319">
        <f t="shared" si="89"/>
        <v>25545.599999999999</v>
      </c>
      <c r="H88" s="115">
        <f t="shared" si="90"/>
        <v>167465.60000000001</v>
      </c>
      <c r="I88" s="115">
        <f t="shared" si="91"/>
        <v>25545.599999999999</v>
      </c>
      <c r="J88" s="173">
        <f t="shared" si="92"/>
        <v>141920</v>
      </c>
      <c r="K88" s="316"/>
      <c r="L88" s="317">
        <v>94282</v>
      </c>
      <c r="M88" s="290"/>
      <c r="N88" s="300"/>
    </row>
    <row r="89" spans="1:14" s="284" customFormat="1">
      <c r="A89" s="318" t="str">
        <f>'Land Price - BHIWANDI'!A90</f>
        <v>HD Film</v>
      </c>
      <c r="B89" s="256" t="str">
        <f>'Land Price - BHIWANDI'!B90</f>
        <v>F0153S</v>
      </c>
      <c r="C89" s="348">
        <v>143020</v>
      </c>
      <c r="D89" s="297">
        <v>1100</v>
      </c>
      <c r="E89" s="185">
        <v>0</v>
      </c>
      <c r="F89" s="315">
        <f t="shared" si="88"/>
        <v>141920</v>
      </c>
      <c r="G89" s="319">
        <f t="shared" si="89"/>
        <v>25545.599999999999</v>
      </c>
      <c r="H89" s="115">
        <f t="shared" si="90"/>
        <v>167465.60000000001</v>
      </c>
      <c r="I89" s="115">
        <f t="shared" si="91"/>
        <v>25545.599999999999</v>
      </c>
      <c r="J89" s="173">
        <f t="shared" si="92"/>
        <v>141920</v>
      </c>
      <c r="K89" s="316"/>
      <c r="L89" s="317">
        <v>93020</v>
      </c>
      <c r="M89" s="290">
        <f t="shared" si="87"/>
        <v>48900</v>
      </c>
      <c r="N89" s="300"/>
    </row>
    <row r="90" spans="1:14" s="284" customFormat="1">
      <c r="A90" s="318" t="s">
        <v>362</v>
      </c>
      <c r="B90" s="256" t="s">
        <v>360</v>
      </c>
      <c r="C90" s="348">
        <v>148650</v>
      </c>
      <c r="D90" s="297">
        <v>1100</v>
      </c>
      <c r="E90" s="185">
        <v>0</v>
      </c>
      <c r="F90" s="315">
        <f t="shared" ref="F90:F93" si="103">C90-D90-E90</f>
        <v>147550</v>
      </c>
      <c r="G90" s="319">
        <f t="shared" ref="G90:G93" si="104">F90*18/100</f>
        <v>26559</v>
      </c>
      <c r="H90" s="115">
        <f t="shared" ref="H90:H93" si="105">F90+G90</f>
        <v>174109</v>
      </c>
      <c r="I90" s="115"/>
      <c r="J90" s="173"/>
      <c r="K90" s="316"/>
      <c r="L90" s="317"/>
      <c r="M90" s="290"/>
      <c r="N90" s="300"/>
    </row>
    <row r="91" spans="1:14" s="284" customFormat="1">
      <c r="A91" s="318" t="s">
        <v>416</v>
      </c>
      <c r="B91" s="256" t="s">
        <v>413</v>
      </c>
      <c r="C91" s="348">
        <v>144880</v>
      </c>
      <c r="D91" s="297">
        <v>1100</v>
      </c>
      <c r="E91" s="185">
        <v>0</v>
      </c>
      <c r="F91" s="315">
        <f t="shared" si="103"/>
        <v>143780</v>
      </c>
      <c r="G91" s="319">
        <f t="shared" si="104"/>
        <v>25880.400000000001</v>
      </c>
      <c r="H91" s="115">
        <f t="shared" si="105"/>
        <v>169660.4</v>
      </c>
      <c r="I91" s="115"/>
      <c r="J91" s="173"/>
      <c r="K91" s="316"/>
      <c r="L91" s="317"/>
      <c r="M91" s="290"/>
      <c r="N91" s="300"/>
    </row>
    <row r="92" spans="1:14" s="284" customFormat="1">
      <c r="A92" s="318" t="s">
        <v>416</v>
      </c>
      <c r="B92" s="256" t="s">
        <v>414</v>
      </c>
      <c r="C92" s="348">
        <v>144880</v>
      </c>
      <c r="D92" s="297">
        <v>1100</v>
      </c>
      <c r="E92" s="185">
        <v>0</v>
      </c>
      <c r="F92" s="315">
        <f t="shared" si="103"/>
        <v>143780</v>
      </c>
      <c r="G92" s="319">
        <f t="shared" si="104"/>
        <v>25880.400000000001</v>
      </c>
      <c r="H92" s="115">
        <f t="shared" si="105"/>
        <v>169660.4</v>
      </c>
      <c r="I92" s="115"/>
      <c r="J92" s="173"/>
      <c r="K92" s="316"/>
      <c r="L92" s="317"/>
      <c r="M92" s="290"/>
      <c r="N92" s="300"/>
    </row>
    <row r="93" spans="1:14" s="284" customFormat="1">
      <c r="A93" s="318" t="s">
        <v>416</v>
      </c>
      <c r="B93" s="256" t="s">
        <v>415</v>
      </c>
      <c r="C93" s="348">
        <v>142380</v>
      </c>
      <c r="D93" s="297">
        <v>1100</v>
      </c>
      <c r="E93" s="185">
        <v>0</v>
      </c>
      <c r="F93" s="315">
        <f t="shared" si="103"/>
        <v>141280</v>
      </c>
      <c r="G93" s="319">
        <f t="shared" si="104"/>
        <v>25430.400000000001</v>
      </c>
      <c r="H93" s="115">
        <f t="shared" si="105"/>
        <v>166710.39999999999</v>
      </c>
      <c r="I93" s="115"/>
      <c r="J93" s="173"/>
      <c r="K93" s="316"/>
      <c r="L93" s="317"/>
      <c r="M93" s="290"/>
      <c r="N93" s="300"/>
    </row>
    <row r="94" spans="1:14" s="284" customFormat="1">
      <c r="A94" s="318" t="str">
        <f>'Land Price - BHIWANDI'!A95</f>
        <v>HD Inj. Mldg. (NP)</v>
      </c>
      <c r="B94" s="256" t="str">
        <f>'Land Price - BHIWANDI'!B95</f>
        <v>N0252S</v>
      </c>
      <c r="C94" s="348">
        <v>141580</v>
      </c>
      <c r="D94" s="297">
        <v>1100</v>
      </c>
      <c r="E94" s="185">
        <v>0</v>
      </c>
      <c r="F94" s="315">
        <f t="shared" si="88"/>
        <v>140480</v>
      </c>
      <c r="G94" s="185">
        <f t="shared" si="89"/>
        <v>25286.400000000001</v>
      </c>
      <c r="H94" s="115">
        <f t="shared" si="90"/>
        <v>165766.39999999999</v>
      </c>
      <c r="I94" s="115">
        <f t="shared" si="91"/>
        <v>25286.400000000001</v>
      </c>
      <c r="J94" s="173">
        <f t="shared" si="92"/>
        <v>140480</v>
      </c>
      <c r="K94" s="316"/>
      <c r="L94" s="317">
        <v>91380</v>
      </c>
      <c r="M94" s="290">
        <f t="shared" si="87"/>
        <v>49100</v>
      </c>
      <c r="N94" s="300"/>
    </row>
    <row r="95" spans="1:14" s="284" customFormat="1">
      <c r="A95" s="318" t="str">
        <f>'Land Price - BHIWANDI'!A96</f>
        <v>HD Inj. Mldg. (NP)</v>
      </c>
      <c r="B95" s="256" t="str">
        <f>'Land Price - BHIWANDI'!B96</f>
        <v>N0662D</v>
      </c>
      <c r="C95" s="348">
        <v>132790</v>
      </c>
      <c r="D95" s="297">
        <v>1100</v>
      </c>
      <c r="E95" s="185">
        <v>0</v>
      </c>
      <c r="F95" s="315">
        <f t="shared" si="88"/>
        <v>131690</v>
      </c>
      <c r="G95" s="315">
        <f t="shared" si="89"/>
        <v>23704.2</v>
      </c>
      <c r="H95" s="115">
        <f t="shared" si="90"/>
        <v>155394.20000000001</v>
      </c>
      <c r="I95" s="115">
        <f t="shared" si="91"/>
        <v>23704.2</v>
      </c>
      <c r="J95" s="173">
        <f t="shared" si="92"/>
        <v>131690</v>
      </c>
      <c r="K95" s="316"/>
      <c r="L95" s="317">
        <v>89040</v>
      </c>
      <c r="M95" s="290">
        <f t="shared" si="87"/>
        <v>42650</v>
      </c>
      <c r="N95" s="300"/>
    </row>
    <row r="96" spans="1:14" s="284" customFormat="1">
      <c r="A96" s="318" t="str">
        <f>'Land Price - BHIWANDI'!A97</f>
        <v>HD Inj. Mldg. (NP)</v>
      </c>
      <c r="B96" s="256" t="str">
        <f>'Land Price - BHIWANDI'!B97</f>
        <v>N0861S</v>
      </c>
      <c r="C96" s="348">
        <v>132790</v>
      </c>
      <c r="D96" s="297">
        <v>1100</v>
      </c>
      <c r="E96" s="185">
        <v>0</v>
      </c>
      <c r="F96" s="315">
        <f t="shared" si="88"/>
        <v>131690</v>
      </c>
      <c r="G96" s="185">
        <f t="shared" si="89"/>
        <v>23704.2</v>
      </c>
      <c r="H96" s="115">
        <f t="shared" si="90"/>
        <v>155394.20000000001</v>
      </c>
      <c r="I96" s="115">
        <f t="shared" si="91"/>
        <v>23704.2</v>
      </c>
      <c r="J96" s="173">
        <f t="shared" si="92"/>
        <v>131690</v>
      </c>
      <c r="K96" s="316"/>
      <c r="L96" s="317">
        <v>89040</v>
      </c>
      <c r="M96" s="290">
        <f t="shared" si="87"/>
        <v>42650</v>
      </c>
      <c r="N96" s="300"/>
    </row>
    <row r="97" spans="1:14" s="284" customFormat="1">
      <c r="A97" s="318" t="str">
        <f>'Land Price - BHIWANDI'!A98</f>
        <v>HD Inj. Mldg. (NP)</v>
      </c>
      <c r="B97" s="254" t="str">
        <f>'Land Price - BHIWANDI'!B98</f>
        <v>N2050S</v>
      </c>
      <c r="C97" s="348">
        <v>134060</v>
      </c>
      <c r="D97" s="279">
        <v>1100</v>
      </c>
      <c r="E97" s="134">
        <v>0</v>
      </c>
      <c r="F97" s="319">
        <f t="shared" si="88"/>
        <v>132960</v>
      </c>
      <c r="G97" s="319">
        <f t="shared" si="89"/>
        <v>23932.799999999999</v>
      </c>
      <c r="H97" s="115">
        <f t="shared" si="90"/>
        <v>156892.79999999999</v>
      </c>
      <c r="I97" s="115">
        <f t="shared" si="91"/>
        <v>23932.799999999999</v>
      </c>
      <c r="J97" s="280">
        <f t="shared" si="92"/>
        <v>132960</v>
      </c>
      <c r="K97" s="281"/>
      <c r="L97" s="282">
        <v>91560</v>
      </c>
      <c r="M97" s="290">
        <f t="shared" si="87"/>
        <v>41400</v>
      </c>
      <c r="N97" s="283"/>
    </row>
    <row r="98" spans="1:14" s="284" customFormat="1">
      <c r="A98" s="318" t="str">
        <f>'Land Price - BHIWANDI'!A99</f>
        <v>HD Inj. Mldg. (NP)</v>
      </c>
      <c r="B98" s="256" t="str">
        <f>'Land Price - BHIWANDI'!B99</f>
        <v>N0662DU</v>
      </c>
      <c r="C98" s="348">
        <v>134110</v>
      </c>
      <c r="D98" s="297">
        <v>1100</v>
      </c>
      <c r="E98" s="185">
        <v>0</v>
      </c>
      <c r="F98" s="315">
        <f t="shared" si="88"/>
        <v>133010</v>
      </c>
      <c r="G98" s="319">
        <f t="shared" si="89"/>
        <v>23941.8</v>
      </c>
      <c r="H98" s="115">
        <f t="shared" si="90"/>
        <v>156951.79999999999</v>
      </c>
      <c r="I98" s="115">
        <f t="shared" si="91"/>
        <v>23941.8</v>
      </c>
      <c r="J98" s="173">
        <f t="shared" si="92"/>
        <v>133010</v>
      </c>
      <c r="K98" s="316"/>
      <c r="L98" s="317">
        <v>91560</v>
      </c>
      <c r="M98" s="290">
        <f t="shared" si="87"/>
        <v>41450</v>
      </c>
      <c r="N98" s="300"/>
    </row>
    <row r="99" spans="1:14" s="284" customFormat="1">
      <c r="A99" s="318" t="str">
        <f>'Land Price - BHIWANDI'!A100</f>
        <v>HD Inj. Mldg. (NP)</v>
      </c>
      <c r="B99" s="256" t="str">
        <f>'Land Price - BHIWANDI'!B100</f>
        <v>N0861SU</v>
      </c>
      <c r="C99" s="348">
        <v>134110</v>
      </c>
      <c r="D99" s="297">
        <v>1100</v>
      </c>
      <c r="E99" s="185">
        <v>0</v>
      </c>
      <c r="F99" s="315">
        <f t="shared" si="88"/>
        <v>133010</v>
      </c>
      <c r="G99" s="319">
        <f t="shared" si="89"/>
        <v>23941.8</v>
      </c>
      <c r="H99" s="115">
        <f t="shared" si="90"/>
        <v>156951.79999999999</v>
      </c>
      <c r="I99" s="115">
        <f t="shared" si="91"/>
        <v>23941.8</v>
      </c>
      <c r="J99" s="173">
        <f t="shared" si="92"/>
        <v>133010</v>
      </c>
      <c r="K99" s="316"/>
      <c r="L99" s="317">
        <v>91560</v>
      </c>
      <c r="M99" s="290">
        <f t="shared" si="87"/>
        <v>41450</v>
      </c>
      <c r="N99" s="300"/>
    </row>
    <row r="100" spans="1:14" s="284" customFormat="1">
      <c r="A100" s="318" t="str">
        <f>'Land Price - BHIWANDI'!A101</f>
        <v>GP Blow Moulding (NP)</v>
      </c>
      <c r="B100" s="256" t="str">
        <f>'Land Price - BHIWANDI'!B101</f>
        <v>N0155D</v>
      </c>
      <c r="C100" s="348">
        <v>140240</v>
      </c>
      <c r="D100" s="297">
        <v>1100</v>
      </c>
      <c r="E100" s="185">
        <v>0</v>
      </c>
      <c r="F100" s="315">
        <f t="shared" si="88"/>
        <v>139140</v>
      </c>
      <c r="G100" s="319">
        <f t="shared" si="89"/>
        <v>25045.200000000001</v>
      </c>
      <c r="H100" s="115">
        <f t="shared" si="90"/>
        <v>164185.20000000001</v>
      </c>
      <c r="I100" s="115">
        <f t="shared" si="91"/>
        <v>25045.200000000001</v>
      </c>
      <c r="J100" s="173">
        <f t="shared" si="92"/>
        <v>139140</v>
      </c>
      <c r="K100" s="316"/>
      <c r="L100" s="317">
        <v>91240</v>
      </c>
      <c r="M100" s="290">
        <f t="shared" si="87"/>
        <v>47900</v>
      </c>
      <c r="N100" s="300"/>
    </row>
    <row r="101" spans="1:14" s="284" customFormat="1">
      <c r="A101" s="318" t="s">
        <v>169</v>
      </c>
      <c r="B101" s="228" t="s">
        <v>310</v>
      </c>
      <c r="C101" s="348">
        <v>140240</v>
      </c>
      <c r="D101" s="297">
        <v>1100</v>
      </c>
      <c r="E101" s="185">
        <v>0</v>
      </c>
      <c r="F101" s="315">
        <f t="shared" si="88"/>
        <v>139140</v>
      </c>
      <c r="G101" s="319">
        <f t="shared" si="89"/>
        <v>25045.200000000001</v>
      </c>
      <c r="H101" s="115">
        <f t="shared" si="90"/>
        <v>164185.20000000001</v>
      </c>
      <c r="I101" s="115">
        <f t="shared" ref="I101:I102" si="106">H101*18/100</f>
        <v>29553.335999999999</v>
      </c>
      <c r="J101" s="173">
        <f t="shared" ref="J101:J102" si="107">H101+I101</f>
        <v>193738.53600000002</v>
      </c>
      <c r="K101" s="316">
        <f t="shared" ref="K101:K102" si="108">I101</f>
        <v>29553.335999999999</v>
      </c>
      <c r="L101" s="317">
        <f t="shared" ref="L101:L102" si="109">J101-K101</f>
        <v>164185.20000000001</v>
      </c>
      <c r="M101" s="290">
        <v>91740</v>
      </c>
      <c r="N101" s="300">
        <f t="shared" ref="N101:N102" si="110">L101-M101</f>
        <v>72445.200000000012</v>
      </c>
    </row>
    <row r="102" spans="1:14" s="284" customFormat="1">
      <c r="A102" s="318" t="s">
        <v>169</v>
      </c>
      <c r="B102" s="228" t="s">
        <v>311</v>
      </c>
      <c r="C102" s="348">
        <v>140240</v>
      </c>
      <c r="D102" s="297">
        <v>1100</v>
      </c>
      <c r="E102" s="185">
        <v>0</v>
      </c>
      <c r="F102" s="315">
        <f t="shared" si="88"/>
        <v>139140</v>
      </c>
      <c r="G102" s="319">
        <f t="shared" si="89"/>
        <v>25045.200000000001</v>
      </c>
      <c r="H102" s="115">
        <f t="shared" si="90"/>
        <v>164185.20000000001</v>
      </c>
      <c r="I102" s="115">
        <f t="shared" si="106"/>
        <v>29553.335999999999</v>
      </c>
      <c r="J102" s="173">
        <f t="shared" si="107"/>
        <v>193738.53600000002</v>
      </c>
      <c r="K102" s="316">
        <f t="shared" si="108"/>
        <v>29553.335999999999</v>
      </c>
      <c r="L102" s="317">
        <f t="shared" si="109"/>
        <v>164185.20000000001</v>
      </c>
      <c r="M102" s="290">
        <v>91740</v>
      </c>
      <c r="N102" s="300">
        <f t="shared" si="110"/>
        <v>72445.200000000012</v>
      </c>
    </row>
    <row r="103" spans="1:14" s="284" customFormat="1">
      <c r="A103" s="318" t="str">
        <f>'Land Price - BHIWANDI'!A104</f>
        <v>Medium Blow Moulding(NP)</v>
      </c>
      <c r="B103" s="256" t="str">
        <f>'Land Price - BHIWANDI'!B104</f>
        <v>N0148D</v>
      </c>
      <c r="C103" s="348">
        <v>142380</v>
      </c>
      <c r="D103" s="297">
        <v>1100</v>
      </c>
      <c r="E103" s="185">
        <v>0</v>
      </c>
      <c r="F103" s="315">
        <f t="shared" si="88"/>
        <v>141280</v>
      </c>
      <c r="G103" s="319">
        <f t="shared" si="89"/>
        <v>25430.400000000001</v>
      </c>
      <c r="H103" s="115">
        <f t="shared" si="90"/>
        <v>166710.39999999999</v>
      </c>
      <c r="I103" s="115">
        <f t="shared" si="91"/>
        <v>25430.400000000001</v>
      </c>
      <c r="J103" s="173">
        <f t="shared" si="92"/>
        <v>141280</v>
      </c>
      <c r="K103" s="316"/>
      <c r="L103" s="317">
        <v>92990</v>
      </c>
      <c r="M103" s="290">
        <f t="shared" si="87"/>
        <v>48290</v>
      </c>
      <c r="N103" s="300"/>
    </row>
    <row r="104" spans="1:14" s="284" customFormat="1">
      <c r="A104" s="318" t="str">
        <f>'Land Price - BHIWANDI'!A105</f>
        <v>Large Blow Moulding(NP)</v>
      </c>
      <c r="B104" s="256" t="str">
        <f>'Land Price - BHIWANDI'!B105</f>
        <v>N0053D</v>
      </c>
      <c r="C104" s="348">
        <v>145740</v>
      </c>
      <c r="D104" s="297">
        <v>1100</v>
      </c>
      <c r="E104" s="185">
        <v>0</v>
      </c>
      <c r="F104" s="315">
        <f t="shared" si="88"/>
        <v>144640</v>
      </c>
      <c r="G104" s="319">
        <f t="shared" si="89"/>
        <v>26035.200000000001</v>
      </c>
      <c r="H104" s="115">
        <f t="shared" si="90"/>
        <v>170675.20000000001</v>
      </c>
      <c r="I104" s="115">
        <f t="shared" si="91"/>
        <v>26035.200000000001</v>
      </c>
      <c r="J104" s="173">
        <f t="shared" si="92"/>
        <v>144640</v>
      </c>
      <c r="K104" s="316"/>
      <c r="L104" s="317">
        <v>92991</v>
      </c>
      <c r="M104" s="290"/>
      <c r="N104" s="300"/>
    </row>
    <row r="105" spans="1:14" s="284" customFormat="1">
      <c r="A105" s="318" t="str">
        <f>'Land Price - BHIWANDI'!A106</f>
        <v>Pipe Grade (NP)</v>
      </c>
      <c r="B105" s="256" t="str">
        <f>'Land Price - BHIWANDI'!B106</f>
        <v>N0049D</v>
      </c>
      <c r="C105" s="348">
        <v>133480</v>
      </c>
      <c r="D105" s="297">
        <v>1100</v>
      </c>
      <c r="E105" s="185">
        <v>0</v>
      </c>
      <c r="F105" s="315">
        <f t="shared" si="88"/>
        <v>132380</v>
      </c>
      <c r="G105" s="319">
        <f t="shared" si="89"/>
        <v>23828.400000000001</v>
      </c>
      <c r="H105" s="115">
        <f t="shared" si="90"/>
        <v>156208.4</v>
      </c>
      <c r="I105" s="115">
        <f t="shared" si="91"/>
        <v>23828.400000000001</v>
      </c>
      <c r="J105" s="173">
        <f t="shared" si="92"/>
        <v>132380</v>
      </c>
      <c r="K105" s="316"/>
      <c r="L105" s="317">
        <v>99620</v>
      </c>
      <c r="M105" s="290">
        <f t="shared" si="87"/>
        <v>32760</v>
      </c>
      <c r="N105" s="300"/>
    </row>
    <row r="106" spans="1:14" s="284" customFormat="1">
      <c r="A106" s="318" t="str">
        <f>'Land Price - BHIWANDI'!A107</f>
        <v>Pipe Grade (NP)</v>
      </c>
      <c r="B106" s="256" t="str">
        <f>'Land Price - BHIWANDI'!B107</f>
        <v>NP0148D</v>
      </c>
      <c r="C106" s="348">
        <v>132610</v>
      </c>
      <c r="D106" s="297">
        <v>1100</v>
      </c>
      <c r="E106" s="185">
        <v>0</v>
      </c>
      <c r="F106" s="315">
        <f t="shared" si="88"/>
        <v>131510</v>
      </c>
      <c r="G106" s="319">
        <f t="shared" si="89"/>
        <v>23671.8</v>
      </c>
      <c r="H106" s="115">
        <f t="shared" si="90"/>
        <v>155181.79999999999</v>
      </c>
      <c r="I106" s="115">
        <f t="shared" si="91"/>
        <v>23671.8</v>
      </c>
      <c r="J106" s="173">
        <f t="shared" si="92"/>
        <v>131510</v>
      </c>
      <c r="K106" s="316"/>
      <c r="L106" s="317">
        <v>99621</v>
      </c>
      <c r="M106" s="290"/>
      <c r="N106" s="300"/>
    </row>
    <row r="107" spans="1:14" s="284" customFormat="1">
      <c r="A107" s="318" t="str">
        <f>'Land Price - BHIWANDI'!A108</f>
        <v>Pipe Grade (NP)</v>
      </c>
      <c r="B107" s="256" t="str">
        <f>'Land Price - BHIWANDI'!B108</f>
        <v>N0142S</v>
      </c>
      <c r="C107" s="348">
        <v>131390</v>
      </c>
      <c r="D107" s="297">
        <v>1100</v>
      </c>
      <c r="E107" s="185">
        <v>0</v>
      </c>
      <c r="F107" s="315">
        <f t="shared" si="88"/>
        <v>130290</v>
      </c>
      <c r="G107" s="319">
        <f t="shared" si="89"/>
        <v>23452.2</v>
      </c>
      <c r="H107" s="115">
        <f t="shared" si="90"/>
        <v>153742.20000000001</v>
      </c>
      <c r="I107" s="115">
        <f t="shared" si="91"/>
        <v>23452.2</v>
      </c>
      <c r="J107" s="173">
        <f t="shared" si="92"/>
        <v>130290.00000000001</v>
      </c>
      <c r="K107" s="316"/>
      <c r="L107" s="317">
        <v>96290</v>
      </c>
      <c r="M107" s="290">
        <f t="shared" si="87"/>
        <v>34000.000000000015</v>
      </c>
      <c r="N107" s="300"/>
    </row>
    <row r="108" spans="1:14" s="284" customFormat="1">
      <c r="A108" s="318" t="s">
        <v>189</v>
      </c>
      <c r="B108" s="256" t="s">
        <v>312</v>
      </c>
      <c r="C108" s="348">
        <v>133240</v>
      </c>
      <c r="D108" s="297">
        <v>1100</v>
      </c>
      <c r="E108" s="185">
        <v>0</v>
      </c>
      <c r="F108" s="315">
        <f t="shared" si="88"/>
        <v>132140</v>
      </c>
      <c r="G108" s="319">
        <f t="shared" si="89"/>
        <v>23785.200000000001</v>
      </c>
      <c r="H108" s="115">
        <f t="shared" si="90"/>
        <v>155925.20000000001</v>
      </c>
      <c r="I108" s="115">
        <f t="shared" ref="I108" si="111">H108*18/100</f>
        <v>28066.536</v>
      </c>
      <c r="J108" s="173">
        <f t="shared" ref="J108" si="112">H108+I108</f>
        <v>183991.736</v>
      </c>
      <c r="K108" s="316">
        <f t="shared" ref="K108" si="113">I108</f>
        <v>28066.536</v>
      </c>
      <c r="L108" s="317">
        <f t="shared" ref="L108" si="114">J108-K108</f>
        <v>155925.20000000001</v>
      </c>
      <c r="M108" s="290">
        <v>96790</v>
      </c>
      <c r="N108" s="300">
        <f t="shared" ref="N108" si="115">L108-M108</f>
        <v>59135.200000000012</v>
      </c>
    </row>
    <row r="109" spans="1:14" s="284" customFormat="1">
      <c r="A109" s="318" t="str">
        <f>'Land Price - BHIWANDI'!A110</f>
        <v>HD Mono Filaments (NP)</v>
      </c>
      <c r="B109" s="256" t="str">
        <f>'Land Price - BHIWANDI'!B110</f>
        <v>N0154S</v>
      </c>
      <c r="C109" s="348">
        <v>140050</v>
      </c>
      <c r="D109" s="297">
        <v>1100</v>
      </c>
      <c r="E109" s="185">
        <v>0</v>
      </c>
      <c r="F109" s="315">
        <f t="shared" si="88"/>
        <v>138950</v>
      </c>
      <c r="G109" s="185">
        <f t="shared" si="89"/>
        <v>25011</v>
      </c>
      <c r="H109" s="115">
        <f t="shared" si="90"/>
        <v>163961</v>
      </c>
      <c r="I109" s="115">
        <f t="shared" si="91"/>
        <v>25011</v>
      </c>
      <c r="J109" s="173">
        <f t="shared" si="92"/>
        <v>138950</v>
      </c>
      <c r="K109" s="316"/>
      <c r="L109" s="317">
        <v>93040</v>
      </c>
      <c r="M109" s="290">
        <f t="shared" si="87"/>
        <v>45910</v>
      </c>
      <c r="N109" s="300"/>
    </row>
    <row r="110" spans="1:14" s="284" customFormat="1">
      <c r="A110" s="318" t="str">
        <f>'Land Price - BHIWANDI'!A111</f>
        <v>HD Raffia (NP)</v>
      </c>
      <c r="B110" s="256" t="str">
        <f>'Land Price - BHIWANDI'!B111</f>
        <v>N0150S/ N0151D</v>
      </c>
      <c r="C110" s="348">
        <v>139940</v>
      </c>
      <c r="D110" s="297">
        <v>1100</v>
      </c>
      <c r="E110" s="185">
        <v>0</v>
      </c>
      <c r="F110" s="315">
        <f t="shared" si="88"/>
        <v>138840</v>
      </c>
      <c r="G110" s="319">
        <f t="shared" si="89"/>
        <v>24991.200000000001</v>
      </c>
      <c r="H110" s="115">
        <f t="shared" si="90"/>
        <v>163831.20000000001</v>
      </c>
      <c r="I110" s="115">
        <f t="shared" si="91"/>
        <v>24991.200000000001</v>
      </c>
      <c r="J110" s="173">
        <f t="shared" si="92"/>
        <v>138840</v>
      </c>
      <c r="K110" s="316"/>
      <c r="L110" s="317">
        <v>93480</v>
      </c>
      <c r="M110" s="290">
        <f t="shared" si="87"/>
        <v>45360</v>
      </c>
      <c r="N110" s="300"/>
    </row>
    <row r="111" spans="1:14" s="284" customFormat="1">
      <c r="A111" s="318" t="str">
        <f>'Land Price - BHIWANDI'!A112</f>
        <v>HM Film (NP)</v>
      </c>
      <c r="B111" s="256" t="str">
        <f>'Land Price - BHIWANDI'!B112</f>
        <v>N0050D</v>
      </c>
      <c r="C111" s="348">
        <v>142980</v>
      </c>
      <c r="D111" s="297">
        <v>1100</v>
      </c>
      <c r="E111" s="185">
        <v>0</v>
      </c>
      <c r="F111" s="315">
        <f t="shared" si="88"/>
        <v>141880</v>
      </c>
      <c r="G111" s="319">
        <f t="shared" si="89"/>
        <v>25538.400000000001</v>
      </c>
      <c r="H111" s="115">
        <f t="shared" si="90"/>
        <v>167418.4</v>
      </c>
      <c r="I111" s="115">
        <f t="shared" si="91"/>
        <v>25538.400000000001</v>
      </c>
      <c r="J111" s="173">
        <f t="shared" si="92"/>
        <v>141880</v>
      </c>
      <c r="K111" s="316"/>
      <c r="L111" s="317">
        <v>93481</v>
      </c>
      <c r="N111" s="300"/>
    </row>
    <row r="112" spans="1:14" s="284" customFormat="1">
      <c r="A112" s="318" t="str">
        <f>'Land Price - BHIWANDI'!A113</f>
        <v>HD Film (NP)</v>
      </c>
      <c r="B112" s="256" t="str">
        <f>'Land Price - BHIWANDI'!B113</f>
        <v>N0146D</v>
      </c>
      <c r="C112" s="348">
        <v>142220</v>
      </c>
      <c r="D112" s="297">
        <v>1100</v>
      </c>
      <c r="E112" s="185">
        <v>0</v>
      </c>
      <c r="F112" s="315">
        <f t="shared" si="88"/>
        <v>141120</v>
      </c>
      <c r="G112" s="319">
        <f t="shared" si="89"/>
        <v>25401.599999999999</v>
      </c>
      <c r="H112" s="115">
        <f t="shared" si="90"/>
        <v>166521.60000000001</v>
      </c>
      <c r="I112" s="115">
        <f t="shared" si="91"/>
        <v>25401.599999999999</v>
      </c>
      <c r="J112" s="173">
        <f t="shared" si="92"/>
        <v>141120</v>
      </c>
      <c r="K112" s="316"/>
      <c r="L112" s="317">
        <v>93482</v>
      </c>
      <c r="N112" s="300"/>
    </row>
    <row r="113" spans="1:24" s="284" customFormat="1">
      <c r="A113" s="318" t="str">
        <f>'Land Price - BHIWANDI'!A114</f>
        <v>HD Film (NP)</v>
      </c>
      <c r="B113" s="256" t="str">
        <f>'Land Price - BHIWANDI'!B114</f>
        <v>N0153S</v>
      </c>
      <c r="C113" s="348">
        <v>142220</v>
      </c>
      <c r="D113" s="297">
        <v>1100</v>
      </c>
      <c r="E113" s="185">
        <v>0</v>
      </c>
      <c r="F113" s="315">
        <f t="shared" si="88"/>
        <v>141120</v>
      </c>
      <c r="G113" s="319">
        <f t="shared" si="89"/>
        <v>25401.599999999999</v>
      </c>
      <c r="H113" s="115">
        <f t="shared" si="90"/>
        <v>166521.60000000001</v>
      </c>
      <c r="I113" s="115">
        <f t="shared" si="91"/>
        <v>25401.599999999999</v>
      </c>
      <c r="J113" s="173">
        <f t="shared" si="92"/>
        <v>141120</v>
      </c>
      <c r="K113" s="316"/>
      <c r="L113" s="317">
        <v>92220</v>
      </c>
      <c r="M113" s="284">
        <f t="shared" si="87"/>
        <v>48900</v>
      </c>
      <c r="N113" s="300"/>
    </row>
    <row r="114" spans="1:24" s="284" customFormat="1">
      <c r="A114" s="320" t="str">
        <f>'Land Price - BHIWANDI'!A115</f>
        <v>OGHDBD</v>
      </c>
      <c r="B114" s="256" t="str">
        <f>'Land Price - BHIWANDI'!B115</f>
        <v>OGHDBD</v>
      </c>
      <c r="C114" s="348">
        <v>135540</v>
      </c>
      <c r="D114" s="297">
        <v>1100</v>
      </c>
      <c r="E114" s="185">
        <v>0</v>
      </c>
      <c r="F114" s="315">
        <f t="shared" si="88"/>
        <v>134440</v>
      </c>
      <c r="G114" s="319">
        <f t="shared" si="89"/>
        <v>24199.200000000001</v>
      </c>
      <c r="H114" s="115">
        <f t="shared" si="90"/>
        <v>158639.20000000001</v>
      </c>
      <c r="I114" s="115">
        <f t="shared" si="91"/>
        <v>24199.200000000001</v>
      </c>
      <c r="J114" s="173">
        <f t="shared" si="92"/>
        <v>134440</v>
      </c>
      <c r="K114" s="316"/>
      <c r="L114" s="317">
        <v>86540</v>
      </c>
      <c r="M114" s="284">
        <f t="shared" si="87"/>
        <v>47900</v>
      </c>
      <c r="N114" s="300"/>
    </row>
    <row r="115" spans="1:24" s="284" customFormat="1">
      <c r="A115" s="320" t="str">
        <f>'Land Price - BHIWANDI'!A116</f>
        <v>OGHDED</v>
      </c>
      <c r="B115" s="256" t="str">
        <f>'Land Price - BHIWANDI'!B116</f>
        <v>OGHDED</v>
      </c>
      <c r="C115" s="348">
        <v>134240</v>
      </c>
      <c r="D115" s="297">
        <v>1100</v>
      </c>
      <c r="E115" s="185">
        <v>0</v>
      </c>
      <c r="F115" s="315">
        <f t="shared" si="88"/>
        <v>133140</v>
      </c>
      <c r="G115" s="319">
        <f t="shared" si="89"/>
        <v>23965.200000000001</v>
      </c>
      <c r="H115" s="115">
        <f t="shared" si="90"/>
        <v>157105.20000000001</v>
      </c>
      <c r="I115" s="115">
        <f t="shared" si="91"/>
        <v>23965.200000000001</v>
      </c>
      <c r="J115" s="173">
        <f t="shared" si="92"/>
        <v>133140</v>
      </c>
      <c r="K115" s="316"/>
      <c r="L115" s="317">
        <v>87780</v>
      </c>
      <c r="M115" s="284">
        <f t="shared" si="87"/>
        <v>45360</v>
      </c>
      <c r="N115" s="300"/>
    </row>
    <row r="116" spans="1:24" s="284" customFormat="1">
      <c r="A116" s="285" t="str">
        <f>'Land Price - BHIWANDI'!A117</f>
        <v>OGHDMD</v>
      </c>
      <c r="B116" s="254" t="str">
        <f>'Land Price - BHIWANDI'!B117</f>
        <v>OGHDMD</v>
      </c>
      <c r="C116" s="348">
        <v>126590</v>
      </c>
      <c r="D116" s="279">
        <v>1100</v>
      </c>
      <c r="E116" s="134">
        <v>0</v>
      </c>
      <c r="F116" s="319">
        <f t="shared" si="88"/>
        <v>125490</v>
      </c>
      <c r="G116" s="319">
        <f t="shared" si="89"/>
        <v>22588.2</v>
      </c>
      <c r="H116" s="115">
        <f t="shared" si="90"/>
        <v>148078.20000000001</v>
      </c>
      <c r="I116" s="115">
        <f t="shared" si="91"/>
        <v>22588.2</v>
      </c>
      <c r="J116" s="280">
        <f t="shared" si="92"/>
        <v>125490.00000000001</v>
      </c>
      <c r="K116" s="281"/>
      <c r="L116" s="282">
        <v>82840</v>
      </c>
      <c r="M116" s="290">
        <f t="shared" si="87"/>
        <v>42650.000000000015</v>
      </c>
      <c r="N116" s="283"/>
    </row>
    <row r="117" spans="1:24">
      <c r="A117" s="320" t="str">
        <f>'Land Price - BHIWANDI'!A118</f>
        <v>OGHDES</v>
      </c>
      <c r="B117" s="254" t="str">
        <f>'Land Price - BHIWANDI'!B118</f>
        <v>OGHDES</v>
      </c>
      <c r="C117" s="348">
        <v>134240</v>
      </c>
      <c r="D117" s="279">
        <v>1100</v>
      </c>
      <c r="E117" s="134">
        <v>0</v>
      </c>
      <c r="F117" s="319">
        <f t="shared" si="88"/>
        <v>133140</v>
      </c>
      <c r="G117" s="319">
        <f t="shared" si="89"/>
        <v>23965.200000000001</v>
      </c>
      <c r="H117" s="115">
        <f t="shared" si="90"/>
        <v>157105.20000000001</v>
      </c>
      <c r="I117" s="115">
        <f t="shared" si="91"/>
        <v>23965.200000000001</v>
      </c>
      <c r="J117" s="280">
        <f t="shared" si="92"/>
        <v>133140</v>
      </c>
      <c r="K117" s="281"/>
      <c r="L117" s="282">
        <v>87780</v>
      </c>
      <c r="M117" s="271">
        <f t="shared" si="87"/>
        <v>45360</v>
      </c>
      <c r="N117" s="283"/>
    </row>
    <row r="118" spans="1:24" s="284" customFormat="1">
      <c r="A118" s="320" t="str">
        <f>'Land Price - BHIWANDI'!A119</f>
        <v>OGHDMS</v>
      </c>
      <c r="B118" s="254" t="str">
        <f>'Land Price - BHIWANDI'!B119</f>
        <v>OGHDMS</v>
      </c>
      <c r="C118" s="348">
        <v>126590</v>
      </c>
      <c r="D118" s="279">
        <v>1100</v>
      </c>
      <c r="E118" s="134">
        <v>0</v>
      </c>
      <c r="F118" s="319">
        <f t="shared" si="88"/>
        <v>125490</v>
      </c>
      <c r="G118" s="319">
        <f t="shared" si="89"/>
        <v>22588.2</v>
      </c>
      <c r="H118" s="115">
        <f t="shared" si="90"/>
        <v>148078.20000000001</v>
      </c>
      <c r="I118" s="115">
        <f>G118</f>
        <v>22588.2</v>
      </c>
      <c r="J118" s="280">
        <f>H118-I118</f>
        <v>125490.00000000001</v>
      </c>
      <c r="K118" s="281"/>
      <c r="L118" s="282">
        <v>82590</v>
      </c>
      <c r="M118" s="290">
        <f>J118-L118</f>
        <v>42900.000000000015</v>
      </c>
      <c r="N118" s="283"/>
    </row>
    <row r="119" spans="1:24" s="284" customFormat="1">
      <c r="A119" s="321" t="str">
        <f>'Land Price - BHIWANDI'!A120</f>
        <v>OGHDLD</v>
      </c>
      <c r="B119" s="254" t="str">
        <f>'Land Price - BHIWANDI'!B120</f>
        <v>OGHDLD</v>
      </c>
      <c r="C119" s="348">
        <v>141040</v>
      </c>
      <c r="D119" s="279">
        <v>1100</v>
      </c>
      <c r="E119" s="134">
        <v>0</v>
      </c>
      <c r="F119" s="319">
        <f t="shared" si="88"/>
        <v>139940</v>
      </c>
      <c r="G119" s="319">
        <f t="shared" si="89"/>
        <v>25189.200000000001</v>
      </c>
      <c r="H119" s="115">
        <f t="shared" si="90"/>
        <v>165129.20000000001</v>
      </c>
      <c r="I119" s="118">
        <f>G119</f>
        <v>25189.200000000001</v>
      </c>
      <c r="J119" s="174">
        <f>H119-I119</f>
        <v>139940</v>
      </c>
      <c r="K119" s="295"/>
      <c r="L119" s="118"/>
      <c r="M119" s="290"/>
      <c r="N119" s="283"/>
    </row>
    <row r="120" spans="1:24" s="284" customFormat="1">
      <c r="A120" s="318" t="s">
        <v>363</v>
      </c>
      <c r="B120" s="254" t="s">
        <v>361</v>
      </c>
      <c r="C120" s="348">
        <v>147850</v>
      </c>
      <c r="D120" s="279">
        <v>1100</v>
      </c>
      <c r="E120" s="134">
        <v>0</v>
      </c>
      <c r="F120" s="319">
        <f t="shared" ref="F120" si="116">C120-D120-E120</f>
        <v>146750</v>
      </c>
      <c r="G120" s="319">
        <f t="shared" ref="G120" si="117">F120*18/100</f>
        <v>26415</v>
      </c>
      <c r="H120" s="115">
        <f t="shared" ref="H120" si="118">F120+G120</f>
        <v>173165</v>
      </c>
      <c r="I120" s="310"/>
      <c r="J120" s="309"/>
      <c r="K120" s="322"/>
      <c r="L120" s="310"/>
      <c r="M120" s="290"/>
      <c r="N120" s="283"/>
    </row>
    <row r="121" spans="1:24" s="284" customFormat="1">
      <c r="A121" s="318" t="s">
        <v>422</v>
      </c>
      <c r="B121" s="254" t="s">
        <v>417</v>
      </c>
      <c r="C121" s="348">
        <v>144080</v>
      </c>
      <c r="D121" s="279">
        <v>1100</v>
      </c>
      <c r="E121" s="134">
        <v>0</v>
      </c>
      <c r="F121" s="319">
        <f t="shared" ref="F121:F122" si="119">C121-D121-E121</f>
        <v>142980</v>
      </c>
      <c r="G121" s="319">
        <f t="shared" ref="G121:G122" si="120">F121*18/100</f>
        <v>25736.400000000001</v>
      </c>
      <c r="H121" s="115">
        <f t="shared" ref="H121:H122" si="121">F121+G121</f>
        <v>168716.4</v>
      </c>
      <c r="I121" s="310"/>
      <c r="J121" s="309"/>
      <c r="K121" s="322"/>
      <c r="L121" s="310"/>
      <c r="M121" s="290"/>
      <c r="N121" s="283"/>
    </row>
    <row r="122" spans="1:24" s="284" customFormat="1" ht="29.25" thickBot="1">
      <c r="A122" s="318" t="s">
        <v>422</v>
      </c>
      <c r="B122" s="254" t="s">
        <v>418</v>
      </c>
      <c r="C122" s="419">
        <v>144080</v>
      </c>
      <c r="D122" s="279">
        <v>1100</v>
      </c>
      <c r="E122" s="134">
        <v>0</v>
      </c>
      <c r="F122" s="319">
        <f t="shared" si="119"/>
        <v>142980</v>
      </c>
      <c r="G122" s="319">
        <f t="shared" si="120"/>
        <v>25736.400000000001</v>
      </c>
      <c r="H122" s="115">
        <f t="shared" si="121"/>
        <v>168716.4</v>
      </c>
      <c r="I122" s="310"/>
      <c r="J122" s="309"/>
      <c r="K122" s="322"/>
      <c r="L122" s="310"/>
      <c r="M122" s="290"/>
      <c r="N122" s="283"/>
    </row>
    <row r="123" spans="1:24" ht="29.25" thickBot="1">
      <c r="A123" s="431" t="s">
        <v>399</v>
      </c>
      <c r="B123" s="432"/>
      <c r="C123" s="432"/>
      <c r="D123" s="432"/>
      <c r="E123" s="432"/>
      <c r="F123" s="432"/>
      <c r="G123" s="432"/>
      <c r="H123" s="432"/>
      <c r="I123" s="246"/>
      <c r="J123" s="247"/>
      <c r="K123" s="426"/>
      <c r="L123" s="426"/>
    </row>
    <row r="124" spans="1:24" s="252" customFormat="1" ht="57.75" thickBot="1">
      <c r="A124" s="248" t="s">
        <v>90</v>
      </c>
      <c r="B124" s="249" t="s">
        <v>0</v>
      </c>
      <c r="C124" s="229" t="s">
        <v>83</v>
      </c>
      <c r="D124" s="230" t="s">
        <v>289</v>
      </c>
      <c r="E124" s="231" t="s">
        <v>132</v>
      </c>
      <c r="F124" s="231" t="s">
        <v>149</v>
      </c>
      <c r="G124" s="231" t="s">
        <v>85</v>
      </c>
      <c r="H124" s="232" t="s">
        <v>86</v>
      </c>
      <c r="I124" s="232" t="s">
        <v>87</v>
      </c>
      <c r="J124" s="250" t="s">
        <v>88</v>
      </c>
      <c r="K124" s="230"/>
      <c r="L124" s="251"/>
      <c r="P124" s="274"/>
      <c r="Q124" s="274"/>
      <c r="R124" s="275"/>
      <c r="S124" s="274"/>
      <c r="T124" s="274"/>
      <c r="U124" s="276"/>
      <c r="V124" s="276"/>
      <c r="W124" s="274"/>
      <c r="X124" s="274"/>
    </row>
    <row r="125" spans="1:24" s="284" customFormat="1">
      <c r="A125" s="152" t="s">
        <v>194</v>
      </c>
      <c r="B125" s="152" t="s">
        <v>137</v>
      </c>
      <c r="C125" s="305">
        <v>136290</v>
      </c>
      <c r="D125" s="279">
        <v>1100</v>
      </c>
      <c r="E125" s="134">
        <v>0</v>
      </c>
      <c r="F125" s="118">
        <f>C125-D125-E125</f>
        <v>135190</v>
      </c>
      <c r="G125" s="134">
        <f>F125*18%</f>
        <v>24334.2</v>
      </c>
      <c r="H125" s="115">
        <f>SUM(F125:G125)</f>
        <v>159524.20000000001</v>
      </c>
      <c r="I125" s="115">
        <f>G125</f>
        <v>24334.2</v>
      </c>
      <c r="J125" s="280">
        <f>H125-I125</f>
        <v>135190</v>
      </c>
      <c r="K125" s="281"/>
      <c r="L125" s="282">
        <v>86250</v>
      </c>
      <c r="M125" s="290">
        <f t="shared" ref="M125:M160" si="122">J125-L125</f>
        <v>48940</v>
      </c>
      <c r="N125" s="283"/>
    </row>
    <row r="126" spans="1:24">
      <c r="A126" s="152" t="s">
        <v>195</v>
      </c>
      <c r="B126" s="152" t="s">
        <v>138</v>
      </c>
      <c r="C126" s="305">
        <v>136290</v>
      </c>
      <c r="D126" s="279">
        <v>1100</v>
      </c>
      <c r="E126" s="134">
        <v>0</v>
      </c>
      <c r="F126" s="118">
        <f>C126-D126-E126</f>
        <v>135190</v>
      </c>
      <c r="G126" s="134">
        <f t="shared" ref="G126:G163" si="123">F126*18%</f>
        <v>24334.2</v>
      </c>
      <c r="H126" s="115">
        <f t="shared" ref="H126:H163" si="124">SUM(F126:G126)</f>
        <v>159524.20000000001</v>
      </c>
      <c r="I126" s="115">
        <f>G126</f>
        <v>24334.2</v>
      </c>
      <c r="J126" s="280">
        <f>H126-I126</f>
        <v>135190</v>
      </c>
      <c r="K126" s="281"/>
      <c r="L126" s="282">
        <v>86250</v>
      </c>
      <c r="M126" s="294">
        <f t="shared" si="122"/>
        <v>48940</v>
      </c>
      <c r="N126" s="283"/>
    </row>
    <row r="127" spans="1:24">
      <c r="A127" s="152" t="s">
        <v>196</v>
      </c>
      <c r="B127" s="152" t="s">
        <v>139</v>
      </c>
      <c r="C127" s="305">
        <v>136530</v>
      </c>
      <c r="D127" s="279">
        <v>1100</v>
      </c>
      <c r="E127" s="134">
        <v>0</v>
      </c>
      <c r="F127" s="118">
        <f t="shared" ref="F127:F163" si="125">C127-D127-E127</f>
        <v>135430</v>
      </c>
      <c r="G127" s="134">
        <f t="shared" si="123"/>
        <v>24377.399999999998</v>
      </c>
      <c r="H127" s="115">
        <f>SUM(F127:G127)</f>
        <v>159807.4</v>
      </c>
      <c r="I127" s="115">
        <f t="shared" ref="I127:I150" si="126">G127</f>
        <v>24377.399999999998</v>
      </c>
      <c r="J127" s="280">
        <f t="shared" ref="J127:J150" si="127">H127-I127</f>
        <v>135430</v>
      </c>
      <c r="K127" s="281"/>
      <c r="L127" s="282">
        <v>86570</v>
      </c>
      <c r="M127" s="294">
        <f t="shared" si="122"/>
        <v>48860</v>
      </c>
      <c r="N127" s="283"/>
    </row>
    <row r="128" spans="1:24">
      <c r="A128" s="152" t="s">
        <v>340</v>
      </c>
      <c r="B128" s="152" t="s">
        <v>338</v>
      </c>
      <c r="C128" s="305">
        <v>136530</v>
      </c>
      <c r="D128" s="279">
        <v>1100</v>
      </c>
      <c r="E128" s="134">
        <v>0</v>
      </c>
      <c r="F128" s="118">
        <f t="shared" ref="F128" si="128">C128-D128-E128</f>
        <v>135430</v>
      </c>
      <c r="G128" s="134">
        <f t="shared" ref="G128" si="129">F128*18%</f>
        <v>24377.399999999998</v>
      </c>
      <c r="H128" s="115">
        <f>SUM(F128:G128)</f>
        <v>159807.4</v>
      </c>
      <c r="I128" s="115"/>
      <c r="J128" s="280"/>
      <c r="K128" s="281"/>
      <c r="L128" s="282"/>
      <c r="M128" s="294"/>
      <c r="N128" s="283"/>
    </row>
    <row r="129" spans="1:21" s="284" customFormat="1">
      <c r="A129" s="152" t="s">
        <v>239</v>
      </c>
      <c r="B129" s="152" t="s">
        <v>238</v>
      </c>
      <c r="C129" s="305">
        <v>136900</v>
      </c>
      <c r="D129" s="297">
        <v>1100</v>
      </c>
      <c r="E129" s="185">
        <v>0</v>
      </c>
      <c r="F129" s="303">
        <f>C129-D129-E129</f>
        <v>135800</v>
      </c>
      <c r="G129" s="134">
        <f t="shared" si="123"/>
        <v>24444</v>
      </c>
      <c r="H129" s="115">
        <f t="shared" si="124"/>
        <v>160244</v>
      </c>
      <c r="I129" s="115">
        <f t="shared" si="126"/>
        <v>24444</v>
      </c>
      <c r="J129" s="173">
        <f t="shared" si="127"/>
        <v>135800</v>
      </c>
      <c r="K129" s="316"/>
      <c r="L129" s="317"/>
      <c r="M129" s="290"/>
      <c r="N129" s="300"/>
    </row>
    <row r="130" spans="1:21" s="284" customFormat="1">
      <c r="A130" s="151" t="s">
        <v>197</v>
      </c>
      <c r="B130" s="152" t="s">
        <v>181</v>
      </c>
      <c r="C130" s="305">
        <v>146390</v>
      </c>
      <c r="D130" s="297">
        <v>1100</v>
      </c>
      <c r="E130" s="185">
        <v>0</v>
      </c>
      <c r="F130" s="303">
        <f t="shared" si="125"/>
        <v>145290</v>
      </c>
      <c r="G130" s="134">
        <f t="shared" si="123"/>
        <v>26152.2</v>
      </c>
      <c r="H130" s="115">
        <f t="shared" si="124"/>
        <v>171442.2</v>
      </c>
      <c r="I130" s="115">
        <f t="shared" si="126"/>
        <v>26152.2</v>
      </c>
      <c r="J130" s="173">
        <f t="shared" si="127"/>
        <v>145290</v>
      </c>
      <c r="K130" s="316"/>
      <c r="L130" s="317">
        <v>98430</v>
      </c>
      <c r="M130" s="323">
        <f t="shared" si="122"/>
        <v>46860</v>
      </c>
      <c r="N130" s="300"/>
      <c r="O130" s="324"/>
      <c r="P130" s="325"/>
      <c r="Q130" s="325"/>
      <c r="R130" s="326"/>
      <c r="S130" s="326"/>
      <c r="T130" s="325"/>
      <c r="U130" s="325"/>
    </row>
    <row r="131" spans="1:21" s="284" customFormat="1">
      <c r="A131" s="151" t="s">
        <v>284</v>
      </c>
      <c r="B131" s="152" t="s">
        <v>280</v>
      </c>
      <c r="C131" s="305">
        <v>147090</v>
      </c>
      <c r="D131" s="297">
        <v>1100</v>
      </c>
      <c r="E131" s="185">
        <v>0</v>
      </c>
      <c r="F131" s="303">
        <f t="shared" ref="F131:F147" si="130">C131-D131-E131</f>
        <v>145990</v>
      </c>
      <c r="G131" s="134">
        <f t="shared" si="123"/>
        <v>26278.2</v>
      </c>
      <c r="H131" s="115">
        <f t="shared" si="124"/>
        <v>172268.2</v>
      </c>
      <c r="I131" s="115">
        <f t="shared" si="126"/>
        <v>26278.2</v>
      </c>
      <c r="J131" s="173">
        <f t="shared" si="127"/>
        <v>145990</v>
      </c>
      <c r="K131" s="316"/>
      <c r="L131" s="317">
        <v>98430</v>
      </c>
      <c r="M131" s="323">
        <f t="shared" si="122"/>
        <v>47560</v>
      </c>
      <c r="N131" s="300"/>
      <c r="O131" s="324"/>
      <c r="P131" s="325"/>
      <c r="Q131" s="325"/>
      <c r="R131" s="326"/>
      <c r="S131" s="326"/>
      <c r="T131" s="325"/>
      <c r="U131" s="325"/>
    </row>
    <row r="132" spans="1:21" s="284" customFormat="1">
      <c r="A132" s="151" t="s">
        <v>198</v>
      </c>
      <c r="B132" s="152" t="s">
        <v>182</v>
      </c>
      <c r="C132" s="305">
        <v>150070</v>
      </c>
      <c r="D132" s="297">
        <v>1100</v>
      </c>
      <c r="E132" s="185">
        <v>0</v>
      </c>
      <c r="F132" s="303">
        <f t="shared" si="130"/>
        <v>148970</v>
      </c>
      <c r="G132" s="134">
        <f t="shared" si="123"/>
        <v>26814.6</v>
      </c>
      <c r="H132" s="115">
        <f t="shared" si="124"/>
        <v>175784.6</v>
      </c>
      <c r="I132" s="115">
        <f t="shared" si="126"/>
        <v>26814.6</v>
      </c>
      <c r="J132" s="173">
        <f t="shared" si="127"/>
        <v>148970</v>
      </c>
      <c r="K132" s="316"/>
      <c r="L132" s="317">
        <v>98450</v>
      </c>
      <c r="M132" s="290">
        <f t="shared" si="122"/>
        <v>50520</v>
      </c>
      <c r="N132" s="300"/>
    </row>
    <row r="133" spans="1:21" s="284" customFormat="1">
      <c r="A133" s="151" t="s">
        <v>203</v>
      </c>
      <c r="B133" s="152" t="s">
        <v>136</v>
      </c>
      <c r="C133" s="305">
        <v>150160</v>
      </c>
      <c r="D133" s="297">
        <v>1100</v>
      </c>
      <c r="E133" s="185">
        <v>0</v>
      </c>
      <c r="F133" s="303">
        <f t="shared" si="130"/>
        <v>149060</v>
      </c>
      <c r="G133" s="134">
        <f t="shared" si="123"/>
        <v>26830.799999999999</v>
      </c>
      <c r="H133" s="115">
        <f t="shared" si="124"/>
        <v>175890.8</v>
      </c>
      <c r="I133" s="115">
        <f t="shared" si="126"/>
        <v>26830.799999999999</v>
      </c>
      <c r="J133" s="173">
        <f t="shared" si="127"/>
        <v>149060</v>
      </c>
      <c r="K133" s="316"/>
      <c r="L133" s="317">
        <v>99910</v>
      </c>
      <c r="M133" s="290">
        <f t="shared" si="122"/>
        <v>49150</v>
      </c>
      <c r="N133" s="300"/>
    </row>
    <row r="134" spans="1:21" s="284" customFormat="1">
      <c r="A134" s="151" t="s">
        <v>204</v>
      </c>
      <c r="B134" s="152" t="s">
        <v>183</v>
      </c>
      <c r="C134" s="305">
        <v>151400</v>
      </c>
      <c r="D134" s="297">
        <v>1100</v>
      </c>
      <c r="E134" s="185">
        <v>0</v>
      </c>
      <c r="F134" s="303">
        <f t="shared" si="130"/>
        <v>150300</v>
      </c>
      <c r="G134" s="134">
        <f t="shared" si="123"/>
        <v>27054</v>
      </c>
      <c r="H134" s="115">
        <f t="shared" si="124"/>
        <v>177354</v>
      </c>
      <c r="I134" s="115">
        <f t="shared" si="126"/>
        <v>27054</v>
      </c>
      <c r="J134" s="173">
        <f t="shared" si="127"/>
        <v>150300</v>
      </c>
      <c r="K134" s="316"/>
      <c r="L134" s="317">
        <v>100900</v>
      </c>
      <c r="M134" s="290">
        <f t="shared" si="122"/>
        <v>49400</v>
      </c>
      <c r="N134" s="300"/>
    </row>
    <row r="135" spans="1:21" s="284" customFormat="1">
      <c r="A135" s="151" t="s">
        <v>318</v>
      </c>
      <c r="B135" s="343" t="s">
        <v>412</v>
      </c>
      <c r="C135" s="305">
        <v>150790</v>
      </c>
      <c r="D135" s="297">
        <v>1100</v>
      </c>
      <c r="E135" s="185">
        <v>0</v>
      </c>
      <c r="F135" s="303">
        <f t="shared" si="130"/>
        <v>149690</v>
      </c>
      <c r="G135" s="134">
        <f t="shared" si="123"/>
        <v>26944.2</v>
      </c>
      <c r="H135" s="115">
        <f t="shared" si="124"/>
        <v>176634.2</v>
      </c>
      <c r="I135" s="115"/>
      <c r="J135" s="173"/>
      <c r="K135" s="316"/>
      <c r="L135" s="317"/>
      <c r="M135" s="290"/>
      <c r="N135" s="300"/>
    </row>
    <row r="136" spans="1:21" s="284" customFormat="1">
      <c r="A136" s="151" t="s">
        <v>319</v>
      </c>
      <c r="B136" s="152" t="s">
        <v>317</v>
      </c>
      <c r="C136" s="305">
        <v>150290</v>
      </c>
      <c r="D136" s="297">
        <v>1100</v>
      </c>
      <c r="E136" s="185">
        <v>0</v>
      </c>
      <c r="F136" s="303">
        <f t="shared" si="130"/>
        <v>149190</v>
      </c>
      <c r="G136" s="134">
        <f t="shared" si="123"/>
        <v>26854.2</v>
      </c>
      <c r="H136" s="115">
        <f t="shared" si="124"/>
        <v>176044.2</v>
      </c>
      <c r="I136" s="115"/>
      <c r="J136" s="173"/>
      <c r="K136" s="316"/>
      <c r="L136" s="317"/>
      <c r="M136" s="290"/>
      <c r="N136" s="300"/>
    </row>
    <row r="137" spans="1:21" s="284" customFormat="1">
      <c r="A137" s="151" t="s">
        <v>353</v>
      </c>
      <c r="B137" s="152" t="s">
        <v>351</v>
      </c>
      <c r="C137" s="305">
        <v>151290</v>
      </c>
      <c r="D137" s="297">
        <v>1100</v>
      </c>
      <c r="E137" s="185">
        <v>0</v>
      </c>
      <c r="F137" s="303">
        <f t="shared" si="130"/>
        <v>150190</v>
      </c>
      <c r="G137" s="134">
        <f t="shared" ref="G137:G138" si="131">F137*18%</f>
        <v>27034.2</v>
      </c>
      <c r="H137" s="115">
        <f t="shared" ref="H137:H138" si="132">SUM(F137:G137)</f>
        <v>177224.2</v>
      </c>
      <c r="I137" s="115"/>
      <c r="J137" s="173"/>
      <c r="K137" s="316"/>
      <c r="L137" s="317"/>
      <c r="M137" s="290"/>
      <c r="N137" s="300"/>
    </row>
    <row r="138" spans="1:21" s="284" customFormat="1">
      <c r="A138" s="151" t="s">
        <v>353</v>
      </c>
      <c r="B138" s="152" t="s">
        <v>352</v>
      </c>
      <c r="C138" s="305">
        <v>150790</v>
      </c>
      <c r="D138" s="297">
        <v>1100</v>
      </c>
      <c r="E138" s="185">
        <v>0</v>
      </c>
      <c r="F138" s="303">
        <f t="shared" si="130"/>
        <v>149690</v>
      </c>
      <c r="G138" s="134">
        <f t="shared" si="131"/>
        <v>26944.2</v>
      </c>
      <c r="H138" s="115">
        <f t="shared" si="132"/>
        <v>176634.2</v>
      </c>
      <c r="I138" s="115"/>
      <c r="J138" s="173"/>
      <c r="K138" s="316"/>
      <c r="L138" s="317"/>
      <c r="M138" s="290"/>
      <c r="N138" s="300"/>
    </row>
    <row r="139" spans="1:21" s="284" customFormat="1">
      <c r="A139" s="151" t="s">
        <v>388</v>
      </c>
      <c r="B139" s="152" t="s">
        <v>371</v>
      </c>
      <c r="C139" s="305">
        <v>150790</v>
      </c>
      <c r="D139" s="297">
        <v>1100</v>
      </c>
      <c r="E139" s="185">
        <v>0</v>
      </c>
      <c r="F139" s="303">
        <f t="shared" ref="F139:F142" si="133">C139-D139-E139</f>
        <v>149690</v>
      </c>
      <c r="G139" s="134">
        <f t="shared" ref="G139:G142" si="134">F139*18%</f>
        <v>26944.2</v>
      </c>
      <c r="H139" s="115">
        <f t="shared" ref="H139:H142" si="135">SUM(F139:G139)</f>
        <v>176634.2</v>
      </c>
      <c r="I139" s="115"/>
      <c r="J139" s="173"/>
      <c r="K139" s="316"/>
      <c r="L139" s="317"/>
      <c r="M139" s="290"/>
      <c r="N139" s="300"/>
    </row>
    <row r="140" spans="1:21" s="284" customFormat="1">
      <c r="A140" s="151" t="s">
        <v>375</v>
      </c>
      <c r="B140" s="152" t="s">
        <v>372</v>
      </c>
      <c r="C140" s="305">
        <v>149790</v>
      </c>
      <c r="D140" s="297">
        <v>1100</v>
      </c>
      <c r="E140" s="185">
        <v>0</v>
      </c>
      <c r="F140" s="303">
        <f t="shared" si="133"/>
        <v>148690</v>
      </c>
      <c r="G140" s="134">
        <f t="shared" si="134"/>
        <v>26764.2</v>
      </c>
      <c r="H140" s="115">
        <f t="shared" si="135"/>
        <v>175454.2</v>
      </c>
      <c r="I140" s="115"/>
      <c r="J140" s="173"/>
      <c r="K140" s="316"/>
      <c r="L140" s="317"/>
      <c r="M140" s="290"/>
      <c r="N140" s="300"/>
    </row>
    <row r="141" spans="1:21" s="284" customFormat="1">
      <c r="A141" s="151" t="s">
        <v>376</v>
      </c>
      <c r="B141" s="152" t="s">
        <v>373</v>
      </c>
      <c r="C141" s="305">
        <v>151790</v>
      </c>
      <c r="D141" s="297">
        <v>1100</v>
      </c>
      <c r="E141" s="185">
        <v>0</v>
      </c>
      <c r="F141" s="303">
        <f t="shared" si="133"/>
        <v>150690</v>
      </c>
      <c r="G141" s="134">
        <f t="shared" si="134"/>
        <v>27124.2</v>
      </c>
      <c r="H141" s="115">
        <f t="shared" si="135"/>
        <v>177814.2</v>
      </c>
      <c r="I141" s="115"/>
      <c r="J141" s="173"/>
      <c r="K141" s="316"/>
      <c r="L141" s="317"/>
      <c r="M141" s="290"/>
      <c r="N141" s="300"/>
    </row>
    <row r="142" spans="1:21" s="284" customFormat="1">
      <c r="A142" s="151" t="s">
        <v>377</v>
      </c>
      <c r="B142" s="152" t="s">
        <v>374</v>
      </c>
      <c r="C142" s="305">
        <v>156290</v>
      </c>
      <c r="D142" s="297">
        <v>1100</v>
      </c>
      <c r="E142" s="185">
        <v>0</v>
      </c>
      <c r="F142" s="303">
        <f t="shared" si="133"/>
        <v>155190</v>
      </c>
      <c r="G142" s="134">
        <f t="shared" si="134"/>
        <v>27934.2</v>
      </c>
      <c r="H142" s="115">
        <f t="shared" si="135"/>
        <v>183124.2</v>
      </c>
      <c r="I142" s="115"/>
      <c r="J142" s="173"/>
      <c r="K142" s="316"/>
      <c r="L142" s="317"/>
      <c r="M142" s="290"/>
      <c r="N142" s="300"/>
    </row>
    <row r="143" spans="1:21" s="284" customFormat="1">
      <c r="A143" s="151" t="s">
        <v>353</v>
      </c>
      <c r="B143" s="152" t="s">
        <v>393</v>
      </c>
      <c r="C143" s="305">
        <v>155290</v>
      </c>
      <c r="D143" s="297">
        <v>1100</v>
      </c>
      <c r="E143" s="185">
        <v>0</v>
      </c>
      <c r="F143" s="303">
        <f t="shared" ref="F143:F145" si="136">C143-D143-E143</f>
        <v>154190</v>
      </c>
      <c r="G143" s="134">
        <f t="shared" ref="G143:G145" si="137">F143*18%</f>
        <v>27754.2</v>
      </c>
      <c r="H143" s="115">
        <f t="shared" ref="H143:H145" si="138">SUM(F143:G143)</f>
        <v>181944.2</v>
      </c>
      <c r="I143" s="115"/>
      <c r="J143" s="173"/>
      <c r="K143" s="316"/>
      <c r="L143" s="317"/>
      <c r="M143" s="290"/>
      <c r="N143" s="300"/>
    </row>
    <row r="144" spans="1:21" s="284" customFormat="1">
      <c r="A144" s="151" t="s">
        <v>353</v>
      </c>
      <c r="B144" s="344" t="s">
        <v>419</v>
      </c>
      <c r="C144" s="305">
        <v>153290</v>
      </c>
      <c r="D144" s="297">
        <v>1100</v>
      </c>
      <c r="E144" s="185">
        <v>0</v>
      </c>
      <c r="F144" s="303">
        <f t="shared" si="136"/>
        <v>152190</v>
      </c>
      <c r="G144" s="134">
        <f t="shared" si="137"/>
        <v>27394.2</v>
      </c>
      <c r="H144" s="115">
        <f t="shared" si="138"/>
        <v>179584.2</v>
      </c>
      <c r="I144" s="115"/>
      <c r="J144" s="173"/>
      <c r="K144" s="316"/>
      <c r="L144" s="317"/>
      <c r="M144" s="290"/>
      <c r="N144" s="300"/>
    </row>
    <row r="145" spans="1:14" s="284" customFormat="1">
      <c r="A145" s="151" t="s">
        <v>353</v>
      </c>
      <c r="B145" s="152" t="s">
        <v>394</v>
      </c>
      <c r="C145" s="305">
        <v>153290</v>
      </c>
      <c r="D145" s="297">
        <v>1100</v>
      </c>
      <c r="E145" s="185">
        <v>0</v>
      </c>
      <c r="F145" s="303">
        <f t="shared" si="136"/>
        <v>152190</v>
      </c>
      <c r="G145" s="134">
        <f t="shared" si="137"/>
        <v>27394.2</v>
      </c>
      <c r="H145" s="115">
        <f t="shared" si="138"/>
        <v>179584.2</v>
      </c>
      <c r="I145" s="115"/>
      <c r="J145" s="173"/>
      <c r="K145" s="316"/>
      <c r="L145" s="317"/>
      <c r="M145" s="290"/>
      <c r="N145" s="300"/>
    </row>
    <row r="146" spans="1:14" s="284" customFormat="1">
      <c r="A146" s="151" t="s">
        <v>353</v>
      </c>
      <c r="B146" s="152" t="s">
        <v>403</v>
      </c>
      <c r="C146" s="305">
        <v>148290</v>
      </c>
      <c r="D146" s="297">
        <v>1100</v>
      </c>
      <c r="E146" s="185">
        <v>0</v>
      </c>
      <c r="F146" s="303">
        <f t="shared" si="130"/>
        <v>147190</v>
      </c>
      <c r="G146" s="134">
        <f t="shared" si="123"/>
        <v>26494.2</v>
      </c>
      <c r="H146" s="115">
        <f t="shared" si="124"/>
        <v>173684.2</v>
      </c>
      <c r="I146" s="115">
        <f t="shared" si="126"/>
        <v>26494.2</v>
      </c>
      <c r="J146" s="173">
        <f t="shared" si="127"/>
        <v>147190</v>
      </c>
      <c r="K146" s="316"/>
      <c r="L146" s="317">
        <v>85450</v>
      </c>
      <c r="M146" s="290">
        <f t="shared" si="122"/>
        <v>61740</v>
      </c>
      <c r="N146" s="300"/>
    </row>
    <row r="147" spans="1:14" s="284" customFormat="1">
      <c r="A147" s="151" t="s">
        <v>353</v>
      </c>
      <c r="B147" s="152" t="s">
        <v>404</v>
      </c>
      <c r="C147" s="305">
        <v>150790</v>
      </c>
      <c r="D147" s="297">
        <v>1100</v>
      </c>
      <c r="E147" s="185">
        <v>0</v>
      </c>
      <c r="F147" s="303">
        <f t="shared" si="130"/>
        <v>149690</v>
      </c>
      <c r="G147" s="134">
        <f t="shared" si="123"/>
        <v>26944.2</v>
      </c>
      <c r="H147" s="115">
        <f t="shared" si="124"/>
        <v>176634.2</v>
      </c>
      <c r="I147" s="115">
        <f t="shared" si="126"/>
        <v>26944.2</v>
      </c>
      <c r="J147" s="173">
        <f t="shared" si="127"/>
        <v>149690</v>
      </c>
      <c r="K147" s="316"/>
      <c r="L147" s="317">
        <v>85450</v>
      </c>
      <c r="M147" s="290">
        <f t="shared" si="122"/>
        <v>64240</v>
      </c>
      <c r="N147" s="300"/>
    </row>
    <row r="148" spans="1:14" s="258" customFormat="1">
      <c r="A148" s="151" t="s">
        <v>353</v>
      </c>
      <c r="B148" s="152" t="s">
        <v>405</v>
      </c>
      <c r="C148" s="305">
        <v>150790</v>
      </c>
      <c r="D148" s="297">
        <v>1100</v>
      </c>
      <c r="E148" s="185">
        <v>0</v>
      </c>
      <c r="F148" s="303">
        <f t="shared" si="125"/>
        <v>149690</v>
      </c>
      <c r="G148" s="134">
        <f t="shared" si="123"/>
        <v>26944.2</v>
      </c>
      <c r="H148" s="115">
        <f t="shared" si="124"/>
        <v>176634.2</v>
      </c>
      <c r="I148" s="115">
        <f t="shared" si="126"/>
        <v>26944.2</v>
      </c>
      <c r="J148" s="173">
        <f t="shared" si="127"/>
        <v>149690</v>
      </c>
      <c r="K148" s="316"/>
      <c r="L148" s="317">
        <v>85520</v>
      </c>
      <c r="M148" s="257">
        <f t="shared" si="122"/>
        <v>64170</v>
      </c>
      <c r="N148" s="300"/>
    </row>
    <row r="149" spans="1:14" s="258" customFormat="1">
      <c r="A149" s="151" t="s">
        <v>353</v>
      </c>
      <c r="B149" s="152" t="s">
        <v>406</v>
      </c>
      <c r="C149" s="305">
        <v>150790</v>
      </c>
      <c r="D149" s="297">
        <v>1100</v>
      </c>
      <c r="E149" s="185">
        <v>0</v>
      </c>
      <c r="F149" s="303">
        <f t="shared" ref="F149" si="139">C149-D149-E149</f>
        <v>149690</v>
      </c>
      <c r="G149" s="134">
        <f t="shared" ref="G149" si="140">F149*18%</f>
        <v>26944.2</v>
      </c>
      <c r="H149" s="115">
        <f>SUM(F149:G149)</f>
        <v>176634.2</v>
      </c>
      <c r="I149" s="115"/>
      <c r="J149" s="173"/>
      <c r="K149" s="316"/>
      <c r="L149" s="317"/>
      <c r="M149" s="257"/>
      <c r="N149" s="300"/>
    </row>
    <row r="150" spans="1:14" s="258" customFormat="1">
      <c r="A150" s="152" t="s">
        <v>191</v>
      </c>
      <c r="B150" s="152" t="s">
        <v>141</v>
      </c>
      <c r="C150" s="305">
        <v>135490</v>
      </c>
      <c r="D150" s="297">
        <v>1100</v>
      </c>
      <c r="E150" s="185">
        <v>0</v>
      </c>
      <c r="F150" s="303">
        <f t="shared" si="125"/>
        <v>134390</v>
      </c>
      <c r="G150" s="134">
        <f t="shared" si="123"/>
        <v>24190.2</v>
      </c>
      <c r="H150" s="115">
        <f t="shared" si="124"/>
        <v>158580.20000000001</v>
      </c>
      <c r="I150" s="115">
        <f t="shared" si="126"/>
        <v>24190.2</v>
      </c>
      <c r="J150" s="173">
        <f t="shared" si="127"/>
        <v>134390</v>
      </c>
      <c r="K150" s="316"/>
      <c r="L150" s="317"/>
      <c r="M150" s="257"/>
      <c r="N150" s="300"/>
    </row>
    <row r="151" spans="1:14" s="258" customFormat="1">
      <c r="A151" s="152" t="s">
        <v>192</v>
      </c>
      <c r="B151" s="152" t="s">
        <v>142</v>
      </c>
      <c r="C151" s="305">
        <v>135490</v>
      </c>
      <c r="D151" s="297">
        <v>1100</v>
      </c>
      <c r="E151" s="185">
        <v>0</v>
      </c>
      <c r="F151" s="303">
        <f t="shared" si="125"/>
        <v>134390</v>
      </c>
      <c r="G151" s="134">
        <f t="shared" si="123"/>
        <v>24190.2</v>
      </c>
      <c r="H151" s="115">
        <f t="shared" si="124"/>
        <v>158580.20000000001</v>
      </c>
      <c r="I151" s="115">
        <f>G151</f>
        <v>24190.2</v>
      </c>
      <c r="J151" s="173">
        <f>H151-I151</f>
        <v>134390</v>
      </c>
      <c r="K151" s="316"/>
      <c r="L151" s="317">
        <v>97630</v>
      </c>
      <c r="M151" s="257">
        <f t="shared" si="122"/>
        <v>36760</v>
      </c>
      <c r="N151" s="300"/>
    </row>
    <row r="152" spans="1:14" s="258" customFormat="1">
      <c r="A152" s="152" t="s">
        <v>193</v>
      </c>
      <c r="B152" s="152" t="s">
        <v>143</v>
      </c>
      <c r="C152" s="305">
        <v>135730</v>
      </c>
      <c r="D152" s="297">
        <v>2800</v>
      </c>
      <c r="E152" s="185">
        <v>0</v>
      </c>
      <c r="F152" s="303">
        <f t="shared" si="125"/>
        <v>132930</v>
      </c>
      <c r="G152" s="134">
        <f t="shared" si="123"/>
        <v>23927.399999999998</v>
      </c>
      <c r="H152" s="115">
        <f t="shared" si="124"/>
        <v>156857.4</v>
      </c>
      <c r="I152" s="115">
        <f t="shared" ref="I152:I160" si="141">G152</f>
        <v>23927.399999999998</v>
      </c>
      <c r="J152" s="173">
        <f t="shared" ref="J152:J160" si="142">H152-I152</f>
        <v>132930</v>
      </c>
      <c r="K152" s="316"/>
      <c r="L152" s="317"/>
      <c r="M152" s="257"/>
      <c r="N152" s="300"/>
    </row>
    <row r="153" spans="1:14" s="258" customFormat="1">
      <c r="A153" s="152" t="s">
        <v>341</v>
      </c>
      <c r="B153" s="152" t="s">
        <v>339</v>
      </c>
      <c r="C153" s="305">
        <v>135730</v>
      </c>
      <c r="D153" s="279">
        <v>1100</v>
      </c>
      <c r="E153" s="134">
        <v>0</v>
      </c>
      <c r="F153" s="118">
        <f t="shared" si="125"/>
        <v>134630</v>
      </c>
      <c r="G153" s="134">
        <f t="shared" si="123"/>
        <v>24233.399999999998</v>
      </c>
      <c r="H153" s="115">
        <f t="shared" si="124"/>
        <v>158863.4</v>
      </c>
      <c r="I153" s="115">
        <f t="shared" si="141"/>
        <v>24233.399999999998</v>
      </c>
      <c r="J153" s="280">
        <f t="shared" si="142"/>
        <v>134630</v>
      </c>
      <c r="K153" s="281"/>
      <c r="L153" s="282">
        <v>97650</v>
      </c>
      <c r="M153" s="257">
        <f t="shared" si="122"/>
        <v>36980</v>
      </c>
      <c r="N153" s="283"/>
    </row>
    <row r="154" spans="1:14" s="258" customFormat="1">
      <c r="A154" s="152" t="s">
        <v>241</v>
      </c>
      <c r="B154" s="152" t="s">
        <v>240</v>
      </c>
      <c r="C154" s="305">
        <v>136100</v>
      </c>
      <c r="D154" s="279">
        <v>1100</v>
      </c>
      <c r="E154" s="134">
        <v>0</v>
      </c>
      <c r="F154" s="118">
        <f t="shared" si="125"/>
        <v>135000</v>
      </c>
      <c r="G154" s="134">
        <f t="shared" si="123"/>
        <v>24300</v>
      </c>
      <c r="H154" s="115">
        <f t="shared" si="124"/>
        <v>159300</v>
      </c>
      <c r="I154" s="115">
        <f t="shared" si="141"/>
        <v>24300</v>
      </c>
      <c r="J154" s="280">
        <f t="shared" si="142"/>
        <v>135000</v>
      </c>
      <c r="K154" s="281"/>
      <c r="L154" s="282">
        <v>99110</v>
      </c>
      <c r="M154" s="257">
        <f t="shared" si="122"/>
        <v>35890</v>
      </c>
      <c r="N154" s="283"/>
    </row>
    <row r="155" spans="1:14" s="284" customFormat="1">
      <c r="A155" s="152" t="s">
        <v>199</v>
      </c>
      <c r="B155" s="152" t="s">
        <v>184</v>
      </c>
      <c r="C155" s="305">
        <v>145590</v>
      </c>
      <c r="D155" s="279">
        <v>1100</v>
      </c>
      <c r="E155" s="134">
        <v>0</v>
      </c>
      <c r="F155" s="118">
        <f t="shared" si="125"/>
        <v>144490</v>
      </c>
      <c r="G155" s="134">
        <f t="shared" si="123"/>
        <v>26008.2</v>
      </c>
      <c r="H155" s="115">
        <f t="shared" si="124"/>
        <v>170498.2</v>
      </c>
      <c r="I155" s="115">
        <f t="shared" si="141"/>
        <v>26008.2</v>
      </c>
      <c r="J155" s="280">
        <f t="shared" si="142"/>
        <v>144490</v>
      </c>
      <c r="K155" s="281"/>
      <c r="L155" s="282">
        <v>100100</v>
      </c>
      <c r="M155" s="290">
        <f t="shared" si="122"/>
        <v>44390</v>
      </c>
      <c r="N155" s="283"/>
    </row>
    <row r="156" spans="1:14" s="284" customFormat="1">
      <c r="A156" s="152" t="s">
        <v>285</v>
      </c>
      <c r="B156" s="152" t="s">
        <v>277</v>
      </c>
      <c r="C156" s="305">
        <v>146290</v>
      </c>
      <c r="D156" s="279">
        <v>1100</v>
      </c>
      <c r="E156" s="134">
        <v>0</v>
      </c>
      <c r="F156" s="118">
        <f t="shared" si="125"/>
        <v>145190</v>
      </c>
      <c r="G156" s="134">
        <f t="shared" si="123"/>
        <v>26134.2</v>
      </c>
      <c r="H156" s="115">
        <f t="shared" si="124"/>
        <v>171324.2</v>
      </c>
      <c r="I156" s="115"/>
      <c r="J156" s="280"/>
      <c r="K156" s="281"/>
      <c r="L156" s="282"/>
      <c r="M156" s="290"/>
      <c r="N156" s="283"/>
    </row>
    <row r="157" spans="1:14" s="284" customFormat="1">
      <c r="A157" s="159" t="s">
        <v>200</v>
      </c>
      <c r="B157" s="152" t="s">
        <v>185</v>
      </c>
      <c r="C157" s="305">
        <v>149270</v>
      </c>
      <c r="D157" s="279">
        <v>1100</v>
      </c>
      <c r="E157" s="134">
        <v>0</v>
      </c>
      <c r="F157" s="118">
        <f t="shared" si="125"/>
        <v>148170</v>
      </c>
      <c r="G157" s="134">
        <f t="shared" si="123"/>
        <v>26670.6</v>
      </c>
      <c r="H157" s="115">
        <f t="shared" si="124"/>
        <v>174840.6</v>
      </c>
      <c r="I157" s="115"/>
      <c r="J157" s="280"/>
      <c r="K157" s="281"/>
      <c r="L157" s="282"/>
      <c r="M157" s="290"/>
      <c r="N157" s="283"/>
    </row>
    <row r="158" spans="1:14" s="284" customFormat="1">
      <c r="A158" s="159" t="s">
        <v>207</v>
      </c>
      <c r="B158" s="152" t="s">
        <v>140</v>
      </c>
      <c r="C158" s="305">
        <v>149360</v>
      </c>
      <c r="D158" s="279">
        <v>1100</v>
      </c>
      <c r="E158" s="134">
        <v>0</v>
      </c>
      <c r="F158" s="118">
        <f t="shared" si="125"/>
        <v>148260</v>
      </c>
      <c r="G158" s="134">
        <f t="shared" si="123"/>
        <v>26686.799999999999</v>
      </c>
      <c r="H158" s="115">
        <f t="shared" si="124"/>
        <v>174946.8</v>
      </c>
      <c r="I158" s="115">
        <f t="shared" si="141"/>
        <v>26686.799999999999</v>
      </c>
      <c r="J158" s="280">
        <f t="shared" si="142"/>
        <v>148260</v>
      </c>
      <c r="K158" s="281"/>
      <c r="L158" s="282">
        <v>81250</v>
      </c>
      <c r="M158" s="290">
        <f t="shared" si="122"/>
        <v>67010</v>
      </c>
      <c r="N158" s="283"/>
    </row>
    <row r="159" spans="1:14" s="284" customFormat="1">
      <c r="A159" s="158" t="s">
        <v>205</v>
      </c>
      <c r="B159" s="152" t="s">
        <v>186</v>
      </c>
      <c r="C159" s="305">
        <v>150600</v>
      </c>
      <c r="D159" s="279">
        <v>1100</v>
      </c>
      <c r="E159" s="134">
        <v>0</v>
      </c>
      <c r="F159" s="118">
        <f>C159-D159-E159</f>
        <v>149500</v>
      </c>
      <c r="G159" s="134">
        <f t="shared" si="123"/>
        <v>26910</v>
      </c>
      <c r="H159" s="115">
        <f t="shared" si="124"/>
        <v>176410</v>
      </c>
      <c r="I159" s="115">
        <f t="shared" si="141"/>
        <v>26910</v>
      </c>
      <c r="J159" s="280">
        <f t="shared" si="142"/>
        <v>149500</v>
      </c>
      <c r="K159" s="281"/>
      <c r="L159" s="282">
        <v>91430</v>
      </c>
      <c r="M159" s="290">
        <f t="shared" si="122"/>
        <v>58070</v>
      </c>
      <c r="N159" s="283"/>
    </row>
    <row r="160" spans="1:14" s="284" customFormat="1">
      <c r="A160" s="151" t="s">
        <v>323</v>
      </c>
      <c r="B160" s="152" t="s">
        <v>321</v>
      </c>
      <c r="C160" s="305">
        <v>149990</v>
      </c>
      <c r="D160" s="279">
        <v>1100</v>
      </c>
      <c r="E160" s="134">
        <v>0</v>
      </c>
      <c r="F160" s="118">
        <f t="shared" si="125"/>
        <v>148890</v>
      </c>
      <c r="G160" s="134">
        <f t="shared" si="123"/>
        <v>26800.2</v>
      </c>
      <c r="H160" s="115">
        <f t="shared" si="124"/>
        <v>175690.2</v>
      </c>
      <c r="I160" s="115">
        <f t="shared" si="141"/>
        <v>26800.2</v>
      </c>
      <c r="J160" s="280">
        <f t="shared" si="142"/>
        <v>148890</v>
      </c>
      <c r="K160" s="281"/>
      <c r="L160" s="282">
        <v>93900</v>
      </c>
      <c r="M160" s="284">
        <f t="shared" si="122"/>
        <v>54990</v>
      </c>
      <c r="N160" s="283"/>
    </row>
    <row r="161" spans="1:14" s="284" customFormat="1">
      <c r="A161" s="151" t="s">
        <v>324</v>
      </c>
      <c r="B161" s="152" t="s">
        <v>322</v>
      </c>
      <c r="C161" s="305">
        <v>149490</v>
      </c>
      <c r="D161" s="305">
        <v>1100</v>
      </c>
      <c r="E161" s="181">
        <v>0</v>
      </c>
      <c r="F161" s="118">
        <f t="shared" si="125"/>
        <v>148390</v>
      </c>
      <c r="G161" s="181">
        <f t="shared" si="123"/>
        <v>26710.2</v>
      </c>
      <c r="H161" s="183">
        <f t="shared" si="124"/>
        <v>175100.2</v>
      </c>
      <c r="I161" s="316"/>
      <c r="J161" s="280"/>
      <c r="K161" s="327"/>
      <c r="L161" s="328"/>
      <c r="N161" s="283"/>
    </row>
    <row r="162" spans="1:14" s="284" customFormat="1">
      <c r="A162" s="158" t="s">
        <v>144</v>
      </c>
      <c r="B162" s="152" t="s">
        <v>144</v>
      </c>
      <c r="C162" s="305">
        <v>131290</v>
      </c>
      <c r="D162" s="305">
        <v>1100</v>
      </c>
      <c r="E162" s="181">
        <v>0</v>
      </c>
      <c r="F162" s="118">
        <f t="shared" si="125"/>
        <v>130190</v>
      </c>
      <c r="G162" s="181">
        <f t="shared" si="123"/>
        <v>23434.2</v>
      </c>
      <c r="H162" s="183">
        <f t="shared" si="124"/>
        <v>153624.20000000001</v>
      </c>
      <c r="I162" s="316"/>
      <c r="J162" s="280"/>
      <c r="K162" s="327"/>
      <c r="L162" s="328"/>
      <c r="N162" s="283"/>
    </row>
    <row r="163" spans="1:14" s="284" customFormat="1">
      <c r="A163" s="158" t="s">
        <v>187</v>
      </c>
      <c r="B163" s="152" t="s">
        <v>187</v>
      </c>
      <c r="C163" s="305">
        <v>139390</v>
      </c>
      <c r="D163" s="305">
        <v>1100</v>
      </c>
      <c r="E163" s="181">
        <v>0</v>
      </c>
      <c r="F163" s="118">
        <f t="shared" si="125"/>
        <v>138290</v>
      </c>
      <c r="G163" s="181">
        <f t="shared" si="123"/>
        <v>24892.2</v>
      </c>
      <c r="H163" s="183">
        <f t="shared" si="124"/>
        <v>163182.20000000001</v>
      </c>
      <c r="I163" s="316"/>
      <c r="J163" s="280"/>
      <c r="K163" s="327"/>
      <c r="L163" s="328"/>
      <c r="N163" s="283"/>
    </row>
    <row r="164" spans="1:14" s="284" customFormat="1">
      <c r="A164" s="160" t="s">
        <v>145</v>
      </c>
      <c r="B164" s="152" t="s">
        <v>145</v>
      </c>
      <c r="C164" s="305">
        <v>144400</v>
      </c>
      <c r="D164" s="305">
        <v>1100</v>
      </c>
      <c r="E164" s="181">
        <v>0</v>
      </c>
      <c r="F164" s="118">
        <f t="shared" ref="F164:F169" si="143">C164-D164-E164</f>
        <v>143300</v>
      </c>
      <c r="G164" s="181">
        <f t="shared" ref="G164:G169" si="144">F164*18%</f>
        <v>25794</v>
      </c>
      <c r="H164" s="183">
        <f t="shared" ref="H164:H169" si="145">SUM(F164:G164)</f>
        <v>169094</v>
      </c>
      <c r="I164" s="316"/>
      <c r="J164" s="280"/>
      <c r="K164" s="327"/>
      <c r="L164" s="328"/>
      <c r="N164" s="283"/>
    </row>
    <row r="165" spans="1:14" s="284" customFormat="1">
      <c r="A165" s="216" t="s">
        <v>320</v>
      </c>
      <c r="B165" s="152" t="s">
        <v>320</v>
      </c>
      <c r="C165" s="305">
        <v>131290</v>
      </c>
      <c r="D165" s="305">
        <v>1100</v>
      </c>
      <c r="E165" s="181">
        <v>0</v>
      </c>
      <c r="F165" s="118">
        <f t="shared" si="143"/>
        <v>130190</v>
      </c>
      <c r="G165" s="181">
        <f t="shared" si="144"/>
        <v>23434.2</v>
      </c>
      <c r="H165" s="183">
        <f t="shared" si="145"/>
        <v>153624.20000000001</v>
      </c>
      <c r="I165" s="316"/>
      <c r="J165" s="280"/>
      <c r="K165" s="327"/>
      <c r="L165" s="328"/>
      <c r="N165" s="283"/>
    </row>
    <row r="166" spans="1:14" s="284" customFormat="1">
      <c r="A166" s="151" t="s">
        <v>353</v>
      </c>
      <c r="B166" s="152" t="s">
        <v>354</v>
      </c>
      <c r="C166" s="305">
        <v>150490</v>
      </c>
      <c r="D166" s="305">
        <v>1100</v>
      </c>
      <c r="E166" s="181">
        <v>0</v>
      </c>
      <c r="F166" s="118">
        <f t="shared" si="143"/>
        <v>149390</v>
      </c>
      <c r="G166" s="181">
        <f t="shared" si="144"/>
        <v>26890.2</v>
      </c>
      <c r="H166" s="183">
        <f t="shared" si="145"/>
        <v>176280.2</v>
      </c>
      <c r="I166" s="316"/>
      <c r="J166" s="280"/>
      <c r="K166" s="327"/>
      <c r="L166" s="328"/>
      <c r="N166" s="283"/>
    </row>
    <row r="167" spans="1:14" s="284" customFormat="1">
      <c r="A167" s="151" t="s">
        <v>353</v>
      </c>
      <c r="B167" s="152" t="s">
        <v>355</v>
      </c>
      <c r="C167" s="305">
        <v>149990</v>
      </c>
      <c r="D167" s="305">
        <v>1100</v>
      </c>
      <c r="E167" s="181">
        <v>0</v>
      </c>
      <c r="F167" s="118">
        <f t="shared" si="143"/>
        <v>148890</v>
      </c>
      <c r="G167" s="181">
        <f t="shared" si="144"/>
        <v>26800.2</v>
      </c>
      <c r="H167" s="183">
        <f t="shared" si="145"/>
        <v>175690.2</v>
      </c>
      <c r="I167" s="316"/>
      <c r="J167" s="280"/>
      <c r="K167" s="327"/>
      <c r="L167" s="328"/>
      <c r="N167" s="283"/>
    </row>
    <row r="168" spans="1:14" s="284" customFormat="1">
      <c r="A168" s="151" t="s">
        <v>387</v>
      </c>
      <c r="B168" s="152" t="s">
        <v>378</v>
      </c>
      <c r="C168" s="305">
        <v>149990</v>
      </c>
      <c r="D168" s="305">
        <v>1100</v>
      </c>
      <c r="E168" s="181">
        <v>0</v>
      </c>
      <c r="F168" s="118">
        <f t="shared" si="143"/>
        <v>148890</v>
      </c>
      <c r="G168" s="181">
        <f t="shared" si="144"/>
        <v>26800.2</v>
      </c>
      <c r="H168" s="183">
        <f t="shared" si="145"/>
        <v>175690.2</v>
      </c>
      <c r="I168" s="316"/>
      <c r="J168" s="280"/>
      <c r="K168" s="327"/>
      <c r="L168" s="328"/>
      <c r="N168" s="283"/>
    </row>
    <row r="169" spans="1:14" s="284" customFormat="1">
      <c r="A169" s="151" t="s">
        <v>384</v>
      </c>
      <c r="B169" s="152" t="s">
        <v>379</v>
      </c>
      <c r="C169" s="305">
        <v>148990</v>
      </c>
      <c r="D169" s="305">
        <v>1100</v>
      </c>
      <c r="E169" s="181">
        <v>0</v>
      </c>
      <c r="F169" s="118">
        <f t="shared" si="143"/>
        <v>147890</v>
      </c>
      <c r="G169" s="181">
        <f t="shared" si="144"/>
        <v>26620.2</v>
      </c>
      <c r="H169" s="183">
        <f t="shared" si="145"/>
        <v>174510.2</v>
      </c>
      <c r="I169" s="316"/>
      <c r="J169" s="280"/>
      <c r="K169" s="327"/>
      <c r="L169" s="328"/>
      <c r="N169" s="283"/>
    </row>
    <row r="170" spans="1:14" s="284" customFormat="1">
      <c r="A170" s="151" t="s">
        <v>385</v>
      </c>
      <c r="B170" s="152" t="s">
        <v>380</v>
      </c>
      <c r="C170" s="305">
        <v>150990</v>
      </c>
      <c r="D170" s="305">
        <v>1100</v>
      </c>
      <c r="E170" s="181">
        <v>0</v>
      </c>
      <c r="F170" s="118">
        <f t="shared" ref="F170:F171" si="146">C170-D170-E170</f>
        <v>149890</v>
      </c>
      <c r="G170" s="181">
        <f t="shared" ref="G170:G171" si="147">F170*18%</f>
        <v>26980.2</v>
      </c>
      <c r="H170" s="183">
        <f t="shared" ref="H170:H171" si="148">SUM(F170:G170)</f>
        <v>176870.2</v>
      </c>
      <c r="I170" s="316"/>
      <c r="J170" s="280"/>
      <c r="K170" s="327"/>
      <c r="L170" s="328"/>
      <c r="N170" s="283"/>
    </row>
    <row r="171" spans="1:14" s="284" customFormat="1">
      <c r="A171" s="151" t="s">
        <v>386</v>
      </c>
      <c r="B171" s="152" t="s">
        <v>381</v>
      </c>
      <c r="C171" s="305">
        <v>155490</v>
      </c>
      <c r="D171" s="305">
        <v>1100</v>
      </c>
      <c r="E171" s="181">
        <v>0</v>
      </c>
      <c r="F171" s="118">
        <f t="shared" si="146"/>
        <v>154390</v>
      </c>
      <c r="G171" s="181">
        <f t="shared" si="147"/>
        <v>27790.2</v>
      </c>
      <c r="H171" s="183">
        <f t="shared" si="148"/>
        <v>182180.2</v>
      </c>
      <c r="I171" s="316"/>
      <c r="J171" s="280"/>
      <c r="K171" s="327"/>
      <c r="L171" s="328"/>
      <c r="N171" s="283"/>
    </row>
    <row r="172" spans="1:14" s="284" customFormat="1">
      <c r="A172" s="87" t="s">
        <v>382</v>
      </c>
      <c r="B172" s="152" t="s">
        <v>382</v>
      </c>
      <c r="C172" s="305">
        <v>131290</v>
      </c>
      <c r="D172" s="305">
        <v>1100</v>
      </c>
      <c r="E172" s="181">
        <v>0</v>
      </c>
      <c r="F172" s="118">
        <f t="shared" ref="F172" si="149">C172-D172-E172</f>
        <v>130190</v>
      </c>
      <c r="G172" s="181">
        <f t="shared" ref="G172" si="150">F172*18%</f>
        <v>23434.2</v>
      </c>
      <c r="H172" s="183">
        <f t="shared" ref="H172" si="151">SUM(F172:G172)</f>
        <v>153624.20000000001</v>
      </c>
      <c r="I172" s="316"/>
      <c r="J172" s="280"/>
      <c r="K172" s="327"/>
      <c r="L172" s="328"/>
      <c r="N172" s="283"/>
    </row>
    <row r="173" spans="1:14" s="284" customFormat="1">
      <c r="A173" s="87" t="s">
        <v>382</v>
      </c>
      <c r="B173" s="152" t="s">
        <v>383</v>
      </c>
      <c r="C173" s="305">
        <v>131290</v>
      </c>
      <c r="D173" s="305">
        <v>1100</v>
      </c>
      <c r="E173" s="181">
        <v>0</v>
      </c>
      <c r="F173" s="118">
        <f t="shared" ref="F173:F180" si="152">C173-D173-E173</f>
        <v>130190</v>
      </c>
      <c r="G173" s="181">
        <f t="shared" ref="G173:G180" si="153">F173*18%</f>
        <v>23434.2</v>
      </c>
      <c r="H173" s="183">
        <f t="shared" ref="H173:H180" si="154">SUM(F173:G173)</f>
        <v>153624.20000000001</v>
      </c>
      <c r="I173" s="316"/>
      <c r="J173" s="280"/>
      <c r="K173" s="327"/>
      <c r="L173" s="328"/>
      <c r="N173" s="283"/>
    </row>
    <row r="174" spans="1:14" s="284" customFormat="1">
      <c r="A174" s="151" t="s">
        <v>353</v>
      </c>
      <c r="B174" s="152" t="s">
        <v>396</v>
      </c>
      <c r="C174" s="305">
        <v>154490</v>
      </c>
      <c r="D174" s="305">
        <v>1100</v>
      </c>
      <c r="E174" s="181">
        <v>0</v>
      </c>
      <c r="F174" s="118">
        <f t="shared" si="152"/>
        <v>153390</v>
      </c>
      <c r="G174" s="181">
        <f t="shared" si="153"/>
        <v>27610.2</v>
      </c>
      <c r="H174" s="183">
        <f t="shared" si="154"/>
        <v>181000.2</v>
      </c>
      <c r="I174" s="316"/>
      <c r="J174" s="280"/>
      <c r="K174" s="327"/>
      <c r="L174" s="328"/>
      <c r="N174" s="283"/>
    </row>
    <row r="175" spans="1:14" s="284" customFormat="1">
      <c r="A175" s="151" t="s">
        <v>353</v>
      </c>
      <c r="B175" s="152" t="s">
        <v>397</v>
      </c>
      <c r="C175" s="305">
        <v>152490</v>
      </c>
      <c r="D175" s="305">
        <v>1100</v>
      </c>
      <c r="E175" s="181">
        <v>0</v>
      </c>
      <c r="F175" s="118">
        <f t="shared" si="152"/>
        <v>151390</v>
      </c>
      <c r="G175" s="181">
        <f t="shared" si="153"/>
        <v>27250.2</v>
      </c>
      <c r="H175" s="183">
        <f t="shared" si="154"/>
        <v>178640.2</v>
      </c>
      <c r="I175" s="316"/>
      <c r="J175" s="280"/>
      <c r="K175" s="327"/>
      <c r="L175" s="328"/>
      <c r="N175" s="283"/>
    </row>
    <row r="176" spans="1:14" s="284" customFormat="1">
      <c r="A176" s="151" t="s">
        <v>353</v>
      </c>
      <c r="B176" s="152" t="s">
        <v>398</v>
      </c>
      <c r="C176" s="305">
        <v>152490</v>
      </c>
      <c r="D176" s="305">
        <v>1100</v>
      </c>
      <c r="E176" s="181">
        <v>0</v>
      </c>
      <c r="F176" s="118">
        <f t="shared" si="152"/>
        <v>151390</v>
      </c>
      <c r="G176" s="181">
        <f t="shared" si="153"/>
        <v>27250.2</v>
      </c>
      <c r="H176" s="183">
        <f t="shared" si="154"/>
        <v>178640.2</v>
      </c>
      <c r="I176" s="316"/>
      <c r="J176" s="280"/>
      <c r="K176" s="327"/>
      <c r="L176" s="328"/>
      <c r="N176" s="283"/>
    </row>
    <row r="177" spans="1:14" s="284" customFormat="1">
      <c r="A177" s="151" t="s">
        <v>353</v>
      </c>
      <c r="B177" s="152" t="s">
        <v>407</v>
      </c>
      <c r="C177" s="305">
        <v>147490</v>
      </c>
      <c r="D177" s="305">
        <v>1100</v>
      </c>
      <c r="E177" s="181">
        <v>0</v>
      </c>
      <c r="F177" s="118">
        <f t="shared" si="152"/>
        <v>146390</v>
      </c>
      <c r="G177" s="181">
        <f t="shared" si="153"/>
        <v>26350.2</v>
      </c>
      <c r="H177" s="183">
        <f t="shared" si="154"/>
        <v>172740.2</v>
      </c>
      <c r="I177" s="316"/>
      <c r="J177" s="280"/>
      <c r="K177" s="327"/>
      <c r="L177" s="328"/>
      <c r="N177" s="283"/>
    </row>
    <row r="178" spans="1:14" s="284" customFormat="1">
      <c r="A178" s="151" t="s">
        <v>353</v>
      </c>
      <c r="B178" s="152" t="s">
        <v>408</v>
      </c>
      <c r="C178" s="305">
        <v>149990</v>
      </c>
      <c r="D178" s="305">
        <v>1100</v>
      </c>
      <c r="E178" s="181">
        <v>0</v>
      </c>
      <c r="F178" s="118">
        <f t="shared" si="152"/>
        <v>148890</v>
      </c>
      <c r="G178" s="181">
        <f t="shared" si="153"/>
        <v>26800.2</v>
      </c>
      <c r="H178" s="183">
        <f t="shared" si="154"/>
        <v>175690.2</v>
      </c>
      <c r="I178" s="316"/>
      <c r="J178" s="280"/>
      <c r="K178" s="327"/>
      <c r="L178" s="328"/>
      <c r="N178" s="283"/>
    </row>
    <row r="179" spans="1:14" s="284" customFormat="1">
      <c r="A179" s="151" t="s">
        <v>353</v>
      </c>
      <c r="B179" s="152" t="s">
        <v>409</v>
      </c>
      <c r="C179" s="305">
        <v>149990</v>
      </c>
      <c r="D179" s="305">
        <v>1100</v>
      </c>
      <c r="E179" s="181">
        <v>0</v>
      </c>
      <c r="F179" s="118">
        <f t="shared" si="152"/>
        <v>148890</v>
      </c>
      <c r="G179" s="181">
        <f t="shared" si="153"/>
        <v>26800.2</v>
      </c>
      <c r="H179" s="183">
        <f t="shared" si="154"/>
        <v>175690.2</v>
      </c>
      <c r="I179" s="316"/>
      <c r="J179" s="280"/>
      <c r="K179" s="327"/>
      <c r="L179" s="328"/>
      <c r="N179" s="283"/>
    </row>
    <row r="180" spans="1:14" s="284" customFormat="1" ht="29.25" thickBot="1">
      <c r="A180" s="151" t="s">
        <v>353</v>
      </c>
      <c r="B180" s="152" t="s">
        <v>410</v>
      </c>
      <c r="C180" s="305">
        <v>149990</v>
      </c>
      <c r="D180" s="305">
        <v>1100</v>
      </c>
      <c r="E180" s="181">
        <v>0</v>
      </c>
      <c r="F180" s="118">
        <f t="shared" si="152"/>
        <v>148890</v>
      </c>
      <c r="G180" s="181">
        <f t="shared" si="153"/>
        <v>26800.2</v>
      </c>
      <c r="H180" s="183">
        <f t="shared" si="154"/>
        <v>175690.2</v>
      </c>
      <c r="I180" s="316"/>
      <c r="J180" s="280"/>
      <c r="K180" s="327"/>
      <c r="L180" s="328"/>
      <c r="N180" s="283"/>
    </row>
    <row r="181" spans="1:14" s="329" customFormat="1" ht="29.25" thickBot="1">
      <c r="A181" s="427" t="s">
        <v>308</v>
      </c>
      <c r="B181" s="428"/>
      <c r="C181" s="428"/>
      <c r="D181" s="428"/>
      <c r="E181" s="428"/>
      <c r="F181" s="428"/>
      <c r="G181" s="428"/>
      <c r="H181" s="430"/>
      <c r="I181" s="119" t="s">
        <v>264</v>
      </c>
      <c r="J181" s="120" t="s">
        <v>265</v>
      </c>
      <c r="K181" s="121"/>
    </row>
    <row r="182" spans="1:14" s="329" customFormat="1" ht="29.25" thickBot="1">
      <c r="A182" s="442" t="s">
        <v>390</v>
      </c>
      <c r="B182" s="443"/>
      <c r="C182" s="444"/>
      <c r="D182" s="443"/>
      <c r="E182" s="443"/>
      <c r="F182" s="443"/>
      <c r="G182" s="443"/>
      <c r="H182" s="445"/>
      <c r="I182" s="123" t="s">
        <v>266</v>
      </c>
      <c r="J182" s="124" t="s">
        <v>267</v>
      </c>
      <c r="K182" s="121"/>
    </row>
    <row r="183" spans="1:14" s="329" customFormat="1">
      <c r="A183" s="446"/>
      <c r="B183" s="447"/>
      <c r="C183" s="447"/>
      <c r="D183" s="447"/>
      <c r="E183" s="260" t="s">
        <v>309</v>
      </c>
      <c r="F183" s="260" t="s">
        <v>93</v>
      </c>
      <c r="G183" s="330"/>
      <c r="H183" s="331"/>
      <c r="I183" s="261"/>
      <c r="J183" s="262"/>
      <c r="K183" s="332"/>
    </row>
    <row r="184" spans="1:14" s="329" customFormat="1" ht="29.25" thickBot="1">
      <c r="A184" s="448" t="s">
        <v>98</v>
      </c>
      <c r="B184" s="449"/>
      <c r="C184" s="449"/>
      <c r="D184" s="449"/>
      <c r="E184" s="264"/>
      <c r="F184" s="263" t="s">
        <v>112</v>
      </c>
      <c r="G184" s="263" t="s">
        <v>94</v>
      </c>
      <c r="H184" s="333"/>
      <c r="I184" s="264"/>
      <c r="J184" s="265"/>
      <c r="K184" s="334"/>
    </row>
    <row r="185" spans="1:14" s="329" customFormat="1">
      <c r="A185" s="438" t="s">
        <v>98</v>
      </c>
      <c r="B185" s="439"/>
      <c r="C185" s="439"/>
      <c r="D185" s="266"/>
      <c r="E185" s="266"/>
      <c r="F185" s="266" t="s">
        <v>112</v>
      </c>
      <c r="G185" s="267"/>
      <c r="H185" s="266" t="s">
        <v>94</v>
      </c>
      <c r="I185" s="267" t="s">
        <v>112</v>
      </c>
      <c r="J185" s="266"/>
      <c r="K185" s="332"/>
    </row>
    <row r="186" spans="1:14">
      <c r="A186" s="440"/>
      <c r="B186" s="440"/>
      <c r="C186" s="440"/>
      <c r="D186" s="440"/>
      <c r="E186" s="440"/>
      <c r="F186" s="440"/>
      <c r="G186" s="440"/>
      <c r="H186" s="441"/>
      <c r="I186" s="268"/>
      <c r="J186" s="268"/>
      <c r="K186" s="268"/>
    </row>
    <row r="187" spans="1:14">
      <c r="A187" s="268"/>
      <c r="C187" s="269"/>
      <c r="D187" s="268"/>
      <c r="E187" s="268"/>
      <c r="F187" s="268"/>
      <c r="G187" s="268"/>
      <c r="H187" s="268"/>
      <c r="I187" s="268"/>
      <c r="J187" s="268"/>
      <c r="K187" s="268"/>
    </row>
    <row r="188" spans="1:14">
      <c r="A188" s="270"/>
      <c r="C188" s="269"/>
      <c r="D188" s="268"/>
      <c r="E188" s="268"/>
      <c r="F188" s="268"/>
      <c r="G188" s="268"/>
      <c r="H188" s="268"/>
      <c r="I188" s="268"/>
      <c r="J188" s="268"/>
      <c r="K188" s="268"/>
    </row>
    <row r="189" spans="1:14">
      <c r="A189" s="270"/>
      <c r="C189" s="269"/>
      <c r="D189" s="268"/>
      <c r="E189" s="268"/>
      <c r="F189" s="268"/>
      <c r="G189" s="268"/>
      <c r="H189" s="268"/>
      <c r="I189" s="268"/>
      <c r="J189" s="268"/>
      <c r="K189" s="268"/>
    </row>
    <row r="190" spans="1:14">
      <c r="A190" s="270"/>
      <c r="C190" s="269"/>
      <c r="D190" s="268"/>
      <c r="E190" s="268"/>
      <c r="F190" s="268"/>
      <c r="G190" s="268"/>
      <c r="H190" s="268"/>
      <c r="I190" s="268"/>
      <c r="J190" s="268"/>
      <c r="K190" s="268"/>
    </row>
    <row r="191" spans="1:14">
      <c r="A191" s="270"/>
      <c r="C191" s="269"/>
      <c r="D191" s="268"/>
      <c r="E191" s="268"/>
      <c r="F191" s="268"/>
      <c r="G191" s="268"/>
      <c r="H191" s="268"/>
      <c r="I191" s="268"/>
      <c r="J191" s="268"/>
      <c r="K191" s="268"/>
    </row>
    <row r="192" spans="1:14">
      <c r="A192" s="270"/>
      <c r="C192" s="269"/>
      <c r="D192" s="268"/>
      <c r="E192" s="268"/>
      <c r="F192" s="268"/>
      <c r="G192" s="268"/>
      <c r="H192" s="268"/>
      <c r="I192" s="268"/>
      <c r="J192" s="268"/>
      <c r="K192" s="268"/>
    </row>
    <row r="193" spans="1:11">
      <c r="A193" s="270"/>
      <c r="C193" s="269"/>
      <c r="D193" s="268"/>
      <c r="E193" s="268"/>
      <c r="F193" s="268"/>
      <c r="G193" s="268"/>
      <c r="H193" s="268"/>
      <c r="I193" s="268"/>
      <c r="J193" s="268"/>
      <c r="K193" s="268"/>
    </row>
    <row r="194" spans="1:11">
      <c r="B194" s="335"/>
      <c r="C194" s="272"/>
      <c r="D194" s="272"/>
      <c r="K194" s="336"/>
    </row>
  </sheetData>
  <mergeCells count="17">
    <mergeCell ref="A185:C185"/>
    <mergeCell ref="A186:H186"/>
    <mergeCell ref="K5:L5"/>
    <mergeCell ref="K68:L68"/>
    <mergeCell ref="K123:L123"/>
    <mergeCell ref="A181:H181"/>
    <mergeCell ref="A182:H182"/>
    <mergeCell ref="A5:H5"/>
    <mergeCell ref="A68:H68"/>
    <mergeCell ref="A123:H123"/>
    <mergeCell ref="A183:D183"/>
    <mergeCell ref="A184:D184"/>
    <mergeCell ref="A1:A2"/>
    <mergeCell ref="B1:H1"/>
    <mergeCell ref="B2:H2"/>
    <mergeCell ref="B3:H3"/>
    <mergeCell ref="B4:H4"/>
  </mergeCells>
  <printOptions horizontalCentered="1" verticalCentered="1"/>
  <pageMargins left="0" right="0" top="0" bottom="0" header="0" footer="0"/>
  <pageSetup paperSize="9" scale="15" orientation="portrait" r:id="rId1"/>
  <rowBreaks count="1" manualBreakCount="1">
    <brk id="149" max="16383" man="1"/>
  </rowBreaks>
  <colBreaks count="1" manualBreakCount="1">
    <brk id="15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5:G9"/>
  <sheetViews>
    <sheetView workbookViewId="0">
      <selection activeCell="BG34" sqref="BG34"/>
    </sheetView>
  </sheetViews>
  <sheetFormatPr defaultRowHeight="15"/>
  <sheetData>
    <row r="5" spans="2:7">
      <c r="D5" s="521" t="s">
        <v>245</v>
      </c>
      <c r="E5" s="521"/>
      <c r="F5" s="521"/>
      <c r="G5" s="521"/>
    </row>
    <row r="6" spans="2:7">
      <c r="D6" s="521" t="s">
        <v>146</v>
      </c>
      <c r="E6" s="521"/>
      <c r="F6" s="521" t="s">
        <v>209</v>
      </c>
      <c r="G6" s="521"/>
    </row>
    <row r="7" spans="2:7" ht="17.25">
      <c r="B7" s="39" t="s">
        <v>210</v>
      </c>
      <c r="C7" s="39" t="s">
        <v>211</v>
      </c>
      <c r="D7" s="39" t="s">
        <v>212</v>
      </c>
      <c r="E7" s="39" t="s">
        <v>246</v>
      </c>
      <c r="F7" s="39" t="s">
        <v>215</v>
      </c>
      <c r="G7" s="39" t="s">
        <v>247</v>
      </c>
    </row>
    <row r="8" spans="2:7" ht="17.25">
      <c r="B8" s="40"/>
      <c r="C8" s="41"/>
      <c r="D8" s="41"/>
      <c r="E8" s="41"/>
      <c r="F8" s="41"/>
      <c r="G8" s="52"/>
    </row>
    <row r="9" spans="2:7" ht="17.25">
      <c r="B9" s="39" t="s">
        <v>213</v>
      </c>
      <c r="C9" s="39" t="s">
        <v>211</v>
      </c>
      <c r="D9" s="39" t="s">
        <v>212</v>
      </c>
      <c r="E9" s="39" t="s">
        <v>214</v>
      </c>
      <c r="F9" s="39"/>
      <c r="G9" s="39"/>
    </row>
  </sheetData>
  <mergeCells count="3">
    <mergeCell ref="D5:G5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70"/>
  <sheetViews>
    <sheetView workbookViewId="0">
      <selection activeCell="F9" sqref="F9"/>
    </sheetView>
  </sheetViews>
  <sheetFormatPr defaultRowHeight="15"/>
  <cols>
    <col min="2" max="2" width="23" bestFit="1" customWidth="1"/>
    <col min="4" max="4" width="57.140625" customWidth="1"/>
    <col min="5" max="5" width="13" bestFit="1" customWidth="1"/>
    <col min="6" max="6" width="11.42578125" bestFit="1" customWidth="1"/>
    <col min="7" max="8" width="13.85546875" bestFit="1" customWidth="1"/>
  </cols>
  <sheetData>
    <row r="2" spans="2:4" ht="24" thickBot="1">
      <c r="B2" s="15" t="s">
        <v>65</v>
      </c>
    </row>
    <row r="3" spans="2:4" ht="18">
      <c r="B3" s="11" t="s">
        <v>66</v>
      </c>
      <c r="D3" s="17" t="s">
        <v>71</v>
      </c>
    </row>
    <row r="4" spans="2:4" ht="18">
      <c r="B4" s="8" t="s">
        <v>58</v>
      </c>
      <c r="D4" s="16"/>
    </row>
    <row r="5" spans="2:4" ht="19.5">
      <c r="B5" s="8" t="s">
        <v>59</v>
      </c>
      <c r="D5" s="18" t="s">
        <v>72</v>
      </c>
    </row>
    <row r="6" spans="2:4" ht="19.5">
      <c r="B6" s="8" t="s">
        <v>60</v>
      </c>
      <c r="D6" s="18"/>
    </row>
    <row r="7" spans="2:4" ht="19.5">
      <c r="B7" s="8" t="s">
        <v>61</v>
      </c>
      <c r="D7" s="18" t="s">
        <v>73</v>
      </c>
    </row>
    <row r="8" spans="2:4" ht="39">
      <c r="B8" s="8" t="s">
        <v>62</v>
      </c>
      <c r="D8" s="18" t="s">
        <v>74</v>
      </c>
    </row>
    <row r="9" spans="2:4" ht="19.5">
      <c r="B9" s="8" t="s">
        <v>63</v>
      </c>
      <c r="D9" s="18" t="s">
        <v>75</v>
      </c>
    </row>
    <row r="10" spans="2:4" ht="19.5">
      <c r="B10" s="8" t="s">
        <v>1</v>
      </c>
      <c r="D10" s="18"/>
    </row>
    <row r="11" spans="2:4" ht="20.25" thickBot="1">
      <c r="B11" s="8" t="s">
        <v>2</v>
      </c>
      <c r="D11" s="19" t="s">
        <v>76</v>
      </c>
    </row>
    <row r="12" spans="2:4" ht="18">
      <c r="B12" s="8" t="s">
        <v>68</v>
      </c>
    </row>
    <row r="13" spans="2:4" ht="18">
      <c r="B13" s="8" t="s">
        <v>3</v>
      </c>
    </row>
    <row r="14" spans="2:4" ht="18">
      <c r="B14" s="8" t="s">
        <v>4</v>
      </c>
    </row>
    <row r="15" spans="2:4" ht="18">
      <c r="B15" s="9" t="s">
        <v>5</v>
      </c>
    </row>
    <row r="16" spans="2:4" ht="18">
      <c r="B16" s="8" t="s">
        <v>6</v>
      </c>
    </row>
    <row r="17" spans="2:2" ht="18">
      <c r="B17" s="8" t="s">
        <v>7</v>
      </c>
    </row>
    <row r="18" spans="2:2" ht="18">
      <c r="B18" s="8" t="s">
        <v>8</v>
      </c>
    </row>
    <row r="19" spans="2:2" ht="18">
      <c r="B19" s="8" t="s">
        <v>9</v>
      </c>
    </row>
    <row r="20" spans="2:2" ht="18">
      <c r="B20" s="8" t="s">
        <v>10</v>
      </c>
    </row>
    <row r="21" spans="2:2" ht="18">
      <c r="B21" s="8" t="s">
        <v>11</v>
      </c>
    </row>
    <row r="22" spans="2:2" ht="18">
      <c r="B22" s="8" t="s">
        <v>12</v>
      </c>
    </row>
    <row r="23" spans="2:2" ht="18">
      <c r="B23" s="8" t="s">
        <v>13</v>
      </c>
    </row>
    <row r="24" spans="2:2" ht="18">
      <c r="B24" s="8" t="s">
        <v>14</v>
      </c>
    </row>
    <row r="25" spans="2:2" ht="18">
      <c r="B25" s="8" t="s">
        <v>15</v>
      </c>
    </row>
    <row r="26" spans="2:2" ht="18">
      <c r="B26" s="8" t="s">
        <v>16</v>
      </c>
    </row>
    <row r="27" spans="2:2" ht="18">
      <c r="B27" s="8" t="s">
        <v>17</v>
      </c>
    </row>
    <row r="28" spans="2:2" ht="18">
      <c r="B28" s="8" t="s">
        <v>18</v>
      </c>
    </row>
    <row r="29" spans="2:2" ht="18">
      <c r="B29" s="8" t="s">
        <v>19</v>
      </c>
    </row>
    <row r="30" spans="2:2" ht="18">
      <c r="B30" s="8" t="s">
        <v>20</v>
      </c>
    </row>
    <row r="31" spans="2:2" ht="18">
      <c r="B31" s="8"/>
    </row>
    <row r="32" spans="2:2" ht="18">
      <c r="B32" s="12"/>
    </row>
    <row r="33" spans="2:2" ht="18">
      <c r="B33" s="11" t="s">
        <v>64</v>
      </c>
    </row>
    <row r="34" spans="2:2" ht="18">
      <c r="B34" s="8" t="s">
        <v>21</v>
      </c>
    </row>
    <row r="35" spans="2:2" ht="18">
      <c r="B35" s="8" t="s">
        <v>22</v>
      </c>
    </row>
    <row r="36" spans="2:2" ht="18">
      <c r="B36" s="8" t="s">
        <v>23</v>
      </c>
    </row>
    <row r="37" spans="2:2" ht="18">
      <c r="B37" s="8" t="s">
        <v>24</v>
      </c>
    </row>
    <row r="38" spans="2:2" ht="18">
      <c r="B38" s="8" t="s">
        <v>25</v>
      </c>
    </row>
    <row r="39" spans="2:2" ht="18">
      <c r="B39" s="8" t="s">
        <v>26</v>
      </c>
    </row>
    <row r="40" spans="2:2" ht="18">
      <c r="B40" s="8" t="s">
        <v>27</v>
      </c>
    </row>
    <row r="41" spans="2:2" ht="18">
      <c r="B41" s="8" t="s">
        <v>28</v>
      </c>
    </row>
    <row r="42" spans="2:2" ht="18">
      <c r="B42" s="8" t="s">
        <v>29</v>
      </c>
    </row>
    <row r="43" spans="2:2" ht="18">
      <c r="B43" s="8" t="s">
        <v>30</v>
      </c>
    </row>
    <row r="44" spans="2:2" ht="18">
      <c r="B44" s="8" t="s">
        <v>31</v>
      </c>
    </row>
    <row r="45" spans="2:2" ht="18">
      <c r="B45" s="8" t="s">
        <v>32</v>
      </c>
    </row>
    <row r="46" spans="2:2" ht="18">
      <c r="B46" s="8" t="s">
        <v>69</v>
      </c>
    </row>
    <row r="47" spans="2:2" ht="18">
      <c r="B47" s="8" t="s">
        <v>33</v>
      </c>
    </row>
    <row r="48" spans="2:2" ht="18">
      <c r="B48" s="8" t="s">
        <v>34</v>
      </c>
    </row>
    <row r="49" spans="2:2" ht="18">
      <c r="B49" s="8" t="s">
        <v>35</v>
      </c>
    </row>
    <row r="50" spans="2:2" ht="18">
      <c r="B50" s="8" t="s">
        <v>36</v>
      </c>
    </row>
    <row r="51" spans="2:2" ht="18">
      <c r="B51" s="8" t="s">
        <v>37</v>
      </c>
    </row>
    <row r="52" spans="2:2" ht="18">
      <c r="B52" s="8" t="s">
        <v>38</v>
      </c>
    </row>
    <row r="53" spans="2:2" ht="18">
      <c r="B53" s="8" t="s">
        <v>39</v>
      </c>
    </row>
    <row r="54" spans="2:2" ht="18">
      <c r="B54" s="8" t="s">
        <v>40</v>
      </c>
    </row>
    <row r="55" spans="2:2" ht="18">
      <c r="B55" s="8"/>
    </row>
    <row r="56" spans="2:2" ht="18">
      <c r="B56" s="12"/>
    </row>
    <row r="57" spans="2:2" ht="18">
      <c r="B57" s="11" t="s">
        <v>64</v>
      </c>
    </row>
    <row r="58" spans="2:2" ht="18">
      <c r="B58" s="10" t="s">
        <v>41</v>
      </c>
    </row>
    <row r="59" spans="2:2" ht="18">
      <c r="B59" s="10" t="s">
        <v>42</v>
      </c>
    </row>
    <row r="60" spans="2:2" ht="18">
      <c r="B60" s="10" t="s">
        <v>43</v>
      </c>
    </row>
    <row r="61" spans="2:2" ht="18">
      <c r="B61" s="10" t="s">
        <v>44</v>
      </c>
    </row>
    <row r="62" spans="2:2" ht="18">
      <c r="B62" s="10" t="s">
        <v>67</v>
      </c>
    </row>
    <row r="63" spans="2:2" ht="18">
      <c r="B63" s="10" t="s">
        <v>45</v>
      </c>
    </row>
    <row r="64" spans="2:2" ht="18">
      <c r="B64" s="10" t="s">
        <v>46</v>
      </c>
    </row>
    <row r="65" spans="2:2" ht="18">
      <c r="B65" s="10" t="s">
        <v>47</v>
      </c>
    </row>
    <row r="66" spans="2:2" ht="18">
      <c r="B66" s="10" t="s">
        <v>48</v>
      </c>
    </row>
    <row r="67" spans="2:2" ht="18">
      <c r="B67" s="10" t="s">
        <v>49</v>
      </c>
    </row>
    <row r="68" spans="2:2" ht="18">
      <c r="B68" s="8" t="s">
        <v>50</v>
      </c>
    </row>
    <row r="69" spans="2:2" ht="18">
      <c r="B69" s="8" t="s">
        <v>51</v>
      </c>
    </row>
    <row r="70" spans="2:2" ht="18">
      <c r="B70" s="13" t="s">
        <v>52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6:G13"/>
  <sheetViews>
    <sheetView workbookViewId="0">
      <selection activeCell="J13" sqref="J13"/>
    </sheetView>
  </sheetViews>
  <sheetFormatPr defaultColWidth="9.28515625" defaultRowHeight="15"/>
  <cols>
    <col min="3" max="3" width="17.28515625" bestFit="1" customWidth="1"/>
    <col min="4" max="4" width="13" bestFit="1" customWidth="1"/>
    <col min="5" max="5" width="11.42578125" bestFit="1" customWidth="1"/>
    <col min="6" max="7" width="13.85546875" bestFit="1" customWidth="1"/>
  </cols>
  <sheetData>
    <row r="6" spans="3:7" ht="18">
      <c r="C6" s="6" t="s">
        <v>70</v>
      </c>
      <c r="D6" s="6" t="s">
        <v>54</v>
      </c>
      <c r="E6" s="6" t="s">
        <v>55</v>
      </c>
      <c r="F6" s="6" t="s">
        <v>56</v>
      </c>
      <c r="G6" s="6" t="s">
        <v>57</v>
      </c>
    </row>
    <row r="7" spans="3:7" ht="18">
      <c r="C7" s="14" t="s">
        <v>27</v>
      </c>
      <c r="D7" s="7">
        <v>90413</v>
      </c>
      <c r="E7" s="7">
        <v>1100</v>
      </c>
      <c r="F7" s="7">
        <v>2407.7399999999998</v>
      </c>
      <c r="G7" s="7">
        <f>D7-E7+F7</f>
        <v>91720.74</v>
      </c>
    </row>
    <row r="8" spans="3:7" ht="18">
      <c r="C8" s="14" t="s">
        <v>30</v>
      </c>
      <c r="D8" s="7">
        <v>89158</v>
      </c>
      <c r="E8" s="7">
        <v>1100</v>
      </c>
      <c r="F8" s="7">
        <v>2407.7399999999998</v>
      </c>
      <c r="G8" s="7">
        <f>D8-E8+F8</f>
        <v>90465.74</v>
      </c>
    </row>
    <row r="11" spans="3:7" ht="18">
      <c r="C11" s="6" t="s">
        <v>53</v>
      </c>
    </row>
    <row r="12" spans="3:7" ht="18">
      <c r="C12" s="6" t="s">
        <v>70</v>
      </c>
      <c r="D12" s="6" t="s">
        <v>54</v>
      </c>
      <c r="E12" s="6" t="s">
        <v>55</v>
      </c>
      <c r="F12" s="6" t="s">
        <v>56</v>
      </c>
      <c r="G12" s="6" t="s">
        <v>57</v>
      </c>
    </row>
    <row r="13" spans="3:7" ht="18">
      <c r="C13" s="7" t="s">
        <v>9</v>
      </c>
      <c r="D13" s="7">
        <v>93963</v>
      </c>
      <c r="E13" s="7">
        <v>1100</v>
      </c>
      <c r="F13" s="7">
        <v>1562.96</v>
      </c>
      <c r="G13" s="7">
        <f>D13-E13+F13</f>
        <v>94425.96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E21"/>
  <sheetViews>
    <sheetView workbookViewId="0">
      <selection activeCell="H16" sqref="H16"/>
    </sheetView>
  </sheetViews>
  <sheetFormatPr defaultRowHeight="15"/>
  <cols>
    <col min="1" max="1" width="9.140625" style="20"/>
    <col min="2" max="2" width="40.5703125" style="20" customWidth="1"/>
    <col min="3" max="3" width="9.140625" style="20"/>
    <col min="4" max="4" width="15.85546875" style="20" bestFit="1" customWidth="1"/>
    <col min="5" max="5" width="11.42578125" style="20" bestFit="1" customWidth="1"/>
    <col min="6" max="16384" width="9.140625" style="20"/>
  </cols>
  <sheetData>
    <row r="2" spans="2:5" ht="31.5">
      <c r="B2" s="21" t="s">
        <v>77</v>
      </c>
      <c r="D2" s="5" t="s">
        <v>21</v>
      </c>
      <c r="E2" s="7">
        <v>2000</v>
      </c>
    </row>
    <row r="3" spans="2:5" ht="18">
      <c r="B3" s="21" t="s">
        <v>78</v>
      </c>
      <c r="D3" s="5" t="s">
        <v>22</v>
      </c>
      <c r="E3" s="7">
        <v>2000</v>
      </c>
    </row>
    <row r="4" spans="2:5" ht="31.5">
      <c r="B4" s="21" t="s">
        <v>79</v>
      </c>
      <c r="D4" s="5" t="s">
        <v>23</v>
      </c>
      <c r="E4" s="7">
        <v>2000</v>
      </c>
    </row>
    <row r="5" spans="2:5" ht="18">
      <c r="B5" s="21" t="s">
        <v>80</v>
      </c>
      <c r="D5" s="5" t="s">
        <v>24</v>
      </c>
      <c r="E5" s="7">
        <v>2000</v>
      </c>
    </row>
    <row r="6" spans="2:5" ht="18">
      <c r="B6" s="21" t="s">
        <v>81</v>
      </c>
      <c r="D6" s="5" t="s">
        <v>25</v>
      </c>
      <c r="E6" s="7">
        <v>2000</v>
      </c>
    </row>
    <row r="7" spans="2:5" ht="18">
      <c r="B7" s="21"/>
      <c r="D7" s="5" t="s">
        <v>26</v>
      </c>
      <c r="E7" s="7">
        <v>2000</v>
      </c>
    </row>
    <row r="8" spans="2:5" ht="18">
      <c r="B8" s="21" t="s">
        <v>82</v>
      </c>
      <c r="D8" s="5" t="s">
        <v>27</v>
      </c>
      <c r="E8" s="7">
        <v>3000</v>
      </c>
    </row>
    <row r="9" spans="2:5" ht="18">
      <c r="B9" s="21"/>
      <c r="D9" s="5" t="s">
        <v>28</v>
      </c>
      <c r="E9" s="7">
        <v>1500</v>
      </c>
    </row>
    <row r="10" spans="2:5" ht="18">
      <c r="B10" s="21" t="s">
        <v>65</v>
      </c>
      <c r="D10" s="5" t="s">
        <v>29</v>
      </c>
      <c r="E10" s="7">
        <v>1500</v>
      </c>
    </row>
    <row r="11" spans="2:5" ht="18">
      <c r="D11" s="5" t="s">
        <v>30</v>
      </c>
      <c r="E11" s="7">
        <v>2000</v>
      </c>
    </row>
    <row r="12" spans="2:5" ht="18">
      <c r="D12" s="5" t="s">
        <v>31</v>
      </c>
      <c r="E12" s="7">
        <v>2000</v>
      </c>
    </row>
    <row r="13" spans="2:5" ht="18">
      <c r="D13" s="5" t="s">
        <v>32</v>
      </c>
      <c r="E13" s="7">
        <v>2000</v>
      </c>
    </row>
    <row r="14" spans="2:5" ht="18">
      <c r="D14" s="5" t="s">
        <v>69</v>
      </c>
      <c r="E14" s="7">
        <v>2000</v>
      </c>
    </row>
    <row r="15" spans="2:5" ht="18">
      <c r="D15" s="5" t="s">
        <v>33</v>
      </c>
      <c r="E15" s="7">
        <v>2000</v>
      </c>
    </row>
    <row r="16" spans="2:5" ht="18">
      <c r="D16" s="5" t="s">
        <v>34</v>
      </c>
      <c r="E16" s="7">
        <v>3000</v>
      </c>
    </row>
    <row r="17" spans="4:5" ht="18">
      <c r="D17" s="5" t="s">
        <v>35</v>
      </c>
      <c r="E17" s="7">
        <v>2000</v>
      </c>
    </row>
    <row r="18" spans="4:5" ht="18">
      <c r="D18" s="5" t="s">
        <v>36</v>
      </c>
      <c r="E18" s="7">
        <v>2000</v>
      </c>
    </row>
    <row r="19" spans="4:5" ht="18">
      <c r="D19" s="5" t="s">
        <v>37</v>
      </c>
      <c r="E19" s="7">
        <v>3000</v>
      </c>
    </row>
    <row r="20" spans="4:5" ht="18">
      <c r="D20" s="5" t="s">
        <v>38</v>
      </c>
      <c r="E20" s="7"/>
    </row>
    <row r="21" spans="4:5" ht="18">
      <c r="D21" s="5" t="s">
        <v>39</v>
      </c>
      <c r="E21" s="7">
        <v>1500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98"/>
  <sheetViews>
    <sheetView view="pageBreakPreview" topLeftCell="A48" zoomScale="55" zoomScaleNormal="70" zoomScaleSheetLayoutView="55" workbookViewId="0">
      <selection activeCell="F7" sqref="F7:F68"/>
    </sheetView>
  </sheetViews>
  <sheetFormatPr defaultColWidth="61.7109375" defaultRowHeight="15"/>
  <cols>
    <col min="1" max="1" width="66.42578125" customWidth="1"/>
    <col min="2" max="2" width="41.7109375" style="4" customWidth="1"/>
    <col min="3" max="3" width="36.28515625" style="3" customWidth="1"/>
    <col min="4" max="4" width="39.5703125" style="3" customWidth="1"/>
    <col min="5" max="5" width="45.5703125" customWidth="1"/>
    <col min="6" max="6" width="42" customWidth="1"/>
    <col min="7" max="7" width="35.28515625" customWidth="1"/>
    <col min="8" max="8" width="60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ht="27">
      <c r="A1" s="480" t="s">
        <v>118</v>
      </c>
      <c r="B1" s="468" t="s">
        <v>92</v>
      </c>
      <c r="C1" s="468"/>
      <c r="D1" s="468"/>
      <c r="E1" s="468"/>
      <c r="F1" s="468"/>
      <c r="G1" s="468"/>
      <c r="H1" s="469"/>
      <c r="I1" s="89"/>
      <c r="J1" s="90"/>
      <c r="K1" s="53"/>
      <c r="L1" s="54"/>
    </row>
    <row r="2" spans="1:24" ht="27">
      <c r="A2" s="481"/>
      <c r="B2" s="471" t="s">
        <v>99</v>
      </c>
      <c r="C2" s="471"/>
      <c r="D2" s="471"/>
      <c r="E2" s="471"/>
      <c r="F2" s="471"/>
      <c r="G2" s="471"/>
      <c r="H2" s="472"/>
      <c r="I2" s="91"/>
      <c r="J2" s="92"/>
      <c r="K2" s="55"/>
      <c r="L2" s="56"/>
    </row>
    <row r="3" spans="1:24" ht="27">
      <c r="A3" s="71">
        <v>46251</v>
      </c>
      <c r="B3" s="474" t="s">
        <v>268</v>
      </c>
      <c r="C3" s="474"/>
      <c r="D3" s="474"/>
      <c r="E3" s="474"/>
      <c r="F3" s="474"/>
      <c r="G3" s="474"/>
      <c r="H3" s="475"/>
      <c r="I3" s="53"/>
      <c r="J3" s="93"/>
      <c r="K3" s="55"/>
      <c r="L3" s="56"/>
    </row>
    <row r="4" spans="1:24" ht="27.75" thickBot="1">
      <c r="A4" s="70" t="s">
        <v>100</v>
      </c>
      <c r="B4" s="477" t="s">
        <v>269</v>
      </c>
      <c r="C4" s="477"/>
      <c r="D4" s="477"/>
      <c r="E4" s="477"/>
      <c r="F4" s="477"/>
      <c r="G4" s="477"/>
      <c r="H4" s="478"/>
      <c r="I4" s="53"/>
      <c r="J4" s="93"/>
      <c r="K4" s="57"/>
      <c r="L4" s="58"/>
    </row>
    <row r="5" spans="1:24" ht="27.75" thickBot="1">
      <c r="A5" s="485" t="s">
        <v>401</v>
      </c>
      <c r="B5" s="462"/>
      <c r="C5" s="462"/>
      <c r="D5" s="462"/>
      <c r="E5" s="462"/>
      <c r="F5" s="462"/>
      <c r="G5" s="462"/>
      <c r="H5" s="486"/>
      <c r="I5" s="94"/>
      <c r="J5" s="95"/>
      <c r="K5" s="452"/>
      <c r="L5" s="452"/>
    </row>
    <row r="6" spans="1:24" s="103" customFormat="1" ht="56.25" thickBot="1">
      <c r="A6" s="97" t="s">
        <v>90</v>
      </c>
      <c r="B6" s="98" t="s">
        <v>0</v>
      </c>
      <c r="C6" s="147" t="s">
        <v>83</v>
      </c>
      <c r="D6" s="110" t="s">
        <v>325</v>
      </c>
      <c r="E6" s="111" t="s">
        <v>84</v>
      </c>
      <c r="F6" s="111" t="s">
        <v>111</v>
      </c>
      <c r="G6" s="110" t="s">
        <v>132</v>
      </c>
      <c r="H6" s="172" t="s">
        <v>149</v>
      </c>
      <c r="I6" s="169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72" t="str">
        <f>'Land Price - BHIWANDI'!A7</f>
        <v>Injection Moulding</v>
      </c>
      <c r="B7" s="86" t="str">
        <f>'Land Price - BHIWANDI'!B7</f>
        <v>M12RR / M12RR1</v>
      </c>
      <c r="C7" s="342">
        <v>145900</v>
      </c>
      <c r="D7" s="113">
        <v>2890</v>
      </c>
      <c r="E7" s="113">
        <v>1100</v>
      </c>
      <c r="F7" s="113">
        <v>5480</v>
      </c>
      <c r="G7" s="114">
        <v>0</v>
      </c>
      <c r="H7" s="173">
        <f>C7+D7-E7-F7-G7</f>
        <v>142210</v>
      </c>
      <c r="I7" s="135">
        <f>H7*18/100</f>
        <v>25597.8</v>
      </c>
      <c r="J7" s="73">
        <f>H7+I7</f>
        <v>167807.8</v>
      </c>
      <c r="K7" s="65">
        <f>I7</f>
        <v>25597.8</v>
      </c>
      <c r="L7" s="42">
        <f t="shared" ref="L7:L57" si="0">J7-K7</f>
        <v>142210</v>
      </c>
      <c r="M7" s="35">
        <v>90520</v>
      </c>
      <c r="N7" s="38">
        <f>L7-M7</f>
        <v>51690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74" t="str">
        <f>'Land Price - BHIWANDI'!A8</f>
        <v>TQPP Film</v>
      </c>
      <c r="B8" s="87" t="str">
        <f>'Land Price - BHIWANDI'!B8</f>
        <v>F10SR / F10SR1</v>
      </c>
      <c r="C8" s="113">
        <v>152000</v>
      </c>
      <c r="D8" s="113">
        <v>2890</v>
      </c>
      <c r="E8" s="113">
        <v>1100</v>
      </c>
      <c r="F8" s="113">
        <v>5370</v>
      </c>
      <c r="G8" s="114">
        <v>0</v>
      </c>
      <c r="H8" s="173">
        <f t="shared" ref="H8:H59" si="1">C8+D8-E8-F8-G8</f>
        <v>148420</v>
      </c>
      <c r="I8" s="170">
        <f t="shared" ref="I8:I57" si="2">H8*18/100</f>
        <v>26715.599999999999</v>
      </c>
      <c r="J8" s="75">
        <f t="shared" ref="J8:J57" si="3">H8+I8</f>
        <v>175135.6</v>
      </c>
      <c r="K8" s="66">
        <f t="shared" ref="K8:K57" si="4">I8</f>
        <v>26715.599999999999</v>
      </c>
      <c r="L8" s="43">
        <f t="shared" si="0"/>
        <v>148420</v>
      </c>
      <c r="M8" s="32">
        <v>92730</v>
      </c>
      <c r="N8" s="38">
        <f t="shared" ref="N8:N55" si="5">L8-M8</f>
        <v>55690</v>
      </c>
    </row>
    <row r="9" spans="1:24" s="1" customFormat="1" ht="28.5">
      <c r="A9" s="74" t="str">
        <f>'Land Price - BHIWANDI'!A9</f>
        <v>Raffia</v>
      </c>
      <c r="B9" s="87" t="str">
        <f>'Land Price - BHIWANDI'!B9</f>
        <v>R03RR / R03RR1</v>
      </c>
      <c r="C9" s="113">
        <v>146600</v>
      </c>
      <c r="D9" s="113">
        <v>2890</v>
      </c>
      <c r="E9" s="113">
        <v>1100</v>
      </c>
      <c r="F9" s="113">
        <v>4660</v>
      </c>
      <c r="G9" s="114">
        <v>0</v>
      </c>
      <c r="H9" s="173">
        <f t="shared" si="1"/>
        <v>143730</v>
      </c>
      <c r="I9" s="170">
        <f t="shared" si="2"/>
        <v>25871.4</v>
      </c>
      <c r="J9" s="75">
        <f t="shared" si="3"/>
        <v>169601.4</v>
      </c>
      <c r="K9" s="67">
        <f t="shared" si="4"/>
        <v>25871.4</v>
      </c>
      <c r="L9" s="48">
        <f t="shared" si="0"/>
        <v>143730</v>
      </c>
      <c r="M9" s="32">
        <v>91540</v>
      </c>
      <c r="N9" s="38">
        <f t="shared" si="5"/>
        <v>52190</v>
      </c>
    </row>
    <row r="10" spans="1:24" ht="28.5">
      <c r="A10" s="76" t="str">
        <f>'Land Price - BHIWANDI'!A10</f>
        <v>BOPP Film</v>
      </c>
      <c r="B10" s="87" t="str">
        <f>'Land Price - BHIWANDI'!B10</f>
        <v>F03RR / F03RR1</v>
      </c>
      <c r="C10" s="113">
        <v>158400</v>
      </c>
      <c r="D10" s="113">
        <v>2890</v>
      </c>
      <c r="E10" s="113">
        <v>1100</v>
      </c>
      <c r="F10" s="113">
        <v>6260</v>
      </c>
      <c r="G10" s="114">
        <v>0</v>
      </c>
      <c r="H10" s="173">
        <f t="shared" si="1"/>
        <v>153930</v>
      </c>
      <c r="I10" s="66">
        <f t="shared" si="2"/>
        <v>27707.4</v>
      </c>
      <c r="J10" s="75">
        <f t="shared" si="3"/>
        <v>181637.4</v>
      </c>
      <c r="K10" s="67">
        <f t="shared" si="4"/>
        <v>27707.4</v>
      </c>
      <c r="L10" s="48">
        <f t="shared" si="0"/>
        <v>153930</v>
      </c>
      <c r="M10" s="34">
        <v>95240</v>
      </c>
      <c r="N10" s="38">
        <f t="shared" si="5"/>
        <v>58690</v>
      </c>
    </row>
    <row r="11" spans="1:24" s="1" customFormat="1" ht="28.5">
      <c r="A11" s="74" t="str">
        <f>'Land Price - BHIWANDI'!A11</f>
        <v>Fibers &amp; Filaments</v>
      </c>
      <c r="B11" s="87" t="str">
        <f>'Land Price - BHIWANDI'!B11</f>
        <v>Y25GR/Y25GR1</v>
      </c>
      <c r="C11" s="113">
        <v>155300</v>
      </c>
      <c r="D11" s="113">
        <v>2890</v>
      </c>
      <c r="E11" s="113">
        <v>1100</v>
      </c>
      <c r="F11" s="113">
        <v>5070</v>
      </c>
      <c r="G11" s="114">
        <v>0</v>
      </c>
      <c r="H11" s="173">
        <f t="shared" si="1"/>
        <v>152020</v>
      </c>
      <c r="I11" s="170">
        <f t="shared" si="2"/>
        <v>27363.599999999999</v>
      </c>
      <c r="J11" s="75">
        <f t="shared" si="3"/>
        <v>179383.6</v>
      </c>
      <c r="K11" s="67">
        <f t="shared" si="4"/>
        <v>27363.599999999999</v>
      </c>
      <c r="L11" s="48">
        <f t="shared" si="0"/>
        <v>152020</v>
      </c>
      <c r="M11" s="32">
        <v>95830</v>
      </c>
      <c r="N11" s="38">
        <f t="shared" si="5"/>
        <v>56190</v>
      </c>
    </row>
    <row r="12" spans="1:24" s="1" customFormat="1" ht="28.5">
      <c r="A12" s="74" t="str">
        <f>'Land Price - BHIWANDI'!A12</f>
        <v xml:space="preserve">Non-Woven </v>
      </c>
      <c r="B12" s="87" t="str">
        <f>'Land Price - BHIWANDI'!B12</f>
        <v>Y35GR/Y35GR1</v>
      </c>
      <c r="C12" s="113">
        <v>155300</v>
      </c>
      <c r="D12" s="113">
        <v>2890</v>
      </c>
      <c r="E12" s="113">
        <v>1100</v>
      </c>
      <c r="F12" s="113">
        <v>5070</v>
      </c>
      <c r="G12" s="114">
        <v>0</v>
      </c>
      <c r="H12" s="173">
        <f t="shared" si="1"/>
        <v>152020</v>
      </c>
      <c r="I12" s="170">
        <f>H12*18/100</f>
        <v>27363.599999999999</v>
      </c>
      <c r="J12" s="75">
        <f>H12+I12</f>
        <v>179383.6</v>
      </c>
      <c r="K12" s="67">
        <f>I12</f>
        <v>27363.599999999999</v>
      </c>
      <c r="L12" s="48">
        <f t="shared" si="0"/>
        <v>152020</v>
      </c>
      <c r="M12" s="32">
        <v>94830</v>
      </c>
      <c r="N12" s="38">
        <f t="shared" si="5"/>
        <v>57190</v>
      </c>
    </row>
    <row r="13" spans="1:24" s="1" customFormat="1" ht="28.5">
      <c r="A13" s="74" t="str">
        <f>'Land Price - BHIWANDI'!A13</f>
        <v>Fibers &amp; Filaments</v>
      </c>
      <c r="B13" s="87" t="str">
        <f>'Land Price - BHIWANDI'!B13</f>
        <v>Y12GR</v>
      </c>
      <c r="C13" s="113">
        <v>146400</v>
      </c>
      <c r="D13" s="113">
        <v>2890</v>
      </c>
      <c r="E13" s="113">
        <v>1100</v>
      </c>
      <c r="F13" s="113">
        <v>5480</v>
      </c>
      <c r="G13" s="114">
        <v>0</v>
      </c>
      <c r="H13" s="173">
        <f t="shared" si="1"/>
        <v>142710</v>
      </c>
      <c r="I13" s="170">
        <f>H13*18/100</f>
        <v>25687.8</v>
      </c>
      <c r="J13" s="75">
        <f>H13+I13</f>
        <v>168397.8</v>
      </c>
      <c r="K13" s="67">
        <f>I13</f>
        <v>25687.8</v>
      </c>
      <c r="L13" s="48">
        <f t="shared" si="0"/>
        <v>142710</v>
      </c>
      <c r="M13" s="32">
        <v>91020</v>
      </c>
      <c r="N13" s="38">
        <f t="shared" si="5"/>
        <v>51690</v>
      </c>
    </row>
    <row r="14" spans="1:24" s="1" customFormat="1" ht="28.5">
      <c r="A14" s="74" t="str">
        <f>'Land Price - BHIWANDI'!A14</f>
        <v>Cast Film</v>
      </c>
      <c r="B14" s="87" t="str">
        <f>'Land Price - BHIWANDI'!B14</f>
        <v>F08RR/ F08RR1</v>
      </c>
      <c r="C14" s="113">
        <v>156900</v>
      </c>
      <c r="D14" s="113">
        <v>2890</v>
      </c>
      <c r="E14" s="113">
        <v>1100</v>
      </c>
      <c r="F14" s="113">
        <v>7510</v>
      </c>
      <c r="G14" s="114">
        <v>0</v>
      </c>
      <c r="H14" s="173">
        <f t="shared" si="1"/>
        <v>151180</v>
      </c>
      <c r="I14" s="170">
        <f>H14*18/100</f>
        <v>27212.400000000001</v>
      </c>
      <c r="J14" s="75">
        <f>H14+I14</f>
        <v>178392.4</v>
      </c>
      <c r="K14" s="67">
        <f>I14</f>
        <v>27212.400000000001</v>
      </c>
      <c r="L14" s="48">
        <f t="shared" si="0"/>
        <v>151180</v>
      </c>
      <c r="M14" s="32">
        <v>92490</v>
      </c>
      <c r="N14" s="38">
        <f t="shared" si="5"/>
        <v>58690</v>
      </c>
    </row>
    <row r="15" spans="1:24" s="1" customFormat="1" ht="28.5">
      <c r="A15" s="72" t="str">
        <f>'Land Price - BHIWANDI'!A15</f>
        <v>Random Co- Polymer</v>
      </c>
      <c r="B15" s="87" t="str">
        <f>'Land Price - BHIWANDI'!B15</f>
        <v>RM12CR</v>
      </c>
      <c r="C15" s="113">
        <v>161800</v>
      </c>
      <c r="D15" s="113">
        <v>2890</v>
      </c>
      <c r="E15" s="113">
        <v>1100</v>
      </c>
      <c r="F15" s="113">
        <v>5580</v>
      </c>
      <c r="G15" s="114">
        <v>0</v>
      </c>
      <c r="H15" s="173">
        <f t="shared" si="1"/>
        <v>158010</v>
      </c>
      <c r="I15" s="135">
        <f t="shared" ref="I15:I19" si="6">H15*18/100</f>
        <v>28441.8</v>
      </c>
      <c r="J15" s="73">
        <f t="shared" ref="J15:J19" si="7">H15+I15</f>
        <v>186451.8</v>
      </c>
      <c r="K15" s="68">
        <f t="shared" ref="K15:K19" si="8">I15</f>
        <v>28441.8</v>
      </c>
      <c r="L15" s="49">
        <f t="shared" si="0"/>
        <v>158010</v>
      </c>
      <c r="M15" s="32">
        <v>98820</v>
      </c>
      <c r="N15" s="38">
        <f t="shared" si="5"/>
        <v>59190</v>
      </c>
    </row>
    <row r="16" spans="1:24" s="1" customFormat="1" ht="28.5">
      <c r="A16" s="72" t="str">
        <f>'Land Price - BHIWANDI'!A16</f>
        <v>Random Co- Polymer</v>
      </c>
      <c r="B16" s="87" t="str">
        <f>'Land Price - BHIWANDI'!B16</f>
        <v>RM30CR</v>
      </c>
      <c r="C16" s="113">
        <v>162700</v>
      </c>
      <c r="D16" s="113">
        <v>2890</v>
      </c>
      <c r="E16" s="113">
        <v>1100</v>
      </c>
      <c r="F16" s="113">
        <v>5470</v>
      </c>
      <c r="G16" s="114">
        <v>0</v>
      </c>
      <c r="H16" s="173">
        <f t="shared" si="1"/>
        <v>159020</v>
      </c>
      <c r="I16" s="135">
        <f t="shared" si="6"/>
        <v>28623.599999999999</v>
      </c>
      <c r="J16" s="73">
        <f t="shared" si="7"/>
        <v>187643.6</v>
      </c>
      <c r="K16" s="68">
        <f t="shared" si="8"/>
        <v>28623.599999999999</v>
      </c>
      <c r="L16" s="49">
        <f t="shared" si="0"/>
        <v>159020</v>
      </c>
      <c r="M16" s="32">
        <v>99830</v>
      </c>
      <c r="N16" s="38">
        <f t="shared" si="5"/>
        <v>59190</v>
      </c>
    </row>
    <row r="17" spans="1:14" s="1" customFormat="1" ht="28.5">
      <c r="A17" s="72" t="str">
        <f>'Land Price - BHIWANDI'!A17</f>
        <v xml:space="preserve"> Co- Polymer</v>
      </c>
      <c r="B17" s="190" t="str">
        <f>'Land Price - BHIWANDI'!B17</f>
        <v>CM03RR</v>
      </c>
      <c r="C17" s="113">
        <v>154500</v>
      </c>
      <c r="D17" s="113">
        <v>2890</v>
      </c>
      <c r="E17" s="184">
        <v>1100</v>
      </c>
      <c r="F17" s="113">
        <v>5270</v>
      </c>
      <c r="G17" s="114">
        <v>0</v>
      </c>
      <c r="H17" s="173">
        <f t="shared" si="1"/>
        <v>151020</v>
      </c>
      <c r="I17" s="135">
        <f t="shared" si="6"/>
        <v>27183.599999999999</v>
      </c>
      <c r="J17" s="186">
        <f t="shared" si="7"/>
        <v>178203.6</v>
      </c>
      <c r="K17" s="191">
        <f t="shared" si="8"/>
        <v>27183.599999999999</v>
      </c>
      <c r="L17" s="192">
        <f t="shared" si="0"/>
        <v>151020</v>
      </c>
      <c r="M17" s="32">
        <v>99830</v>
      </c>
      <c r="N17" s="188">
        <f t="shared" si="5"/>
        <v>51190</v>
      </c>
    </row>
    <row r="18" spans="1:14" s="1" customFormat="1" ht="28.5">
      <c r="A18" s="72" t="str">
        <f>'Land Price - BHIWANDI'!A18</f>
        <v xml:space="preserve"> Co- Polymer</v>
      </c>
      <c r="B18" s="190" t="str">
        <f>'Land Price - BHIWANDI'!B18</f>
        <v>CM08NR</v>
      </c>
      <c r="C18" s="113">
        <v>154400</v>
      </c>
      <c r="D18" s="113">
        <v>2890</v>
      </c>
      <c r="E18" s="184">
        <v>1100</v>
      </c>
      <c r="F18" s="113">
        <v>5170</v>
      </c>
      <c r="G18" s="114">
        <v>0</v>
      </c>
      <c r="H18" s="173">
        <f t="shared" si="1"/>
        <v>151020</v>
      </c>
      <c r="I18" s="135">
        <f t="shared" si="6"/>
        <v>27183.599999999999</v>
      </c>
      <c r="J18" s="186">
        <f t="shared" si="7"/>
        <v>178203.6</v>
      </c>
      <c r="K18" s="191">
        <f t="shared" si="8"/>
        <v>27183.599999999999</v>
      </c>
      <c r="L18" s="192">
        <f t="shared" si="0"/>
        <v>151020</v>
      </c>
      <c r="M18" s="32">
        <v>99830</v>
      </c>
      <c r="N18" s="188">
        <f t="shared" si="5"/>
        <v>51190</v>
      </c>
    </row>
    <row r="19" spans="1:14" s="1" customFormat="1" ht="28.5">
      <c r="A19" s="72" t="str">
        <f>'Land Price - BHIWANDI'!A19</f>
        <v xml:space="preserve"> Co- Polymer</v>
      </c>
      <c r="B19" s="190" t="str">
        <f>'Land Price - BHIWANDI'!B19</f>
        <v>CM12RR</v>
      </c>
      <c r="C19" s="113">
        <v>154500</v>
      </c>
      <c r="D19" s="113">
        <v>2890</v>
      </c>
      <c r="E19" s="184">
        <v>1100</v>
      </c>
      <c r="F19" s="113">
        <v>5270</v>
      </c>
      <c r="G19" s="114">
        <v>0</v>
      </c>
      <c r="H19" s="173">
        <f t="shared" si="1"/>
        <v>151020</v>
      </c>
      <c r="I19" s="135">
        <f t="shared" si="6"/>
        <v>27183.599999999999</v>
      </c>
      <c r="J19" s="186">
        <f t="shared" si="7"/>
        <v>178203.6</v>
      </c>
      <c r="K19" s="191">
        <f t="shared" si="8"/>
        <v>27183.599999999999</v>
      </c>
      <c r="L19" s="192">
        <f t="shared" si="0"/>
        <v>151020</v>
      </c>
      <c r="M19" s="32">
        <v>99830</v>
      </c>
      <c r="N19" s="188">
        <f t="shared" si="5"/>
        <v>51190</v>
      </c>
    </row>
    <row r="20" spans="1:14" s="1" customFormat="1" ht="28.5">
      <c r="A20" s="72" t="str">
        <f>'Land Price - BHIWANDI'!A20</f>
        <v xml:space="preserve"> Co- Polymer</v>
      </c>
      <c r="B20" s="190" t="str">
        <f>'Land Price - BHIWANDI'!B20</f>
        <v>CE02RR</v>
      </c>
      <c r="C20" s="113">
        <v>156900</v>
      </c>
      <c r="D20" s="113">
        <v>2890</v>
      </c>
      <c r="E20" s="184">
        <v>1100</v>
      </c>
      <c r="F20" s="113">
        <v>6200</v>
      </c>
      <c r="G20" s="114">
        <v>0</v>
      </c>
      <c r="H20" s="173">
        <f t="shared" si="1"/>
        <v>152490</v>
      </c>
      <c r="I20" s="135">
        <f t="shared" ref="I20" si="9">H20*18/100</f>
        <v>27448.2</v>
      </c>
      <c r="J20" s="186">
        <f t="shared" ref="J20" si="10">H20+I20</f>
        <v>179938.2</v>
      </c>
      <c r="K20" s="191">
        <f t="shared" ref="K20" si="11">I20</f>
        <v>27448.2</v>
      </c>
      <c r="L20" s="192">
        <f t="shared" ref="L20" si="12">J20-K20</f>
        <v>152490</v>
      </c>
      <c r="M20" s="32">
        <v>99830</v>
      </c>
      <c r="N20" s="188">
        <f t="shared" ref="N20" si="13">L20-M20</f>
        <v>52660</v>
      </c>
    </row>
    <row r="21" spans="1:14" s="1" customFormat="1" ht="28.5">
      <c r="A21" s="72" t="str">
        <f>'Land Price - BHIWANDI'!A21</f>
        <v xml:space="preserve"> Co- Polymer</v>
      </c>
      <c r="B21" s="190" t="str">
        <f>'Land Price - BHIWANDI'!B21</f>
        <v>CM25NR</v>
      </c>
      <c r="C21" s="113">
        <v>156100</v>
      </c>
      <c r="D21" s="113">
        <v>2890</v>
      </c>
      <c r="E21" s="184">
        <v>1100</v>
      </c>
      <c r="F21" s="113">
        <v>6380</v>
      </c>
      <c r="G21" s="114">
        <v>0</v>
      </c>
      <c r="H21" s="173">
        <f t="shared" si="1"/>
        <v>151510</v>
      </c>
      <c r="I21" s="135">
        <f t="shared" ref="I21" si="14">H21*18/100</f>
        <v>27271.8</v>
      </c>
      <c r="J21" s="186">
        <f t="shared" ref="J21" si="15">H21+I21</f>
        <v>178781.8</v>
      </c>
      <c r="K21" s="191">
        <f t="shared" ref="K21" si="16">I21</f>
        <v>27271.8</v>
      </c>
      <c r="L21" s="192">
        <f t="shared" ref="L21" si="17">J21-K21</f>
        <v>151510</v>
      </c>
      <c r="M21" s="32">
        <v>99830</v>
      </c>
      <c r="N21" s="188">
        <f t="shared" ref="N21" si="18">L21-M21</f>
        <v>51680</v>
      </c>
    </row>
    <row r="22" spans="1:14" s="1" customFormat="1" ht="28.5">
      <c r="A22" s="72" t="str">
        <f>'Land Price - BHIWANDI'!A22</f>
        <v xml:space="preserve"> Co- Polymer</v>
      </c>
      <c r="B22" s="190" t="str">
        <f>'Land Price - BHIWANDI'!B22</f>
        <v>CM40NR</v>
      </c>
      <c r="C22" s="113">
        <v>156900</v>
      </c>
      <c r="D22" s="113">
        <v>2890</v>
      </c>
      <c r="E22" s="184">
        <v>1100</v>
      </c>
      <c r="F22" s="113">
        <v>6200</v>
      </c>
      <c r="G22" s="114">
        <v>0</v>
      </c>
      <c r="H22" s="173">
        <f t="shared" si="1"/>
        <v>152490</v>
      </c>
      <c r="I22" s="135">
        <f t="shared" ref="I22" si="19">H22*18/100</f>
        <v>27448.2</v>
      </c>
      <c r="J22" s="186">
        <f t="shared" ref="J22" si="20">H22+I22</f>
        <v>179938.2</v>
      </c>
      <c r="K22" s="191">
        <f t="shared" ref="K22" si="21">I22</f>
        <v>27448.2</v>
      </c>
      <c r="L22" s="192">
        <f t="shared" ref="L22" si="22">J22-K22</f>
        <v>152490</v>
      </c>
      <c r="M22" s="32">
        <v>99830</v>
      </c>
      <c r="N22" s="188">
        <f t="shared" ref="N22" si="23">L22-M22</f>
        <v>52660</v>
      </c>
    </row>
    <row r="23" spans="1:14" s="1" customFormat="1" ht="28.5">
      <c r="A23" s="72" t="str">
        <f>'Land Price - BHIWANDI'!A23</f>
        <v xml:space="preserve"> Co- Polymer</v>
      </c>
      <c r="B23" s="190" t="str">
        <f>'Land Price - BHIWANDI'!B23</f>
        <v>CM65NR</v>
      </c>
      <c r="C23" s="113">
        <v>156900</v>
      </c>
      <c r="D23" s="113">
        <v>2890</v>
      </c>
      <c r="E23" s="184">
        <v>1100</v>
      </c>
      <c r="F23" s="113">
        <v>6200</v>
      </c>
      <c r="G23" s="114">
        <v>0</v>
      </c>
      <c r="H23" s="173">
        <f t="shared" si="1"/>
        <v>152490</v>
      </c>
      <c r="I23" s="135">
        <f t="shared" ref="I23" si="24">H23*18/100</f>
        <v>27448.2</v>
      </c>
      <c r="J23" s="186">
        <f t="shared" ref="J23" si="25">H23+I23</f>
        <v>179938.2</v>
      </c>
      <c r="K23" s="191">
        <f t="shared" ref="K23" si="26">I23</f>
        <v>27448.2</v>
      </c>
      <c r="L23" s="192">
        <f t="shared" ref="L23" si="27">J23-K23</f>
        <v>152490</v>
      </c>
      <c r="M23" s="32">
        <v>99830</v>
      </c>
      <c r="N23" s="188">
        <f t="shared" ref="N23" si="28">L23-M23</f>
        <v>52660</v>
      </c>
    </row>
    <row r="24" spans="1:14" s="1" customFormat="1" ht="28.5">
      <c r="A24" s="72" t="str">
        <f>'Land Price - BHIWANDI'!A24</f>
        <v xml:space="preserve"> Co- Polymer</v>
      </c>
      <c r="B24" s="190" t="str">
        <f>'Land Price - BHIWANDI'!B24</f>
        <v>CM10TE</v>
      </c>
      <c r="C24" s="113">
        <v>156200</v>
      </c>
      <c r="D24" s="113">
        <v>2890</v>
      </c>
      <c r="E24" s="184">
        <v>1100</v>
      </c>
      <c r="F24" s="113">
        <v>5210</v>
      </c>
      <c r="G24" s="114">
        <v>0</v>
      </c>
      <c r="H24" s="173">
        <f t="shared" si="1"/>
        <v>152780</v>
      </c>
      <c r="I24" s="135">
        <f t="shared" ref="I24" si="29">H24*18/100</f>
        <v>27500.400000000001</v>
      </c>
      <c r="J24" s="186">
        <f t="shared" ref="J24" si="30">H24+I24</f>
        <v>180280.4</v>
      </c>
      <c r="K24" s="191">
        <f t="shared" ref="K24" si="31">I24</f>
        <v>27500.400000000001</v>
      </c>
      <c r="L24" s="192">
        <f t="shared" ref="L24" si="32">J24-K24</f>
        <v>152780</v>
      </c>
      <c r="M24" s="32">
        <v>99830</v>
      </c>
      <c r="N24" s="188">
        <f t="shared" ref="N24" si="33">L24-M24</f>
        <v>52950</v>
      </c>
    </row>
    <row r="25" spans="1:14" s="1" customFormat="1" ht="28.5">
      <c r="A25" s="72" t="str">
        <f>'Land Price - BHIWANDI'!A25</f>
        <v xml:space="preserve"> Co- Polymer</v>
      </c>
      <c r="B25" s="190" t="str">
        <f>'Land Price - BHIWANDI'!B25</f>
        <v>CM12RE</v>
      </c>
      <c r="C25" s="113">
        <v>158900</v>
      </c>
      <c r="D25" s="113">
        <v>2890</v>
      </c>
      <c r="E25" s="184">
        <v>1100</v>
      </c>
      <c r="F25" s="113">
        <v>6360</v>
      </c>
      <c r="G25" s="114">
        <v>0</v>
      </c>
      <c r="H25" s="173">
        <f>C25+D25-E25-F25-G25</f>
        <v>154330</v>
      </c>
      <c r="I25" s="135">
        <f t="shared" ref="I25" si="34">H25*18/100</f>
        <v>27779.4</v>
      </c>
      <c r="J25" s="186">
        <f t="shared" ref="J25" si="35">H25+I25</f>
        <v>182109.4</v>
      </c>
      <c r="K25" s="191">
        <f t="shared" ref="K25" si="36">I25</f>
        <v>27779.4</v>
      </c>
      <c r="L25" s="192">
        <f t="shared" ref="L25" si="37">J25-K25</f>
        <v>154330</v>
      </c>
      <c r="M25" s="32">
        <v>99830</v>
      </c>
      <c r="N25" s="188">
        <f t="shared" ref="N25" si="38">L25-M25</f>
        <v>54500</v>
      </c>
    </row>
    <row r="26" spans="1:14" s="1" customFormat="1" ht="28.5">
      <c r="A26" s="151" t="s">
        <v>330</v>
      </c>
      <c r="B26" s="87" t="s">
        <v>327</v>
      </c>
      <c r="C26" s="113">
        <v>145600</v>
      </c>
      <c r="D26" s="113">
        <v>2890</v>
      </c>
      <c r="E26" s="113">
        <v>1100</v>
      </c>
      <c r="F26" s="113">
        <v>4220</v>
      </c>
      <c r="G26" s="114">
        <v>0</v>
      </c>
      <c r="H26" s="173">
        <f>C26+D26-E26-F26-G26</f>
        <v>143170</v>
      </c>
      <c r="I26" s="135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113">
        <v>146900</v>
      </c>
      <c r="D27" s="113">
        <v>2890</v>
      </c>
      <c r="E27" s="113">
        <v>1100</v>
      </c>
      <c r="F27" s="113">
        <v>5480</v>
      </c>
      <c r="G27" s="114">
        <v>0</v>
      </c>
      <c r="H27" s="173">
        <f>C27+D27-E27-F27-G27</f>
        <v>143210</v>
      </c>
      <c r="I27" s="135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113">
        <v>155300</v>
      </c>
      <c r="D28" s="113">
        <v>2890</v>
      </c>
      <c r="E28" s="113">
        <v>1100</v>
      </c>
      <c r="F28" s="113">
        <v>5070</v>
      </c>
      <c r="G28" s="114">
        <v>0</v>
      </c>
      <c r="H28" s="173">
        <f>C28+D28-E28-F28-G28</f>
        <v>152020</v>
      </c>
      <c r="I28" s="135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113">
        <v>162800</v>
      </c>
      <c r="D29" s="113">
        <v>2890</v>
      </c>
      <c r="E29" s="113">
        <v>1100</v>
      </c>
      <c r="F29" s="113">
        <v>5610</v>
      </c>
      <c r="G29" s="114">
        <v>0</v>
      </c>
      <c r="H29" s="173">
        <f t="shared" ref="H29:H33" si="39">C29+D29-E29-F29-G29</f>
        <v>158980</v>
      </c>
      <c r="I29" s="135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113">
        <v>173800</v>
      </c>
      <c r="D30" s="113">
        <v>2890</v>
      </c>
      <c r="E30" s="113">
        <v>1100</v>
      </c>
      <c r="F30" s="113">
        <v>5580</v>
      </c>
      <c r="G30" s="114">
        <v>0</v>
      </c>
      <c r="H30" s="173">
        <f t="shared" si="39"/>
        <v>170010</v>
      </c>
      <c r="I30" s="135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113">
        <v>149400</v>
      </c>
      <c r="D31" s="113">
        <v>2890</v>
      </c>
      <c r="E31" s="113">
        <v>1100</v>
      </c>
      <c r="F31" s="113">
        <v>5120</v>
      </c>
      <c r="G31" s="114">
        <v>0</v>
      </c>
      <c r="H31" s="173">
        <f t="shared" si="39"/>
        <v>146070</v>
      </c>
      <c r="I31" s="135"/>
      <c r="J31" s="73"/>
      <c r="K31" s="68"/>
      <c r="L31" s="49"/>
      <c r="M31" s="32"/>
      <c r="N31" s="38"/>
    </row>
    <row r="32" spans="1:14" s="1" customFormat="1" ht="28.5">
      <c r="A32" s="222" t="s">
        <v>364</v>
      </c>
      <c r="B32" s="190" t="s">
        <v>365</v>
      </c>
      <c r="C32" s="113">
        <v>163000</v>
      </c>
      <c r="D32" s="113">
        <v>2890</v>
      </c>
      <c r="E32" s="113">
        <v>1100</v>
      </c>
      <c r="F32" s="113">
        <v>5780</v>
      </c>
      <c r="G32" s="114">
        <v>0</v>
      </c>
      <c r="H32" s="173">
        <f t="shared" si="39"/>
        <v>159010</v>
      </c>
      <c r="I32" s="135"/>
      <c r="J32" s="73"/>
      <c r="K32" s="68"/>
      <c r="L32" s="49"/>
      <c r="M32" s="32"/>
      <c r="N32" s="38"/>
    </row>
    <row r="33" spans="1:14" s="1" customFormat="1" ht="28.5">
      <c r="A33" s="222" t="s">
        <v>364</v>
      </c>
      <c r="B33" s="190" t="s">
        <v>366</v>
      </c>
      <c r="C33" s="113">
        <v>163800</v>
      </c>
      <c r="D33" s="113">
        <v>2890</v>
      </c>
      <c r="E33" s="113">
        <v>1100</v>
      </c>
      <c r="F33" s="113">
        <v>5580</v>
      </c>
      <c r="G33" s="114">
        <v>0</v>
      </c>
      <c r="H33" s="173">
        <f t="shared" si="39"/>
        <v>160010</v>
      </c>
      <c r="I33" s="135"/>
      <c r="J33" s="73"/>
      <c r="K33" s="68"/>
      <c r="L33" s="49"/>
      <c r="M33" s="32"/>
      <c r="N33" s="38"/>
    </row>
    <row r="34" spans="1:14" s="1" customFormat="1" ht="28.5">
      <c r="A34" s="222" t="s">
        <v>391</v>
      </c>
      <c r="B34" s="190" t="s">
        <v>391</v>
      </c>
      <c r="C34" s="113">
        <v>147900</v>
      </c>
      <c r="D34" s="113">
        <v>2890</v>
      </c>
      <c r="E34" s="113">
        <v>1100</v>
      </c>
      <c r="F34" s="113">
        <v>5480</v>
      </c>
      <c r="G34" s="114">
        <v>0</v>
      </c>
      <c r="H34" s="173">
        <f>C34+D34-E34-F34-G34</f>
        <v>144210</v>
      </c>
      <c r="I34" s="135"/>
      <c r="J34" s="73"/>
      <c r="K34" s="68"/>
      <c r="L34" s="49"/>
      <c r="M34" s="32"/>
      <c r="N34" s="38"/>
    </row>
    <row r="35" spans="1:14" s="1" customFormat="1" ht="28.5">
      <c r="A35" s="222" t="s">
        <v>425</v>
      </c>
      <c r="B35" s="190" t="s">
        <v>423</v>
      </c>
      <c r="C35" s="113">
        <v>159400</v>
      </c>
      <c r="D35" s="113">
        <v>2890</v>
      </c>
      <c r="E35" s="113">
        <v>1100</v>
      </c>
      <c r="F35" s="113">
        <v>6360</v>
      </c>
      <c r="G35" s="114">
        <v>0</v>
      </c>
      <c r="H35" s="173">
        <f>C35+D35-E35-F35-G35</f>
        <v>154830</v>
      </c>
      <c r="I35" s="135"/>
      <c r="J35" s="73"/>
      <c r="K35" s="68"/>
      <c r="L35" s="49"/>
      <c r="M35" s="32"/>
      <c r="N35" s="38"/>
    </row>
    <row r="36" spans="1:14" s="1" customFormat="1" ht="28.5">
      <c r="A36" s="222" t="s">
        <v>425</v>
      </c>
      <c r="B36" s="190" t="s">
        <v>424</v>
      </c>
      <c r="C36" s="113">
        <v>160400</v>
      </c>
      <c r="D36" s="113">
        <v>2890</v>
      </c>
      <c r="E36" s="113">
        <v>1100</v>
      </c>
      <c r="F36" s="113">
        <v>6360</v>
      </c>
      <c r="G36" s="114">
        <v>0</v>
      </c>
      <c r="H36" s="173">
        <f>C36+D36-E36-F36-G36</f>
        <v>155830</v>
      </c>
      <c r="I36" s="135"/>
      <c r="J36" s="73"/>
      <c r="K36" s="68"/>
      <c r="L36" s="49"/>
      <c r="M36" s="32"/>
      <c r="N36" s="38"/>
    </row>
    <row r="37" spans="1:14" s="2" customFormat="1" ht="28.5">
      <c r="A37" s="74" t="s">
        <v>113</v>
      </c>
      <c r="B37" s="87" t="str">
        <f>'Land Price - BHIWANDI'!B37</f>
        <v>N12RR / N12RR1</v>
      </c>
      <c r="C37" s="113">
        <v>145100</v>
      </c>
      <c r="D37" s="113">
        <v>2890</v>
      </c>
      <c r="E37" s="113">
        <v>1100</v>
      </c>
      <c r="F37" s="113">
        <v>5480</v>
      </c>
      <c r="G37" s="114">
        <v>0</v>
      </c>
      <c r="H37" s="173">
        <f>C37+D37-E37-F37-G37</f>
        <v>141410</v>
      </c>
      <c r="I37" s="170">
        <f t="shared" si="2"/>
        <v>25453.8</v>
      </c>
      <c r="J37" s="75">
        <f t="shared" si="3"/>
        <v>166863.79999999999</v>
      </c>
      <c r="K37" s="69">
        <f t="shared" si="4"/>
        <v>25453.8</v>
      </c>
      <c r="L37" s="48">
        <f t="shared" si="0"/>
        <v>141410</v>
      </c>
      <c r="M37" s="33">
        <v>89720</v>
      </c>
      <c r="N37" s="38">
        <f t="shared" si="5"/>
        <v>51690</v>
      </c>
    </row>
    <row r="38" spans="1:14" s="1" customFormat="1" ht="28.5">
      <c r="A38" s="74" t="str">
        <f>'Land Price - BHIWANDI'!A38</f>
        <v>TQPP Film (NP)</v>
      </c>
      <c r="B38" s="87" t="str">
        <f>'Land Price - BHIWANDI'!B38</f>
        <v>N10SR / N10SR1</v>
      </c>
      <c r="C38" s="113">
        <v>151200</v>
      </c>
      <c r="D38" s="113">
        <v>2890</v>
      </c>
      <c r="E38" s="113">
        <v>1100</v>
      </c>
      <c r="F38" s="113">
        <v>5370</v>
      </c>
      <c r="G38" s="114">
        <v>0</v>
      </c>
      <c r="H38" s="173">
        <f t="shared" si="1"/>
        <v>147620</v>
      </c>
      <c r="I38" s="170">
        <f t="shared" si="2"/>
        <v>26571.599999999999</v>
      </c>
      <c r="J38" s="75">
        <f t="shared" si="3"/>
        <v>174191.6</v>
      </c>
      <c r="K38" s="67">
        <f t="shared" si="4"/>
        <v>26571.599999999999</v>
      </c>
      <c r="L38" s="48">
        <f t="shared" si="0"/>
        <v>147620</v>
      </c>
      <c r="M38" s="32">
        <v>91930</v>
      </c>
      <c r="N38" s="38">
        <f t="shared" si="5"/>
        <v>55690</v>
      </c>
    </row>
    <row r="39" spans="1:14" s="1" customFormat="1" ht="28.5">
      <c r="A39" s="74" t="str">
        <f>'Land Price - BHIWANDI'!A39</f>
        <v>Raffia (NP)</v>
      </c>
      <c r="B39" s="87" t="str">
        <f>'Land Price - BHIWANDI'!B39</f>
        <v>N03RR / N03RR1</v>
      </c>
      <c r="C39" s="113">
        <v>145800</v>
      </c>
      <c r="D39" s="113">
        <v>2890</v>
      </c>
      <c r="E39" s="113">
        <v>1100</v>
      </c>
      <c r="F39" s="113">
        <v>4660</v>
      </c>
      <c r="G39" s="114">
        <v>0</v>
      </c>
      <c r="H39" s="173">
        <f t="shared" si="1"/>
        <v>142930</v>
      </c>
      <c r="I39" s="170">
        <f t="shared" si="2"/>
        <v>25727.4</v>
      </c>
      <c r="J39" s="75">
        <f t="shared" si="3"/>
        <v>168657.4</v>
      </c>
      <c r="K39" s="67">
        <f t="shared" si="4"/>
        <v>25727.4</v>
      </c>
      <c r="L39" s="48">
        <f t="shared" si="0"/>
        <v>142930</v>
      </c>
      <c r="M39" s="32">
        <v>90740</v>
      </c>
      <c r="N39" s="38">
        <f t="shared" si="5"/>
        <v>52190</v>
      </c>
    </row>
    <row r="40" spans="1:14" s="1" customFormat="1" ht="28.5">
      <c r="A40" s="74" t="str">
        <f>'Land Price - BHIWANDI'!A40</f>
        <v>Fibers &amp; Filaments (NP)</v>
      </c>
      <c r="B40" s="87" t="str">
        <f>'Land Price - BHIWANDI'!B40</f>
        <v>N25GR</v>
      </c>
      <c r="C40" s="113">
        <v>154500</v>
      </c>
      <c r="D40" s="113">
        <v>2890</v>
      </c>
      <c r="E40" s="113">
        <v>1100</v>
      </c>
      <c r="F40" s="113">
        <v>5070</v>
      </c>
      <c r="G40" s="114">
        <v>0</v>
      </c>
      <c r="H40" s="173">
        <f t="shared" si="1"/>
        <v>151220</v>
      </c>
      <c r="I40" s="170">
        <f t="shared" si="2"/>
        <v>27219.599999999999</v>
      </c>
      <c r="J40" s="75">
        <f t="shared" si="3"/>
        <v>178439.6</v>
      </c>
      <c r="K40" s="67">
        <f t="shared" si="4"/>
        <v>27219.599999999999</v>
      </c>
      <c r="L40" s="48">
        <f t="shared" si="0"/>
        <v>151220</v>
      </c>
      <c r="M40" s="32">
        <v>95030</v>
      </c>
      <c r="N40" s="38">
        <f t="shared" si="5"/>
        <v>56190</v>
      </c>
    </row>
    <row r="41" spans="1:14" s="1" customFormat="1" ht="28.5">
      <c r="A41" s="74" t="str">
        <f>'Land Price - BHIWANDI'!A41</f>
        <v>Non-Woven (NP)</v>
      </c>
      <c r="B41" s="87" t="str">
        <f>'Land Price - BHIWANDI'!B41</f>
        <v>N35GR</v>
      </c>
      <c r="C41" s="113">
        <v>154500</v>
      </c>
      <c r="D41" s="113">
        <v>2890</v>
      </c>
      <c r="E41" s="113">
        <v>1100</v>
      </c>
      <c r="F41" s="113">
        <v>5070</v>
      </c>
      <c r="G41" s="114">
        <v>0</v>
      </c>
      <c r="H41" s="173">
        <f t="shared" si="1"/>
        <v>151220</v>
      </c>
      <c r="I41" s="170">
        <f>H41*18/100</f>
        <v>27219.599999999999</v>
      </c>
      <c r="J41" s="75">
        <f>H41+I41</f>
        <v>178439.6</v>
      </c>
      <c r="K41" s="67">
        <f>I41</f>
        <v>27219.599999999999</v>
      </c>
      <c r="L41" s="48">
        <f>J41-K41</f>
        <v>151220</v>
      </c>
      <c r="M41" s="32">
        <v>95030</v>
      </c>
      <c r="N41" s="38">
        <f t="shared" si="5"/>
        <v>56190</v>
      </c>
    </row>
    <row r="42" spans="1:14" ht="28.5">
      <c r="A42" s="74" t="str">
        <f>'Land Price - BHIWANDI'!A42</f>
        <v>Fibers &amp; Filaments (NP)</v>
      </c>
      <c r="B42" s="87" t="str">
        <f>'Land Price - BHIWANDI'!B42</f>
        <v>N12GR</v>
      </c>
      <c r="C42" s="113">
        <v>145600</v>
      </c>
      <c r="D42" s="113">
        <v>2890</v>
      </c>
      <c r="E42" s="113">
        <v>1100</v>
      </c>
      <c r="F42" s="113">
        <v>5480</v>
      </c>
      <c r="G42" s="114">
        <v>0</v>
      </c>
      <c r="H42" s="173">
        <f t="shared" si="1"/>
        <v>141910</v>
      </c>
      <c r="I42" s="170">
        <f>H42*18/100</f>
        <v>25543.8</v>
      </c>
      <c r="J42" s="75">
        <f>H42+I42</f>
        <v>167453.79999999999</v>
      </c>
      <c r="K42" s="67">
        <f>I42</f>
        <v>25543.8</v>
      </c>
      <c r="L42" s="48">
        <f>J42-K42</f>
        <v>141910</v>
      </c>
      <c r="M42" s="34">
        <v>90220</v>
      </c>
      <c r="N42" s="38">
        <f t="shared" si="5"/>
        <v>51690</v>
      </c>
    </row>
    <row r="43" spans="1:14" ht="28.5">
      <c r="A43" s="72" t="str">
        <f>'Land Price - BHIWANDI'!A43</f>
        <v>Random Co- Polymer (NP)</v>
      </c>
      <c r="B43" s="87" t="str">
        <f>'Land Price - BHIWANDI'!B43</f>
        <v>NM12CR</v>
      </c>
      <c r="C43" s="113">
        <v>161000</v>
      </c>
      <c r="D43" s="113">
        <v>2890</v>
      </c>
      <c r="E43" s="113">
        <v>1100</v>
      </c>
      <c r="F43" s="113">
        <v>5580</v>
      </c>
      <c r="G43" s="114">
        <v>0</v>
      </c>
      <c r="H43" s="173">
        <f t="shared" si="1"/>
        <v>157210</v>
      </c>
      <c r="I43" s="135">
        <f t="shared" ref="I43:I47" si="40">H43*18/100</f>
        <v>28297.8</v>
      </c>
      <c r="J43" s="73">
        <f t="shared" ref="J43:J47" si="41">H43+I43</f>
        <v>185507.8</v>
      </c>
      <c r="K43" s="68">
        <f t="shared" ref="K43:K47" si="42">I43</f>
        <v>28297.8</v>
      </c>
      <c r="L43" s="49">
        <f t="shared" ref="L43:L47" si="43">J43-K43</f>
        <v>157210</v>
      </c>
      <c r="M43" s="34">
        <v>98020</v>
      </c>
      <c r="N43" s="38">
        <f t="shared" si="5"/>
        <v>59190</v>
      </c>
    </row>
    <row r="44" spans="1:14" ht="28.5">
      <c r="A44" s="72" t="str">
        <f>'Land Price - BHIWANDI'!A44</f>
        <v>Random Co- Polymer (NP)</v>
      </c>
      <c r="B44" s="87" t="str">
        <f>'Land Price - BHIWANDI'!B44</f>
        <v>NM30CR</v>
      </c>
      <c r="C44" s="113">
        <v>161900</v>
      </c>
      <c r="D44" s="113">
        <v>2890</v>
      </c>
      <c r="E44" s="113">
        <v>1100</v>
      </c>
      <c r="F44" s="113">
        <v>5470</v>
      </c>
      <c r="G44" s="114">
        <v>0</v>
      </c>
      <c r="H44" s="173">
        <f t="shared" si="1"/>
        <v>158220</v>
      </c>
      <c r="I44" s="135">
        <f t="shared" si="40"/>
        <v>28479.599999999999</v>
      </c>
      <c r="J44" s="73">
        <f t="shared" si="41"/>
        <v>186699.6</v>
      </c>
      <c r="K44" s="68">
        <f t="shared" si="42"/>
        <v>28479.599999999999</v>
      </c>
      <c r="L44" s="49">
        <f t="shared" si="43"/>
        <v>158220</v>
      </c>
      <c r="M44" s="34">
        <v>100030</v>
      </c>
      <c r="N44" s="38">
        <f t="shared" si="5"/>
        <v>58190</v>
      </c>
    </row>
    <row r="45" spans="1:14" s="1" customFormat="1" ht="28.5">
      <c r="A45" s="72" t="str">
        <f>'Land Price - BHIWANDI'!A45</f>
        <v>Co- Polymer (NP)</v>
      </c>
      <c r="B45" s="190" t="str">
        <f>'Land Price - BHIWANDI'!B45</f>
        <v>NM03RR</v>
      </c>
      <c r="C45" s="113">
        <v>153700</v>
      </c>
      <c r="D45" s="113">
        <v>2890</v>
      </c>
      <c r="E45" s="184">
        <v>1100</v>
      </c>
      <c r="F45" s="113">
        <v>5270</v>
      </c>
      <c r="G45" s="114">
        <v>0</v>
      </c>
      <c r="H45" s="173">
        <f t="shared" si="1"/>
        <v>150220</v>
      </c>
      <c r="I45" s="135">
        <f t="shared" si="40"/>
        <v>27039.599999999999</v>
      </c>
      <c r="J45" s="186">
        <f t="shared" si="41"/>
        <v>177259.6</v>
      </c>
      <c r="K45" s="191">
        <f t="shared" si="42"/>
        <v>27039.599999999999</v>
      </c>
      <c r="L45" s="192">
        <f t="shared" si="43"/>
        <v>150220</v>
      </c>
      <c r="M45" s="32">
        <v>100030</v>
      </c>
      <c r="N45" s="188">
        <f t="shared" si="5"/>
        <v>50190</v>
      </c>
    </row>
    <row r="46" spans="1:14" s="1" customFormat="1" ht="28.5">
      <c r="A46" s="72" t="str">
        <f>'Land Price - BHIWANDI'!A46</f>
        <v>Co- Polymer (NP)</v>
      </c>
      <c r="B46" s="190" t="str">
        <f>'Land Price - BHIWANDI'!B46</f>
        <v>NM08NR</v>
      </c>
      <c r="C46" s="113">
        <v>153600</v>
      </c>
      <c r="D46" s="113">
        <v>2890</v>
      </c>
      <c r="E46" s="184">
        <v>1100</v>
      </c>
      <c r="F46" s="113">
        <v>5170</v>
      </c>
      <c r="G46" s="114">
        <v>0</v>
      </c>
      <c r="H46" s="173">
        <f t="shared" si="1"/>
        <v>150220</v>
      </c>
      <c r="I46" s="135">
        <f t="shared" si="40"/>
        <v>27039.599999999999</v>
      </c>
      <c r="J46" s="186">
        <f t="shared" si="41"/>
        <v>177259.6</v>
      </c>
      <c r="K46" s="191">
        <f t="shared" si="42"/>
        <v>27039.599999999999</v>
      </c>
      <c r="L46" s="192">
        <f t="shared" si="43"/>
        <v>150220</v>
      </c>
      <c r="M46" s="32">
        <v>100030</v>
      </c>
      <c r="N46" s="188">
        <f t="shared" si="5"/>
        <v>50190</v>
      </c>
    </row>
    <row r="47" spans="1:14" s="1" customFormat="1" ht="28.5">
      <c r="A47" s="72" t="str">
        <f>'Land Price - BHIWANDI'!A47</f>
        <v>Co- Polymer (NP)</v>
      </c>
      <c r="B47" s="190" t="str">
        <f>'Land Price - BHIWANDI'!B47</f>
        <v>NM12RR</v>
      </c>
      <c r="C47" s="113">
        <v>153700</v>
      </c>
      <c r="D47" s="113">
        <v>2890</v>
      </c>
      <c r="E47" s="184">
        <v>1100</v>
      </c>
      <c r="F47" s="113">
        <v>5270</v>
      </c>
      <c r="G47" s="114">
        <v>0</v>
      </c>
      <c r="H47" s="173">
        <f t="shared" si="1"/>
        <v>150220</v>
      </c>
      <c r="I47" s="135">
        <f t="shared" si="40"/>
        <v>27039.599999999999</v>
      </c>
      <c r="J47" s="186">
        <f t="shared" si="41"/>
        <v>177259.6</v>
      </c>
      <c r="K47" s="191">
        <f t="shared" si="42"/>
        <v>27039.599999999999</v>
      </c>
      <c r="L47" s="192">
        <f t="shared" si="43"/>
        <v>150220</v>
      </c>
      <c r="M47" s="32">
        <v>100030</v>
      </c>
      <c r="N47" s="188">
        <f t="shared" si="5"/>
        <v>50190</v>
      </c>
    </row>
    <row r="48" spans="1:14" s="1" customFormat="1" ht="28.5">
      <c r="A48" s="72" t="str">
        <f>'Land Price - BHIWANDI'!A48</f>
        <v>Co- Polymer (NP)</v>
      </c>
      <c r="B48" s="190" t="str">
        <f>'Land Price - BHIWANDI'!B48</f>
        <v>NE02RR</v>
      </c>
      <c r="C48" s="113">
        <v>156100</v>
      </c>
      <c r="D48" s="113">
        <v>2890</v>
      </c>
      <c r="E48" s="184">
        <v>1100</v>
      </c>
      <c r="F48" s="113">
        <v>6200</v>
      </c>
      <c r="G48" s="114">
        <v>0</v>
      </c>
      <c r="H48" s="173">
        <f t="shared" si="1"/>
        <v>151690</v>
      </c>
      <c r="I48" s="135">
        <f t="shared" ref="I48" si="44">H48*18/100</f>
        <v>27304.2</v>
      </c>
      <c r="J48" s="186">
        <f t="shared" ref="J48" si="45">H48+I48</f>
        <v>178994.2</v>
      </c>
      <c r="K48" s="191">
        <f t="shared" ref="K48" si="46">I48</f>
        <v>27304.2</v>
      </c>
      <c r="L48" s="192">
        <f t="shared" ref="L48" si="47">J48-K48</f>
        <v>151690</v>
      </c>
      <c r="M48" s="32">
        <v>100030</v>
      </c>
      <c r="N48" s="188">
        <f t="shared" ref="N48" si="48">L48-M48</f>
        <v>51660</v>
      </c>
    </row>
    <row r="49" spans="1:14" s="1" customFormat="1" ht="28.5">
      <c r="A49" s="72" t="str">
        <f>'Land Price - BHIWANDI'!A49</f>
        <v>Co- Polymer (NP)</v>
      </c>
      <c r="B49" s="190" t="str">
        <f>'Land Price - BHIWANDI'!B49</f>
        <v>NM25NR</v>
      </c>
      <c r="C49" s="113">
        <v>155300</v>
      </c>
      <c r="D49" s="113">
        <v>2890</v>
      </c>
      <c r="E49" s="184">
        <v>1100</v>
      </c>
      <c r="F49" s="113">
        <v>6380</v>
      </c>
      <c r="G49" s="114">
        <v>0</v>
      </c>
      <c r="H49" s="173">
        <f t="shared" si="1"/>
        <v>150710</v>
      </c>
      <c r="I49" s="135">
        <f t="shared" ref="I49" si="49">H49*18/100</f>
        <v>27127.8</v>
      </c>
      <c r="J49" s="186">
        <f t="shared" ref="J49" si="50">H49+I49</f>
        <v>177837.8</v>
      </c>
      <c r="K49" s="191">
        <f t="shared" ref="K49" si="51">I49</f>
        <v>27127.8</v>
      </c>
      <c r="L49" s="192">
        <f t="shared" ref="L49" si="52">J49-K49</f>
        <v>150710</v>
      </c>
      <c r="M49" s="32">
        <v>100030</v>
      </c>
      <c r="N49" s="188">
        <f t="shared" ref="N49" si="53">L49-M49</f>
        <v>50680</v>
      </c>
    </row>
    <row r="50" spans="1:14" s="1" customFormat="1" ht="28.5">
      <c r="A50" s="72" t="str">
        <f>'Land Price - BHIWANDI'!A50</f>
        <v>Co- Polymer (NP)</v>
      </c>
      <c r="B50" s="190" t="str">
        <f>'Land Price - BHIWANDI'!B50</f>
        <v>NM40NR</v>
      </c>
      <c r="C50" s="113">
        <v>156100</v>
      </c>
      <c r="D50" s="113">
        <v>2890</v>
      </c>
      <c r="E50" s="184">
        <v>1100</v>
      </c>
      <c r="F50" s="113">
        <v>6200</v>
      </c>
      <c r="G50" s="114">
        <v>0</v>
      </c>
      <c r="H50" s="173">
        <f t="shared" si="1"/>
        <v>151690</v>
      </c>
      <c r="I50" s="135">
        <f t="shared" ref="I50" si="54">H50*18/100</f>
        <v>27304.2</v>
      </c>
      <c r="J50" s="186">
        <f t="shared" ref="J50" si="55">H50+I50</f>
        <v>178994.2</v>
      </c>
      <c r="K50" s="191">
        <f t="shared" ref="K50" si="56">I50</f>
        <v>27304.2</v>
      </c>
      <c r="L50" s="192">
        <f t="shared" ref="L50" si="57">J50-K50</f>
        <v>151690</v>
      </c>
      <c r="M50" s="32">
        <v>100030</v>
      </c>
      <c r="N50" s="188">
        <f t="shared" ref="N50" si="58">L50-M50</f>
        <v>51660</v>
      </c>
    </row>
    <row r="51" spans="1:14" s="1" customFormat="1" ht="28.5">
      <c r="A51" s="72" t="str">
        <f>'Land Price - BHIWANDI'!A51</f>
        <v>Co- Polymer (NP)</v>
      </c>
      <c r="B51" s="190" t="str">
        <f>'Land Price - BHIWANDI'!B51</f>
        <v>NM65NR</v>
      </c>
      <c r="C51" s="113">
        <v>156100</v>
      </c>
      <c r="D51" s="113">
        <v>2890</v>
      </c>
      <c r="E51" s="184">
        <v>1100</v>
      </c>
      <c r="F51" s="113">
        <v>6200</v>
      </c>
      <c r="G51" s="114">
        <v>0</v>
      </c>
      <c r="H51" s="173">
        <f t="shared" si="1"/>
        <v>151690</v>
      </c>
      <c r="I51" s="135">
        <f t="shared" ref="I51" si="59">H51*18/100</f>
        <v>27304.2</v>
      </c>
      <c r="J51" s="186">
        <f t="shared" ref="J51" si="60">H51+I51</f>
        <v>178994.2</v>
      </c>
      <c r="K51" s="191">
        <f t="shared" ref="K51" si="61">I51</f>
        <v>27304.2</v>
      </c>
      <c r="L51" s="192">
        <f t="shared" ref="L51" si="62">J51-K51</f>
        <v>151690</v>
      </c>
      <c r="M51" s="32">
        <v>100030</v>
      </c>
      <c r="N51" s="188">
        <f t="shared" ref="N51" si="63">L51-M51</f>
        <v>51660</v>
      </c>
    </row>
    <row r="52" spans="1:14" s="1" customFormat="1" ht="28.5">
      <c r="A52" s="72" t="str">
        <f>'Land Price - BHIWANDI'!A52</f>
        <v>Co- Polymer (NP)</v>
      </c>
      <c r="B52" s="190" t="str">
        <f>'Land Price - BHIWANDI'!B52</f>
        <v>NM10TE</v>
      </c>
      <c r="C52" s="113">
        <v>155400</v>
      </c>
      <c r="D52" s="113">
        <v>2890</v>
      </c>
      <c r="E52" s="184">
        <v>1100</v>
      </c>
      <c r="F52" s="113">
        <v>5210</v>
      </c>
      <c r="G52" s="114">
        <v>0</v>
      </c>
      <c r="H52" s="173">
        <f t="shared" si="1"/>
        <v>151980</v>
      </c>
      <c r="I52" s="135">
        <f t="shared" ref="I52" si="64">H52*18/100</f>
        <v>27356.400000000001</v>
      </c>
      <c r="J52" s="186">
        <f t="shared" ref="J52" si="65">H52+I52</f>
        <v>179336.4</v>
      </c>
      <c r="K52" s="191">
        <f t="shared" ref="K52" si="66">I52</f>
        <v>27356.400000000001</v>
      </c>
      <c r="L52" s="192">
        <f t="shared" ref="L52" si="67">J52-K52</f>
        <v>151980</v>
      </c>
      <c r="M52" s="32">
        <v>100030</v>
      </c>
      <c r="N52" s="188">
        <f t="shared" ref="N52" si="68">L52-M52</f>
        <v>51950</v>
      </c>
    </row>
    <row r="53" spans="1:14" s="1" customFormat="1" ht="28.5">
      <c r="A53" s="72" t="str">
        <f>'Land Price - BHIWANDI'!A53</f>
        <v>Co- Polymer (NP)</v>
      </c>
      <c r="B53" s="190" t="str">
        <f>'Land Price - BHIWANDI'!B53</f>
        <v>NM12RE</v>
      </c>
      <c r="C53" s="113">
        <v>158100</v>
      </c>
      <c r="D53" s="113">
        <v>2890</v>
      </c>
      <c r="E53" s="184">
        <v>1100</v>
      </c>
      <c r="F53" s="113">
        <v>6360</v>
      </c>
      <c r="G53" s="114">
        <v>0</v>
      </c>
      <c r="H53" s="173">
        <f t="shared" si="1"/>
        <v>153530</v>
      </c>
      <c r="I53" s="135">
        <f t="shared" ref="I53" si="69">H53*18/100</f>
        <v>27635.4</v>
      </c>
      <c r="J53" s="186">
        <f t="shared" ref="J53" si="70">H53+I53</f>
        <v>181165.4</v>
      </c>
      <c r="K53" s="191">
        <f t="shared" ref="K53" si="71">I53</f>
        <v>27635.4</v>
      </c>
      <c r="L53" s="192">
        <f t="shared" ref="L53" si="72">J53-K53</f>
        <v>153530</v>
      </c>
      <c r="M53" s="32">
        <v>100030</v>
      </c>
      <c r="N53" s="188">
        <f t="shared" ref="N53" si="73">L53-M53</f>
        <v>53500</v>
      </c>
    </row>
    <row r="54" spans="1:14" s="1" customFormat="1" ht="28.5">
      <c r="A54" s="74" t="str">
        <f>'Land Price - BHIWANDI'!A54</f>
        <v>OGH- IM</v>
      </c>
      <c r="B54" s="87" t="str">
        <f>'Land Price - BHIWANDI'!B54</f>
        <v>OGH / OGH1</v>
      </c>
      <c r="C54" s="113">
        <v>141900</v>
      </c>
      <c r="D54" s="113">
        <v>2890</v>
      </c>
      <c r="E54" s="113">
        <v>1100</v>
      </c>
      <c r="F54" s="113">
        <v>5480</v>
      </c>
      <c r="G54" s="114">
        <v>0</v>
      </c>
      <c r="H54" s="173">
        <f t="shared" si="1"/>
        <v>138210</v>
      </c>
      <c r="I54" s="170">
        <f t="shared" si="2"/>
        <v>24877.8</v>
      </c>
      <c r="J54" s="75">
        <f t="shared" si="3"/>
        <v>163087.79999999999</v>
      </c>
      <c r="K54" s="67">
        <f t="shared" si="4"/>
        <v>24877.8</v>
      </c>
      <c r="L54" s="48">
        <f t="shared" si="0"/>
        <v>138210</v>
      </c>
      <c r="M54" s="32">
        <v>86520</v>
      </c>
      <c r="N54" s="38">
        <f t="shared" si="5"/>
        <v>51690</v>
      </c>
    </row>
    <row r="55" spans="1:14" s="1" customFormat="1" ht="28.5">
      <c r="A55" s="74" t="str">
        <f>'Land Price - BHIWANDI'!A55</f>
        <v>OGL Raffia</v>
      </c>
      <c r="B55" s="87" t="str">
        <f>'Land Price - BHIWANDI'!B55</f>
        <v>OGL / OGL1</v>
      </c>
      <c r="C55" s="113">
        <v>141600</v>
      </c>
      <c r="D55" s="113">
        <v>2890</v>
      </c>
      <c r="E55" s="113">
        <v>1100</v>
      </c>
      <c r="F55" s="113">
        <v>4660</v>
      </c>
      <c r="G55" s="114">
        <v>0</v>
      </c>
      <c r="H55" s="173">
        <f t="shared" si="1"/>
        <v>138730</v>
      </c>
      <c r="I55" s="170">
        <f t="shared" si="2"/>
        <v>24971.4</v>
      </c>
      <c r="J55" s="75">
        <f t="shared" si="3"/>
        <v>163701.4</v>
      </c>
      <c r="K55" s="67">
        <f t="shared" si="4"/>
        <v>24971.4</v>
      </c>
      <c r="L55" s="48">
        <f t="shared" si="0"/>
        <v>138730</v>
      </c>
      <c r="M55" s="32">
        <v>86540</v>
      </c>
      <c r="N55" s="38">
        <f t="shared" si="5"/>
        <v>52190</v>
      </c>
    </row>
    <row r="56" spans="1:14" s="1" customFormat="1" ht="28.5">
      <c r="A56" s="74" t="str">
        <f>'Land Price - BHIWANDI'!A56</f>
        <v>OGF/OGY- F &amp; F</v>
      </c>
      <c r="B56" s="87" t="str">
        <f>'Land Price - BHIWANDI'!B56</f>
        <v>OGF/OGY1</v>
      </c>
      <c r="C56" s="113">
        <v>148300</v>
      </c>
      <c r="D56" s="113">
        <v>2890</v>
      </c>
      <c r="E56" s="113">
        <v>1100</v>
      </c>
      <c r="F56" s="113">
        <v>5070</v>
      </c>
      <c r="G56" s="114">
        <v>0</v>
      </c>
      <c r="H56" s="173">
        <f t="shared" si="1"/>
        <v>145020</v>
      </c>
      <c r="I56" s="171">
        <f t="shared" si="2"/>
        <v>26103.599999999999</v>
      </c>
      <c r="J56" s="77">
        <f t="shared" si="3"/>
        <v>171123.6</v>
      </c>
      <c r="K56" s="67">
        <f t="shared" si="4"/>
        <v>26103.599999999999</v>
      </c>
      <c r="L56" s="48">
        <f t="shared" si="0"/>
        <v>145020</v>
      </c>
      <c r="M56" s="32">
        <v>88830</v>
      </c>
      <c r="N56" s="38">
        <f>L56-M56</f>
        <v>56190</v>
      </c>
    </row>
    <row r="57" spans="1:14" s="1" customFormat="1" ht="28.5">
      <c r="A57" s="74" t="str">
        <f>'Land Price - BHIWANDI'!A57</f>
        <v>OGCL/OGCH</v>
      </c>
      <c r="B57" s="87" t="str">
        <f>'Land Price - BHIWANDI'!B57</f>
        <v>OGCL/OGCH</v>
      </c>
      <c r="C57" s="113">
        <v>145000</v>
      </c>
      <c r="D57" s="113">
        <v>2890</v>
      </c>
      <c r="E57" s="113">
        <v>1100</v>
      </c>
      <c r="F57" s="113">
        <v>5270</v>
      </c>
      <c r="G57" s="114">
        <v>0</v>
      </c>
      <c r="H57" s="173">
        <f t="shared" si="1"/>
        <v>141520</v>
      </c>
      <c r="I57" s="171">
        <f t="shared" si="2"/>
        <v>25473.599999999999</v>
      </c>
      <c r="J57" s="77">
        <f t="shared" si="3"/>
        <v>166993.60000000001</v>
      </c>
      <c r="K57" s="67">
        <f t="shared" si="4"/>
        <v>25473.599999999999</v>
      </c>
      <c r="L57" s="48">
        <f t="shared" si="0"/>
        <v>141520</v>
      </c>
      <c r="M57" s="32">
        <v>86330</v>
      </c>
      <c r="N57" s="38">
        <f>L57-M57</f>
        <v>55190</v>
      </c>
    </row>
    <row r="58" spans="1:14" s="1" customFormat="1" ht="28.5">
      <c r="A58" s="74" t="s">
        <v>326</v>
      </c>
      <c r="B58" s="87" t="s">
        <v>326</v>
      </c>
      <c r="C58" s="113">
        <v>134900</v>
      </c>
      <c r="D58" s="113">
        <v>2890</v>
      </c>
      <c r="E58" s="113">
        <v>1100</v>
      </c>
      <c r="F58" s="113">
        <v>5480</v>
      </c>
      <c r="G58" s="114">
        <v>0</v>
      </c>
      <c r="H58" s="173">
        <f t="shared" si="1"/>
        <v>131210</v>
      </c>
      <c r="I58" s="138"/>
      <c r="J58" s="139"/>
      <c r="K58" s="140"/>
      <c r="L58" s="141"/>
      <c r="M58" s="32"/>
      <c r="N58" s="38"/>
    </row>
    <row r="59" spans="1:14" s="1" customFormat="1" ht="28.5">
      <c r="A59" s="154" t="s">
        <v>332</v>
      </c>
      <c r="B59" s="214" t="s">
        <v>329</v>
      </c>
      <c r="C59" s="113">
        <v>146100</v>
      </c>
      <c r="D59" s="113">
        <v>2890</v>
      </c>
      <c r="E59" s="203">
        <v>1100</v>
      </c>
      <c r="F59" s="113">
        <v>5480</v>
      </c>
      <c r="G59" s="114">
        <v>0</v>
      </c>
      <c r="H59" s="144">
        <f t="shared" si="1"/>
        <v>142410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113">
        <v>154500</v>
      </c>
      <c r="D60" s="113">
        <v>2890</v>
      </c>
      <c r="E60" s="202">
        <v>1100</v>
      </c>
      <c r="F60" s="113">
        <v>5070</v>
      </c>
      <c r="G60" s="114">
        <v>0</v>
      </c>
      <c r="H60" s="183">
        <f t="shared" ref="H60" si="74">C60+D60-E60-F60-G60</f>
        <v>151220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113">
        <v>173000</v>
      </c>
      <c r="D61" s="113">
        <v>2890</v>
      </c>
      <c r="E61" s="202">
        <v>1100</v>
      </c>
      <c r="F61" s="113">
        <v>5580</v>
      </c>
      <c r="G61" s="114">
        <v>0</v>
      </c>
      <c r="H61" s="183">
        <f t="shared" ref="H61:H62" si="75">C61+D61-E61-F61-G61</f>
        <v>169210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113">
        <v>162000</v>
      </c>
      <c r="D62" s="113">
        <v>2890</v>
      </c>
      <c r="E62" s="202">
        <v>1100</v>
      </c>
      <c r="F62" s="113">
        <v>5610</v>
      </c>
      <c r="G62" s="114">
        <v>0</v>
      </c>
      <c r="H62" s="183">
        <f t="shared" si="75"/>
        <v>158180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113">
        <v>148600</v>
      </c>
      <c r="D63" s="113">
        <v>2890</v>
      </c>
      <c r="E63" s="202">
        <v>1100</v>
      </c>
      <c r="F63" s="113">
        <v>5120</v>
      </c>
      <c r="G63" s="114">
        <v>0</v>
      </c>
      <c r="H63" s="183">
        <f t="shared" ref="H63:H68" si="76">C63+D63-E63-F63-G63</f>
        <v>145270</v>
      </c>
      <c r="I63" s="138"/>
      <c r="J63" s="140"/>
      <c r="K63" s="140"/>
      <c r="L63" s="141"/>
      <c r="M63" s="32"/>
      <c r="N63" s="38"/>
    </row>
    <row r="64" spans="1:14" s="1" customFormat="1" ht="28.5">
      <c r="A64" s="72" t="s">
        <v>223</v>
      </c>
      <c r="B64" s="88" t="s">
        <v>367</v>
      </c>
      <c r="C64" s="113">
        <v>162200</v>
      </c>
      <c r="D64" s="113">
        <v>2890</v>
      </c>
      <c r="E64" s="202">
        <v>1100</v>
      </c>
      <c r="F64" s="113">
        <v>5780</v>
      </c>
      <c r="G64" s="114">
        <v>0</v>
      </c>
      <c r="H64" s="183">
        <f t="shared" si="76"/>
        <v>158210</v>
      </c>
      <c r="I64" s="138"/>
      <c r="J64" s="140"/>
      <c r="K64" s="140"/>
      <c r="L64" s="141"/>
      <c r="M64" s="32"/>
      <c r="N64" s="38"/>
    </row>
    <row r="65" spans="1:14" s="1" customFormat="1" ht="28.5">
      <c r="A65" s="226" t="s">
        <v>223</v>
      </c>
      <c r="B65" s="214" t="s">
        <v>368</v>
      </c>
      <c r="C65" s="113">
        <v>163000</v>
      </c>
      <c r="D65" s="113">
        <v>2890</v>
      </c>
      <c r="E65" s="203">
        <v>1100</v>
      </c>
      <c r="F65" s="113">
        <v>5580</v>
      </c>
      <c r="G65" s="114">
        <v>0</v>
      </c>
      <c r="H65" s="144">
        <f t="shared" si="76"/>
        <v>159210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113">
        <v>147100</v>
      </c>
      <c r="D66" s="202">
        <v>2890</v>
      </c>
      <c r="E66" s="203">
        <v>1100</v>
      </c>
      <c r="F66" s="113">
        <v>5480</v>
      </c>
      <c r="G66" s="182">
        <v>0</v>
      </c>
      <c r="H66" s="144">
        <f t="shared" si="76"/>
        <v>143410</v>
      </c>
      <c r="I66" s="50"/>
      <c r="J66" s="47"/>
      <c r="K66" s="47"/>
      <c r="L66" s="48"/>
      <c r="M66" s="210"/>
      <c r="N66" s="211"/>
    </row>
    <row r="67" spans="1:14" s="1" customFormat="1" ht="28.5">
      <c r="A67" s="222" t="s">
        <v>426</v>
      </c>
      <c r="B67" s="214" t="s">
        <v>427</v>
      </c>
      <c r="C67" s="113">
        <v>158600</v>
      </c>
      <c r="D67" s="202">
        <v>2890</v>
      </c>
      <c r="E67" s="203">
        <v>1100</v>
      </c>
      <c r="F67" s="113">
        <v>6360</v>
      </c>
      <c r="G67" s="182">
        <v>0</v>
      </c>
      <c r="H67" s="144">
        <f t="shared" si="76"/>
        <v>154030</v>
      </c>
      <c r="I67" s="138"/>
      <c r="J67" s="140"/>
      <c r="K67" s="140"/>
      <c r="L67" s="141"/>
      <c r="M67" s="32"/>
      <c r="N67" s="38"/>
    </row>
    <row r="68" spans="1:14" s="1" customFormat="1" ht="28.5">
      <c r="A68" s="222" t="s">
        <v>426</v>
      </c>
      <c r="B68" s="214" t="s">
        <v>428</v>
      </c>
      <c r="C68" s="113">
        <v>159600</v>
      </c>
      <c r="D68" s="202">
        <v>2890</v>
      </c>
      <c r="E68" s="203">
        <v>1100</v>
      </c>
      <c r="F68" s="113">
        <v>6360</v>
      </c>
      <c r="G68" s="182">
        <v>0</v>
      </c>
      <c r="H68" s="144">
        <f t="shared" si="76"/>
        <v>155030</v>
      </c>
      <c r="I68" s="138"/>
      <c r="J68" s="140"/>
      <c r="K68" s="140"/>
      <c r="L68" s="141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79"/>
      <c r="L69" s="479"/>
      <c r="M69" s="32"/>
      <c r="N69" s="38"/>
    </row>
    <row r="70" spans="1:14" s="109" customFormat="1" ht="56.25" thickBot="1">
      <c r="A70" s="97" t="s">
        <v>90</v>
      </c>
      <c r="B70" s="98" t="s">
        <v>0</v>
      </c>
      <c r="C70" s="147" t="s">
        <v>83</v>
      </c>
      <c r="D70" s="110" t="s">
        <v>150</v>
      </c>
      <c r="E70" s="116" t="s">
        <v>84</v>
      </c>
      <c r="F70" s="117" t="s">
        <v>111</v>
      </c>
      <c r="G70" s="110" t="s">
        <v>132</v>
      </c>
      <c r="H70" s="172" t="s">
        <v>149</v>
      </c>
      <c r="I70" s="169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01" t="str">
        <f>'Land Price - BHIWANDI'!A71</f>
        <v>HD Inj. Mldg. Low Caps &amp; Cl</v>
      </c>
      <c r="B71" s="193" t="str">
        <f>'Land Price - BHIWANDI'!B71</f>
        <v>M0252S</v>
      </c>
      <c r="C71" s="346">
        <v>145500</v>
      </c>
      <c r="D71" s="184">
        <v>2890</v>
      </c>
      <c r="E71" s="184">
        <v>1100</v>
      </c>
      <c r="F71" s="342">
        <v>6150</v>
      </c>
      <c r="G71" s="114">
        <v>0</v>
      </c>
      <c r="H71" s="173">
        <f t="shared" ref="H71:H120" si="77">C71+D71-E71-F71-G71</f>
        <v>141140</v>
      </c>
      <c r="I71" s="135">
        <f t="shared" ref="I71:I120" si="78">H71*18/100</f>
        <v>25405.200000000001</v>
      </c>
      <c r="J71" s="186">
        <f t="shared" ref="J71:J120" si="79">H71+I71</f>
        <v>166545.20000000001</v>
      </c>
      <c r="K71" s="135">
        <f t="shared" ref="K71:K120" si="80">I71</f>
        <v>25405.200000000001</v>
      </c>
      <c r="L71" s="187">
        <f t="shared" ref="L71:L120" si="81">J71-K71</f>
        <v>141140</v>
      </c>
      <c r="M71" s="32">
        <v>92930</v>
      </c>
      <c r="N71" s="188">
        <f t="shared" ref="N71:N119" si="82">L71-M71</f>
        <v>48210</v>
      </c>
    </row>
    <row r="72" spans="1:14" s="1" customFormat="1" ht="28.5">
      <c r="A72" s="78" t="str">
        <f>'Land Price - BHIWANDI'!A72</f>
        <v>HD Inj. Mldg. Low MFI</v>
      </c>
      <c r="B72" s="87" t="str">
        <f>'Land Price - BHIWANDI'!B72</f>
        <v>M0662D</v>
      </c>
      <c r="C72" s="184">
        <v>136200</v>
      </c>
      <c r="D72" s="184">
        <v>2890</v>
      </c>
      <c r="E72" s="113">
        <v>1100</v>
      </c>
      <c r="F72" s="113">
        <v>5610</v>
      </c>
      <c r="G72" s="114">
        <v>0</v>
      </c>
      <c r="H72" s="173">
        <f t="shared" si="77"/>
        <v>132380</v>
      </c>
      <c r="I72" s="135">
        <f t="shared" si="78"/>
        <v>23828.400000000001</v>
      </c>
      <c r="J72" s="73">
        <f t="shared" si="79"/>
        <v>156208.4</v>
      </c>
      <c r="K72" s="65">
        <f t="shared" si="80"/>
        <v>23828.400000000001</v>
      </c>
      <c r="L72" s="42">
        <f t="shared" si="81"/>
        <v>132380</v>
      </c>
      <c r="M72" s="32">
        <v>90340</v>
      </c>
      <c r="N72" s="38">
        <f t="shared" si="82"/>
        <v>42040</v>
      </c>
    </row>
    <row r="73" spans="1:14" s="1" customFormat="1" ht="28.5">
      <c r="A73" s="78" t="str">
        <f>'Land Price - BHIWANDI'!A73</f>
        <v>HD Inj. Mldg. Low MFI</v>
      </c>
      <c r="B73" s="193" t="str">
        <f>'Land Price - BHIWANDI'!B73</f>
        <v>M0861S</v>
      </c>
      <c r="C73" s="184">
        <v>136200</v>
      </c>
      <c r="D73" s="184">
        <v>2890</v>
      </c>
      <c r="E73" s="184">
        <v>1100</v>
      </c>
      <c r="F73" s="113">
        <v>5610</v>
      </c>
      <c r="G73" s="114">
        <v>0</v>
      </c>
      <c r="H73" s="173">
        <f t="shared" si="77"/>
        <v>132380</v>
      </c>
      <c r="I73" s="135">
        <f t="shared" si="78"/>
        <v>23828.400000000001</v>
      </c>
      <c r="J73" s="186">
        <f t="shared" si="79"/>
        <v>156208.4</v>
      </c>
      <c r="K73" s="135">
        <f t="shared" si="80"/>
        <v>23828.400000000001</v>
      </c>
      <c r="L73" s="187">
        <f t="shared" si="81"/>
        <v>132380</v>
      </c>
      <c r="M73" s="32">
        <v>90340</v>
      </c>
      <c r="N73" s="188">
        <f t="shared" si="82"/>
        <v>42040</v>
      </c>
    </row>
    <row r="74" spans="1:14" s="1" customFormat="1" ht="28.5">
      <c r="A74" s="78" t="str">
        <f>'Land Price - BHIWANDI'!A74</f>
        <v>HD Inj. Mldg.</v>
      </c>
      <c r="B74" s="87" t="str">
        <f>'Land Price - BHIWANDI'!B74</f>
        <v>M2050S</v>
      </c>
      <c r="C74" s="184">
        <v>136700</v>
      </c>
      <c r="D74" s="184">
        <v>2890</v>
      </c>
      <c r="E74" s="113">
        <v>1100</v>
      </c>
      <c r="F74" s="113">
        <v>4850</v>
      </c>
      <c r="G74" s="114">
        <v>0</v>
      </c>
      <c r="H74" s="173">
        <f t="shared" si="77"/>
        <v>133640</v>
      </c>
      <c r="I74" s="135">
        <f t="shared" si="78"/>
        <v>24055.200000000001</v>
      </c>
      <c r="J74" s="73">
        <f t="shared" si="79"/>
        <v>157695.20000000001</v>
      </c>
      <c r="K74" s="65">
        <f t="shared" si="80"/>
        <v>24055.200000000001</v>
      </c>
      <c r="L74" s="42">
        <f t="shared" si="81"/>
        <v>133640</v>
      </c>
      <c r="M74" s="32">
        <v>92860</v>
      </c>
      <c r="N74" s="38">
        <f t="shared" si="82"/>
        <v>40780</v>
      </c>
    </row>
    <row r="75" spans="1:14" s="1" customFormat="1" ht="28.5">
      <c r="A75" s="78" t="str">
        <f>'Land Price - BHIWANDI'!A75</f>
        <v>HD Inj. Mldg.</v>
      </c>
      <c r="B75" s="193" t="str">
        <f>'Land Price - BHIWANDI'!B75</f>
        <v>M0662DU</v>
      </c>
      <c r="C75" s="184">
        <v>137800</v>
      </c>
      <c r="D75" s="184">
        <v>2890</v>
      </c>
      <c r="E75" s="184">
        <v>1100</v>
      </c>
      <c r="F75" s="113">
        <v>5890</v>
      </c>
      <c r="G75" s="114">
        <v>0</v>
      </c>
      <c r="H75" s="173">
        <f t="shared" si="77"/>
        <v>133700</v>
      </c>
      <c r="I75" s="135">
        <f t="shared" si="78"/>
        <v>24066</v>
      </c>
      <c r="J75" s="186">
        <f t="shared" si="79"/>
        <v>157766</v>
      </c>
      <c r="K75" s="135">
        <f t="shared" si="80"/>
        <v>24066</v>
      </c>
      <c r="L75" s="187">
        <f t="shared" si="81"/>
        <v>133700</v>
      </c>
      <c r="M75" s="32">
        <v>92860</v>
      </c>
      <c r="N75" s="188">
        <f t="shared" si="82"/>
        <v>40840</v>
      </c>
    </row>
    <row r="76" spans="1:14" s="1" customFormat="1" ht="28.5">
      <c r="A76" s="78" t="str">
        <f>'Land Price - BHIWANDI'!A76</f>
        <v>HD Inj. Mldg.</v>
      </c>
      <c r="B76" s="193" t="str">
        <f>'Land Price - BHIWANDI'!B76</f>
        <v>M0861SU</v>
      </c>
      <c r="C76" s="184">
        <v>137800</v>
      </c>
      <c r="D76" s="184">
        <v>2890</v>
      </c>
      <c r="E76" s="184">
        <v>1100</v>
      </c>
      <c r="F76" s="113">
        <v>5890</v>
      </c>
      <c r="G76" s="114">
        <v>0</v>
      </c>
      <c r="H76" s="173">
        <f t="shared" si="77"/>
        <v>133700</v>
      </c>
      <c r="I76" s="135">
        <f t="shared" si="78"/>
        <v>24066</v>
      </c>
      <c r="J76" s="186">
        <f t="shared" si="79"/>
        <v>157766</v>
      </c>
      <c r="K76" s="135">
        <f t="shared" si="80"/>
        <v>24066</v>
      </c>
      <c r="L76" s="187">
        <f t="shared" si="81"/>
        <v>133700</v>
      </c>
      <c r="M76" s="32">
        <v>92860</v>
      </c>
      <c r="N76" s="188">
        <f t="shared" si="82"/>
        <v>40840</v>
      </c>
    </row>
    <row r="77" spans="1:14" s="1" customFormat="1" ht="28.5">
      <c r="A77" s="78" t="str">
        <f>'Land Price - BHIWANDI'!A77</f>
        <v>GP Blow Moulding</v>
      </c>
      <c r="B77" s="193" t="str">
        <f>'Land Price - BHIWANDI'!B77</f>
        <v>B0155D</v>
      </c>
      <c r="C77" s="184">
        <v>141700</v>
      </c>
      <c r="D77" s="184">
        <v>2890</v>
      </c>
      <c r="E77" s="184">
        <v>1100</v>
      </c>
      <c r="F77" s="113">
        <v>3660</v>
      </c>
      <c r="G77" s="114">
        <v>0</v>
      </c>
      <c r="H77" s="173">
        <f t="shared" si="77"/>
        <v>139830</v>
      </c>
      <c r="I77" s="135">
        <f t="shared" si="78"/>
        <v>25169.4</v>
      </c>
      <c r="J77" s="186">
        <f t="shared" si="79"/>
        <v>164999.4</v>
      </c>
      <c r="K77" s="135">
        <f t="shared" si="80"/>
        <v>25169.4</v>
      </c>
      <c r="L77" s="187">
        <f t="shared" si="81"/>
        <v>139830</v>
      </c>
      <c r="M77" s="32">
        <v>92540</v>
      </c>
      <c r="N77" s="188">
        <f t="shared" si="82"/>
        <v>47290</v>
      </c>
    </row>
    <row r="78" spans="1:14" s="1" customFormat="1" ht="28.5">
      <c r="A78" s="78" t="s">
        <v>158</v>
      </c>
      <c r="B78" s="193" t="s">
        <v>313</v>
      </c>
      <c r="C78" s="184">
        <v>141700</v>
      </c>
      <c r="D78" s="184">
        <v>2890</v>
      </c>
      <c r="E78" s="184">
        <v>1100</v>
      </c>
      <c r="F78" s="113">
        <v>3660</v>
      </c>
      <c r="G78" s="114">
        <v>0</v>
      </c>
      <c r="H78" s="173">
        <f t="shared" si="77"/>
        <v>139830</v>
      </c>
      <c r="I78" s="135">
        <f t="shared" si="78"/>
        <v>25169.4</v>
      </c>
      <c r="J78" s="186">
        <f t="shared" si="79"/>
        <v>164999.4</v>
      </c>
      <c r="K78" s="135">
        <f t="shared" si="80"/>
        <v>25169.4</v>
      </c>
      <c r="L78" s="187">
        <f t="shared" si="81"/>
        <v>139830</v>
      </c>
      <c r="M78" s="32">
        <v>92540</v>
      </c>
      <c r="N78" s="188">
        <f t="shared" si="82"/>
        <v>47290</v>
      </c>
    </row>
    <row r="79" spans="1:14" s="1" customFormat="1" ht="28.5">
      <c r="A79" s="78" t="s">
        <v>158</v>
      </c>
      <c r="B79" s="193" t="s">
        <v>314</v>
      </c>
      <c r="C79" s="184">
        <v>141700</v>
      </c>
      <c r="D79" s="184">
        <v>2890</v>
      </c>
      <c r="E79" s="184">
        <v>1100</v>
      </c>
      <c r="F79" s="113">
        <v>3660</v>
      </c>
      <c r="G79" s="114">
        <v>0</v>
      </c>
      <c r="H79" s="173">
        <f t="shared" si="77"/>
        <v>139830</v>
      </c>
      <c r="I79" s="135">
        <f t="shared" si="78"/>
        <v>25169.4</v>
      </c>
      <c r="J79" s="186">
        <f t="shared" si="79"/>
        <v>164999.4</v>
      </c>
      <c r="K79" s="135">
        <f t="shared" si="80"/>
        <v>25169.4</v>
      </c>
      <c r="L79" s="187">
        <f t="shared" si="81"/>
        <v>139830</v>
      </c>
      <c r="M79" s="32">
        <v>92540</v>
      </c>
      <c r="N79" s="188">
        <f t="shared" si="82"/>
        <v>47290</v>
      </c>
    </row>
    <row r="80" spans="1:14" s="1" customFormat="1" ht="28.5">
      <c r="A80" s="78" t="str">
        <f>'Land Price - BHIWANDI'!A80</f>
        <v>Medium Blow Moulding</v>
      </c>
      <c r="B80" s="193" t="str">
        <f>'Land Price - BHIWANDI'!B80</f>
        <v>B0148D</v>
      </c>
      <c r="C80" s="184">
        <v>144800</v>
      </c>
      <c r="D80" s="184">
        <v>2890</v>
      </c>
      <c r="E80" s="184">
        <v>1100</v>
      </c>
      <c r="F80" s="113">
        <v>5170</v>
      </c>
      <c r="G80" s="114">
        <v>0</v>
      </c>
      <c r="H80" s="173">
        <f t="shared" si="77"/>
        <v>141420</v>
      </c>
      <c r="I80" s="135">
        <f t="shared" si="78"/>
        <v>25455.599999999999</v>
      </c>
      <c r="J80" s="186">
        <f t="shared" si="79"/>
        <v>166875.6</v>
      </c>
      <c r="K80" s="135">
        <f t="shared" si="80"/>
        <v>25455.599999999999</v>
      </c>
      <c r="L80" s="187">
        <f t="shared" si="81"/>
        <v>141420</v>
      </c>
      <c r="M80" s="32">
        <v>94290</v>
      </c>
      <c r="N80" s="188">
        <f t="shared" si="82"/>
        <v>47130</v>
      </c>
    </row>
    <row r="81" spans="1:14" s="1" customFormat="1" ht="28.5">
      <c r="A81" s="78" t="str">
        <f>'Land Price - BHIWANDI'!A81</f>
        <v>Large Blow Moulding</v>
      </c>
      <c r="B81" s="193" t="str">
        <f>'Land Price - BHIWANDI'!B81</f>
        <v xml:space="preserve">B0053D      </v>
      </c>
      <c r="C81" s="184">
        <v>147200</v>
      </c>
      <c r="D81" s="184">
        <v>2890</v>
      </c>
      <c r="E81" s="184">
        <v>1100</v>
      </c>
      <c r="F81" s="113">
        <v>3660</v>
      </c>
      <c r="G81" s="114">
        <v>0</v>
      </c>
      <c r="H81" s="173">
        <f t="shared" si="77"/>
        <v>145330</v>
      </c>
      <c r="I81" s="135">
        <f t="shared" si="78"/>
        <v>26159.4</v>
      </c>
      <c r="J81" s="186">
        <f t="shared" si="79"/>
        <v>171489.4</v>
      </c>
      <c r="K81" s="135">
        <f t="shared" si="80"/>
        <v>26159.4</v>
      </c>
      <c r="L81" s="187">
        <f t="shared" si="81"/>
        <v>145330</v>
      </c>
      <c r="M81" s="32"/>
      <c r="N81" s="188"/>
    </row>
    <row r="82" spans="1:14" s="1" customFormat="1" ht="28.5">
      <c r="A82" s="78" t="str">
        <f>'Land Price - BHIWANDI'!A82</f>
        <v>Pipe Grade - PE100</v>
      </c>
      <c r="B82" s="193" t="str">
        <f>'Land Price - BHIWANDI'!B82</f>
        <v>P0049D</v>
      </c>
      <c r="C82" s="184">
        <v>140100</v>
      </c>
      <c r="D82" s="184">
        <v>2890</v>
      </c>
      <c r="E82" s="184">
        <v>1100</v>
      </c>
      <c r="F82" s="113">
        <v>9620</v>
      </c>
      <c r="G82" s="114">
        <v>0</v>
      </c>
      <c r="H82" s="173">
        <f t="shared" si="77"/>
        <v>132270</v>
      </c>
      <c r="I82" s="135">
        <f t="shared" si="78"/>
        <v>23808.6</v>
      </c>
      <c r="J82" s="186">
        <f t="shared" si="79"/>
        <v>156078.6</v>
      </c>
      <c r="K82" s="135">
        <f t="shared" si="80"/>
        <v>23808.6</v>
      </c>
      <c r="L82" s="187">
        <f t="shared" si="81"/>
        <v>132270</v>
      </c>
      <c r="M82" s="32">
        <v>100920</v>
      </c>
      <c r="N82" s="188">
        <f t="shared" si="82"/>
        <v>31350</v>
      </c>
    </row>
    <row r="83" spans="1:14" s="1" customFormat="1" ht="28.5">
      <c r="A83" s="78" t="str">
        <f>'Land Price - BHIWANDI'!A83</f>
        <v>Pipe Grade - PE80</v>
      </c>
      <c r="B83" s="193" t="str">
        <f>'Land Price - BHIWANDI'!B83</f>
        <v>P0148D</v>
      </c>
      <c r="C83" s="184">
        <v>139300</v>
      </c>
      <c r="D83" s="184">
        <v>2890</v>
      </c>
      <c r="E83" s="184">
        <v>1100</v>
      </c>
      <c r="F83" s="113">
        <v>10230</v>
      </c>
      <c r="G83" s="114">
        <v>0</v>
      </c>
      <c r="H83" s="173">
        <f t="shared" si="77"/>
        <v>130860</v>
      </c>
      <c r="I83" s="135">
        <f t="shared" si="78"/>
        <v>23554.799999999999</v>
      </c>
      <c r="J83" s="186">
        <f t="shared" si="79"/>
        <v>154414.79999999999</v>
      </c>
      <c r="K83" s="135">
        <f t="shared" si="80"/>
        <v>23554.799999999999</v>
      </c>
      <c r="L83" s="187">
        <f t="shared" si="81"/>
        <v>130859.99999999999</v>
      </c>
      <c r="M83" s="32"/>
      <c r="N83" s="188"/>
    </row>
    <row r="84" spans="1:14" s="1" customFormat="1" ht="28.5">
      <c r="A84" s="78" t="str">
        <f>'Land Price - BHIWANDI'!A84</f>
        <v>Pipe Grade - PE63</v>
      </c>
      <c r="B84" s="193" t="str">
        <f>'Land Price - BHIWANDI'!B84</f>
        <v>P0142S</v>
      </c>
      <c r="C84" s="184">
        <v>136900</v>
      </c>
      <c r="D84" s="184">
        <v>2890</v>
      </c>
      <c r="E84" s="184">
        <v>1100</v>
      </c>
      <c r="F84" s="113">
        <v>9250</v>
      </c>
      <c r="G84" s="114">
        <v>0</v>
      </c>
      <c r="H84" s="173">
        <f t="shared" si="77"/>
        <v>129440</v>
      </c>
      <c r="I84" s="135">
        <f t="shared" si="78"/>
        <v>23299.200000000001</v>
      </c>
      <c r="J84" s="186">
        <f t="shared" si="79"/>
        <v>152739.20000000001</v>
      </c>
      <c r="K84" s="135">
        <f t="shared" si="80"/>
        <v>23299.200000000001</v>
      </c>
      <c r="L84" s="187">
        <f t="shared" si="81"/>
        <v>129440.00000000001</v>
      </c>
      <c r="M84" s="32">
        <v>97590</v>
      </c>
      <c r="N84" s="188">
        <f t="shared" si="82"/>
        <v>31850.000000000015</v>
      </c>
    </row>
    <row r="85" spans="1:14" s="1" customFormat="1" ht="28.5">
      <c r="A85" s="78" t="s">
        <v>294</v>
      </c>
      <c r="B85" s="193" t="s">
        <v>315</v>
      </c>
      <c r="C85" s="184">
        <v>141300</v>
      </c>
      <c r="D85" s="184">
        <v>2890</v>
      </c>
      <c r="E85" s="184">
        <v>1100</v>
      </c>
      <c r="F85" s="113">
        <v>11800</v>
      </c>
      <c r="G85" s="114">
        <v>0</v>
      </c>
      <c r="H85" s="173">
        <f t="shared" si="77"/>
        <v>131290</v>
      </c>
      <c r="I85" s="135">
        <f t="shared" si="78"/>
        <v>23632.2</v>
      </c>
      <c r="J85" s="186">
        <f t="shared" si="79"/>
        <v>154922.20000000001</v>
      </c>
      <c r="K85" s="135">
        <f t="shared" si="80"/>
        <v>23632.2</v>
      </c>
      <c r="L85" s="187">
        <f t="shared" si="81"/>
        <v>131290</v>
      </c>
      <c r="M85" s="32">
        <v>97590</v>
      </c>
      <c r="N85" s="188">
        <f t="shared" si="82"/>
        <v>33700</v>
      </c>
    </row>
    <row r="86" spans="1:14" s="1" customFormat="1" ht="28.5">
      <c r="A86" s="78" t="str">
        <f>'Land Price - BHIWANDI'!A86</f>
        <v>HD Mono Filaments</v>
      </c>
      <c r="B86" s="193" t="str">
        <f>'Land Price - BHIWANDI'!B86</f>
        <v>Y0154S</v>
      </c>
      <c r="C86" s="184">
        <v>143600</v>
      </c>
      <c r="D86" s="184">
        <v>2890</v>
      </c>
      <c r="E86" s="184">
        <v>1100</v>
      </c>
      <c r="F86" s="113">
        <v>6410</v>
      </c>
      <c r="G86" s="114">
        <v>0</v>
      </c>
      <c r="H86" s="173">
        <f t="shared" si="77"/>
        <v>138980</v>
      </c>
      <c r="I86" s="135">
        <f t="shared" si="78"/>
        <v>25016.400000000001</v>
      </c>
      <c r="J86" s="186">
        <f t="shared" si="79"/>
        <v>163996.4</v>
      </c>
      <c r="K86" s="135">
        <f t="shared" si="80"/>
        <v>25016.400000000001</v>
      </c>
      <c r="L86" s="187">
        <f t="shared" si="81"/>
        <v>138980</v>
      </c>
      <c r="M86" s="32">
        <v>94340</v>
      </c>
      <c r="N86" s="188">
        <f t="shared" si="82"/>
        <v>44640</v>
      </c>
    </row>
    <row r="87" spans="1:14" s="1" customFormat="1" ht="28.5">
      <c r="A87" s="78" t="str">
        <f>'Land Price - BHIWANDI'!A87</f>
        <v>HD Raffia</v>
      </c>
      <c r="B87" s="193" t="s">
        <v>333</v>
      </c>
      <c r="C87" s="184">
        <v>145000</v>
      </c>
      <c r="D87" s="184">
        <v>2890</v>
      </c>
      <c r="E87" s="184">
        <v>1100</v>
      </c>
      <c r="F87" s="113">
        <v>7380</v>
      </c>
      <c r="G87" s="114">
        <v>0</v>
      </c>
      <c r="H87" s="173">
        <f t="shared" si="77"/>
        <v>139410</v>
      </c>
      <c r="I87" s="135">
        <f t="shared" si="78"/>
        <v>25093.8</v>
      </c>
      <c r="J87" s="186">
        <f t="shared" si="79"/>
        <v>164503.79999999999</v>
      </c>
      <c r="K87" s="135">
        <f t="shared" si="80"/>
        <v>25093.8</v>
      </c>
      <c r="L87" s="187">
        <f t="shared" si="81"/>
        <v>139410</v>
      </c>
      <c r="M87" s="32">
        <v>94780</v>
      </c>
      <c r="N87" s="188">
        <f t="shared" si="82"/>
        <v>44630</v>
      </c>
    </row>
    <row r="88" spans="1:14" s="1" customFormat="1" ht="28.5">
      <c r="A88" s="78" t="str">
        <f>'Land Price - BHIWANDI'!A88</f>
        <v>HM Film</v>
      </c>
      <c r="B88" s="193" t="str">
        <f>'Land Price - BHIWANDI'!B88</f>
        <v>F0050D</v>
      </c>
      <c r="C88" s="184">
        <v>145100</v>
      </c>
      <c r="D88" s="184">
        <v>2890</v>
      </c>
      <c r="E88" s="184">
        <v>1100</v>
      </c>
      <c r="F88" s="113">
        <v>5200</v>
      </c>
      <c r="G88" s="114">
        <v>0</v>
      </c>
      <c r="H88" s="173">
        <f t="shared" si="77"/>
        <v>141690</v>
      </c>
      <c r="I88" s="135">
        <f t="shared" si="78"/>
        <v>25504.2</v>
      </c>
      <c r="J88" s="186">
        <f t="shared" si="79"/>
        <v>167194.20000000001</v>
      </c>
      <c r="K88" s="135">
        <f t="shared" si="80"/>
        <v>25504.2</v>
      </c>
      <c r="L88" s="187">
        <f t="shared" si="81"/>
        <v>141690</v>
      </c>
      <c r="M88" s="32"/>
      <c r="N88" s="188"/>
    </row>
    <row r="89" spans="1:14" s="1" customFormat="1" ht="28.5">
      <c r="A89" s="78" t="str">
        <f>'Land Price - BHIWANDI'!A89</f>
        <v>HD Film</v>
      </c>
      <c r="B89" s="193" t="str">
        <f>'Land Price - BHIWANDI'!B89</f>
        <v>F0146D</v>
      </c>
      <c r="C89" s="184">
        <v>145300</v>
      </c>
      <c r="D89" s="184">
        <v>2890</v>
      </c>
      <c r="E89" s="184">
        <v>1100</v>
      </c>
      <c r="F89" s="113">
        <v>5280</v>
      </c>
      <c r="G89" s="114">
        <v>0</v>
      </c>
      <c r="H89" s="173">
        <f t="shared" si="77"/>
        <v>141810</v>
      </c>
      <c r="I89" s="135">
        <f t="shared" si="78"/>
        <v>25525.8</v>
      </c>
      <c r="J89" s="186">
        <f t="shared" si="79"/>
        <v>167335.79999999999</v>
      </c>
      <c r="K89" s="135">
        <f t="shared" si="80"/>
        <v>25525.8</v>
      </c>
      <c r="L89" s="187">
        <f t="shared" si="81"/>
        <v>141810</v>
      </c>
      <c r="M89" s="32">
        <v>93520</v>
      </c>
      <c r="N89" s="188">
        <f t="shared" si="82"/>
        <v>48290</v>
      </c>
    </row>
    <row r="90" spans="1:14" s="1" customFormat="1" ht="28.5">
      <c r="A90" s="78" t="str">
        <f>'Land Price - BHIWANDI'!A90</f>
        <v>HD Film</v>
      </c>
      <c r="B90" s="193" t="str">
        <f>'Land Price - BHIWANDI'!B90</f>
        <v>F0153S</v>
      </c>
      <c r="C90" s="184">
        <v>145300</v>
      </c>
      <c r="D90" s="184">
        <v>2890</v>
      </c>
      <c r="E90" s="184">
        <v>1100</v>
      </c>
      <c r="F90" s="113">
        <v>5280</v>
      </c>
      <c r="G90" s="114">
        <v>0</v>
      </c>
      <c r="H90" s="173">
        <f t="shared" si="77"/>
        <v>141810</v>
      </c>
      <c r="I90" s="135">
        <f t="shared" si="78"/>
        <v>25525.8</v>
      </c>
      <c r="J90" s="186">
        <f t="shared" si="79"/>
        <v>167335.79999999999</v>
      </c>
      <c r="K90" s="135">
        <f t="shared" si="80"/>
        <v>25525.8</v>
      </c>
      <c r="L90" s="187">
        <f t="shared" si="81"/>
        <v>141810</v>
      </c>
      <c r="M90" s="32"/>
      <c r="N90" s="188"/>
    </row>
    <row r="91" spans="1:14" s="1" customFormat="1" ht="28.5">
      <c r="A91" s="78" t="s">
        <v>362</v>
      </c>
      <c r="B91" s="193" t="s">
        <v>360</v>
      </c>
      <c r="C91" s="184">
        <v>150300</v>
      </c>
      <c r="D91" s="184">
        <v>2890</v>
      </c>
      <c r="E91" s="184">
        <v>1100</v>
      </c>
      <c r="F91" s="113">
        <v>4660</v>
      </c>
      <c r="G91" s="114">
        <v>0</v>
      </c>
      <c r="H91" s="173">
        <f t="shared" ref="H91:H94" si="83">C91+D91-E91-F91-G91</f>
        <v>147430</v>
      </c>
      <c r="I91" s="135"/>
      <c r="J91" s="186"/>
      <c r="K91" s="135"/>
      <c r="L91" s="187"/>
      <c r="M91" s="32"/>
      <c r="N91" s="188"/>
    </row>
    <row r="92" spans="1:14" s="1" customFormat="1" ht="28.5">
      <c r="A92" s="78" t="s">
        <v>416</v>
      </c>
      <c r="B92" s="193" t="s">
        <v>413</v>
      </c>
      <c r="C92" s="184">
        <v>148000</v>
      </c>
      <c r="D92" s="184">
        <v>2890</v>
      </c>
      <c r="E92" s="184">
        <v>1100</v>
      </c>
      <c r="F92" s="113">
        <v>6150</v>
      </c>
      <c r="G92" s="114">
        <v>0</v>
      </c>
      <c r="H92" s="173">
        <f t="shared" si="83"/>
        <v>143640</v>
      </c>
      <c r="I92" s="135"/>
      <c r="J92" s="186"/>
      <c r="K92" s="135"/>
      <c r="L92" s="187"/>
      <c r="M92" s="32"/>
      <c r="N92" s="188"/>
    </row>
    <row r="93" spans="1:14" s="1" customFormat="1" ht="28.5">
      <c r="A93" s="78" t="s">
        <v>416</v>
      </c>
      <c r="B93" s="193" t="s">
        <v>414</v>
      </c>
      <c r="C93" s="184">
        <v>148000</v>
      </c>
      <c r="D93" s="184">
        <v>2890</v>
      </c>
      <c r="E93" s="184">
        <v>1100</v>
      </c>
      <c r="F93" s="113">
        <v>6150</v>
      </c>
      <c r="G93" s="114">
        <v>0</v>
      </c>
      <c r="H93" s="173">
        <f t="shared" si="83"/>
        <v>143640</v>
      </c>
      <c r="I93" s="135"/>
      <c r="J93" s="186"/>
      <c r="K93" s="135"/>
      <c r="L93" s="187"/>
      <c r="M93" s="32"/>
      <c r="N93" s="188"/>
    </row>
    <row r="94" spans="1:14" s="1" customFormat="1" ht="28.5">
      <c r="A94" s="78" t="s">
        <v>416</v>
      </c>
      <c r="B94" s="193" t="s">
        <v>415</v>
      </c>
      <c r="C94" s="184">
        <v>145500</v>
      </c>
      <c r="D94" s="184">
        <v>2890</v>
      </c>
      <c r="E94" s="184">
        <v>1100</v>
      </c>
      <c r="F94" s="113">
        <v>6150</v>
      </c>
      <c r="G94" s="114">
        <v>0</v>
      </c>
      <c r="H94" s="173">
        <f t="shared" si="83"/>
        <v>141140</v>
      </c>
      <c r="I94" s="135"/>
      <c r="J94" s="186"/>
      <c r="K94" s="135"/>
      <c r="L94" s="187"/>
      <c r="M94" s="32"/>
      <c r="N94" s="188"/>
    </row>
    <row r="95" spans="1:14" s="1" customFormat="1" ht="28.5">
      <c r="A95" s="78" t="str">
        <f>'Land Price - BHIWANDI'!A95</f>
        <v>HD Inj. Mldg. (NP)</v>
      </c>
      <c r="B95" s="193" t="str">
        <f>'Land Price - BHIWANDI'!B95</f>
        <v>N0252S</v>
      </c>
      <c r="C95" s="184">
        <v>144700</v>
      </c>
      <c r="D95" s="184">
        <v>2890</v>
      </c>
      <c r="E95" s="184">
        <v>1100</v>
      </c>
      <c r="F95" s="113">
        <v>6150</v>
      </c>
      <c r="G95" s="114">
        <v>0</v>
      </c>
      <c r="H95" s="173">
        <f t="shared" si="77"/>
        <v>140340</v>
      </c>
      <c r="I95" s="135">
        <f t="shared" si="78"/>
        <v>25261.200000000001</v>
      </c>
      <c r="J95" s="186">
        <f t="shared" si="79"/>
        <v>165601.20000000001</v>
      </c>
      <c r="K95" s="135">
        <f t="shared" si="80"/>
        <v>25261.200000000001</v>
      </c>
      <c r="L95" s="187">
        <f t="shared" si="81"/>
        <v>140340</v>
      </c>
      <c r="M95" s="32">
        <v>91880</v>
      </c>
      <c r="N95" s="188">
        <f t="shared" si="82"/>
        <v>48460</v>
      </c>
    </row>
    <row r="96" spans="1:14" s="1" customFormat="1" ht="28.5">
      <c r="A96" s="78" t="str">
        <f>'Land Price - BHIWANDI'!A96</f>
        <v>HD Inj. Mldg. (NP)</v>
      </c>
      <c r="B96" s="193" t="str">
        <f>'Land Price - BHIWANDI'!B96</f>
        <v>N0662D</v>
      </c>
      <c r="C96" s="184">
        <v>135400</v>
      </c>
      <c r="D96" s="184">
        <v>2890</v>
      </c>
      <c r="E96" s="184">
        <v>1100</v>
      </c>
      <c r="F96" s="113">
        <v>5610</v>
      </c>
      <c r="G96" s="114">
        <v>0</v>
      </c>
      <c r="H96" s="173">
        <f t="shared" si="77"/>
        <v>131580</v>
      </c>
      <c r="I96" s="135">
        <f t="shared" si="78"/>
        <v>23684.400000000001</v>
      </c>
      <c r="J96" s="186">
        <f t="shared" si="79"/>
        <v>155264.4</v>
      </c>
      <c r="K96" s="135">
        <f t="shared" si="80"/>
        <v>23684.400000000001</v>
      </c>
      <c r="L96" s="187">
        <f t="shared" si="81"/>
        <v>131580</v>
      </c>
      <c r="M96" s="32">
        <v>89540</v>
      </c>
      <c r="N96" s="188">
        <f t="shared" si="82"/>
        <v>42040</v>
      </c>
    </row>
    <row r="97" spans="1:14" s="1" customFormat="1" ht="28.5">
      <c r="A97" s="78" t="str">
        <f>'Land Price - BHIWANDI'!A97</f>
        <v>HD Inj. Mldg. (NP)</v>
      </c>
      <c r="B97" s="193" t="str">
        <f>'Land Price - BHIWANDI'!B97</f>
        <v>N0861S</v>
      </c>
      <c r="C97" s="184">
        <v>135400</v>
      </c>
      <c r="D97" s="184">
        <v>2890</v>
      </c>
      <c r="E97" s="184">
        <v>1100</v>
      </c>
      <c r="F97" s="113">
        <v>5610</v>
      </c>
      <c r="G97" s="114">
        <v>0</v>
      </c>
      <c r="H97" s="173">
        <f t="shared" si="77"/>
        <v>131580</v>
      </c>
      <c r="I97" s="135">
        <f t="shared" si="78"/>
        <v>23684.400000000001</v>
      </c>
      <c r="J97" s="186">
        <f t="shared" si="79"/>
        <v>155264.4</v>
      </c>
      <c r="K97" s="135">
        <f t="shared" si="80"/>
        <v>23684.400000000001</v>
      </c>
      <c r="L97" s="187">
        <f t="shared" si="81"/>
        <v>131580</v>
      </c>
      <c r="M97" s="32">
        <v>89540</v>
      </c>
      <c r="N97" s="188">
        <f t="shared" si="82"/>
        <v>42040</v>
      </c>
    </row>
    <row r="98" spans="1:14" s="1" customFormat="1" ht="28.5">
      <c r="A98" s="78" t="str">
        <f>'Land Price - BHIWANDI'!A98</f>
        <v>HD Inj. Mldg. (NP)</v>
      </c>
      <c r="B98" s="87" t="str">
        <f>'Land Price - BHIWANDI'!B98</f>
        <v>N2050S</v>
      </c>
      <c r="C98" s="184">
        <v>135900</v>
      </c>
      <c r="D98" s="184">
        <v>2890</v>
      </c>
      <c r="E98" s="113">
        <v>1100</v>
      </c>
      <c r="F98" s="113">
        <v>4850</v>
      </c>
      <c r="G98" s="114">
        <v>0</v>
      </c>
      <c r="H98" s="173">
        <f t="shared" si="77"/>
        <v>132840</v>
      </c>
      <c r="I98" s="135">
        <f t="shared" si="78"/>
        <v>23911.200000000001</v>
      </c>
      <c r="J98" s="73">
        <f t="shared" si="79"/>
        <v>156751.20000000001</v>
      </c>
      <c r="K98" s="65">
        <f t="shared" si="80"/>
        <v>23911.200000000001</v>
      </c>
      <c r="L98" s="42">
        <f t="shared" si="81"/>
        <v>132840</v>
      </c>
      <c r="M98" s="32">
        <v>92060</v>
      </c>
      <c r="N98" s="38">
        <f t="shared" si="82"/>
        <v>40780</v>
      </c>
    </row>
    <row r="99" spans="1:14" s="1" customFormat="1" ht="28.5">
      <c r="A99" s="78" t="str">
        <f>'Land Price - BHIWANDI'!A99</f>
        <v>HD Inj. Mldg. (NP)</v>
      </c>
      <c r="B99" s="193" t="str">
        <f>'Land Price - BHIWANDI'!B99</f>
        <v>N0662DU</v>
      </c>
      <c r="C99" s="184">
        <v>137000</v>
      </c>
      <c r="D99" s="184">
        <v>2890</v>
      </c>
      <c r="E99" s="184">
        <v>1100</v>
      </c>
      <c r="F99" s="113">
        <v>5890</v>
      </c>
      <c r="G99" s="114">
        <v>0</v>
      </c>
      <c r="H99" s="173">
        <f t="shared" si="77"/>
        <v>132900</v>
      </c>
      <c r="I99" s="135">
        <f t="shared" si="78"/>
        <v>23922</v>
      </c>
      <c r="J99" s="186">
        <f t="shared" si="79"/>
        <v>156822</v>
      </c>
      <c r="K99" s="135">
        <f t="shared" si="80"/>
        <v>23922</v>
      </c>
      <c r="L99" s="187">
        <f t="shared" si="81"/>
        <v>132900</v>
      </c>
      <c r="M99" s="32">
        <v>92060</v>
      </c>
      <c r="N99" s="188">
        <f t="shared" si="82"/>
        <v>40840</v>
      </c>
    </row>
    <row r="100" spans="1:14" s="1" customFormat="1" ht="28.5">
      <c r="A100" s="78" t="str">
        <f>'Land Price - BHIWANDI'!A100</f>
        <v>HD Inj. Mldg. (NP)</v>
      </c>
      <c r="B100" s="193" t="str">
        <f>'Land Price - BHIWANDI'!B100</f>
        <v>N0861SU</v>
      </c>
      <c r="C100" s="184">
        <v>137000</v>
      </c>
      <c r="D100" s="184">
        <v>2890</v>
      </c>
      <c r="E100" s="184">
        <v>1100</v>
      </c>
      <c r="F100" s="113">
        <v>5890</v>
      </c>
      <c r="G100" s="114">
        <v>0</v>
      </c>
      <c r="H100" s="173">
        <f t="shared" si="77"/>
        <v>132900</v>
      </c>
      <c r="I100" s="135">
        <f t="shared" si="78"/>
        <v>23922</v>
      </c>
      <c r="J100" s="186">
        <f t="shared" si="79"/>
        <v>156822</v>
      </c>
      <c r="K100" s="135">
        <f t="shared" si="80"/>
        <v>23922</v>
      </c>
      <c r="L100" s="187">
        <f t="shared" si="81"/>
        <v>132900</v>
      </c>
      <c r="M100" s="32">
        <v>92060</v>
      </c>
      <c r="N100" s="188">
        <f t="shared" si="82"/>
        <v>40840</v>
      </c>
    </row>
    <row r="101" spans="1:14" s="1" customFormat="1" ht="28.5">
      <c r="A101" s="78" t="str">
        <f>'Land Price - BHIWANDI'!A101</f>
        <v>GP Blow Moulding (NP)</v>
      </c>
      <c r="B101" s="193" t="str">
        <f>'Land Price - BHIWANDI'!B101</f>
        <v>N0155D</v>
      </c>
      <c r="C101" s="184">
        <v>140900</v>
      </c>
      <c r="D101" s="184">
        <v>2890</v>
      </c>
      <c r="E101" s="184">
        <v>1100</v>
      </c>
      <c r="F101" s="113">
        <v>3660</v>
      </c>
      <c r="G101" s="114">
        <v>0</v>
      </c>
      <c r="H101" s="173">
        <f t="shared" si="77"/>
        <v>139030</v>
      </c>
      <c r="I101" s="135">
        <f t="shared" si="78"/>
        <v>25025.4</v>
      </c>
      <c r="J101" s="186">
        <f t="shared" si="79"/>
        <v>164055.4</v>
      </c>
      <c r="K101" s="135">
        <f t="shared" si="80"/>
        <v>25025.4</v>
      </c>
      <c r="L101" s="187">
        <f t="shared" si="81"/>
        <v>139030</v>
      </c>
      <c r="M101" s="32">
        <v>91740</v>
      </c>
      <c r="N101" s="188">
        <f t="shared" si="82"/>
        <v>47290</v>
      </c>
    </row>
    <row r="102" spans="1:14" s="1" customFormat="1" ht="28.5">
      <c r="A102" s="78" t="str">
        <f>'Land Price - BHIWANDI'!A102</f>
        <v>GP Blow Moulding (NP)</v>
      </c>
      <c r="B102" s="190" t="str">
        <f>'Land Price - BHIWANDI'!B102</f>
        <v>NB0151D</v>
      </c>
      <c r="C102" s="184">
        <v>140900</v>
      </c>
      <c r="D102" s="184">
        <v>2890</v>
      </c>
      <c r="E102" s="184">
        <v>1100</v>
      </c>
      <c r="F102" s="113">
        <v>3660</v>
      </c>
      <c r="G102" s="114">
        <v>0</v>
      </c>
      <c r="H102" s="173">
        <f t="shared" si="77"/>
        <v>139030</v>
      </c>
      <c r="I102" s="135">
        <f t="shared" si="78"/>
        <v>25025.4</v>
      </c>
      <c r="J102" s="186">
        <f t="shared" si="79"/>
        <v>164055.4</v>
      </c>
      <c r="K102" s="135">
        <f t="shared" si="80"/>
        <v>25025.4</v>
      </c>
      <c r="L102" s="187">
        <f t="shared" si="81"/>
        <v>139030</v>
      </c>
      <c r="M102" s="32">
        <v>91740</v>
      </c>
      <c r="N102" s="188">
        <f t="shared" si="82"/>
        <v>47290</v>
      </c>
    </row>
    <row r="103" spans="1:14" s="1" customFormat="1" ht="28.5">
      <c r="A103" s="78" t="str">
        <f>'Land Price - BHIWANDI'!A103</f>
        <v>GP Blow Moulding (NP)</v>
      </c>
      <c r="B103" s="190" t="str">
        <f>'Land Price - BHIWANDI'!B103</f>
        <v>N0158D</v>
      </c>
      <c r="C103" s="184">
        <v>140900</v>
      </c>
      <c r="D103" s="184">
        <v>2890</v>
      </c>
      <c r="E103" s="184">
        <v>1100</v>
      </c>
      <c r="F103" s="113">
        <v>3660</v>
      </c>
      <c r="G103" s="114">
        <v>0</v>
      </c>
      <c r="H103" s="173">
        <f t="shared" si="77"/>
        <v>139030</v>
      </c>
      <c r="I103" s="135">
        <f t="shared" si="78"/>
        <v>25025.4</v>
      </c>
      <c r="J103" s="186">
        <f t="shared" si="79"/>
        <v>164055.4</v>
      </c>
      <c r="K103" s="135">
        <f t="shared" si="80"/>
        <v>25025.4</v>
      </c>
      <c r="L103" s="187">
        <f t="shared" si="81"/>
        <v>139030</v>
      </c>
      <c r="M103" s="32">
        <v>91740</v>
      </c>
      <c r="N103" s="188">
        <f t="shared" si="82"/>
        <v>47290</v>
      </c>
    </row>
    <row r="104" spans="1:14" s="1" customFormat="1" ht="28.5">
      <c r="A104" s="78" t="str">
        <f>'Land Price - BHIWANDI'!A104</f>
        <v>Medium Blow Moulding(NP)</v>
      </c>
      <c r="B104" s="193" t="str">
        <f>'Land Price - BHIWANDI'!B104</f>
        <v>N0148D</v>
      </c>
      <c r="C104" s="184">
        <v>144000</v>
      </c>
      <c r="D104" s="184">
        <v>2890</v>
      </c>
      <c r="E104" s="184">
        <v>1100</v>
      </c>
      <c r="F104" s="113">
        <v>5170</v>
      </c>
      <c r="G104" s="114">
        <v>0</v>
      </c>
      <c r="H104" s="173">
        <f t="shared" si="77"/>
        <v>140620</v>
      </c>
      <c r="I104" s="135">
        <f t="shared" si="78"/>
        <v>25311.599999999999</v>
      </c>
      <c r="J104" s="186">
        <f t="shared" si="79"/>
        <v>165931.6</v>
      </c>
      <c r="K104" s="135">
        <f t="shared" si="80"/>
        <v>25311.599999999999</v>
      </c>
      <c r="L104" s="187">
        <f t="shared" si="81"/>
        <v>140620</v>
      </c>
      <c r="M104" s="32">
        <v>93490</v>
      </c>
      <c r="N104" s="188">
        <f t="shared" si="82"/>
        <v>47130</v>
      </c>
    </row>
    <row r="105" spans="1:14" s="1" customFormat="1" ht="28.5">
      <c r="A105" s="78" t="str">
        <f>'Land Price - BHIWANDI'!A105</f>
        <v>Large Blow Moulding(NP)</v>
      </c>
      <c r="B105" s="193" t="str">
        <f>'Land Price - BHIWANDI'!B105</f>
        <v>N0053D</v>
      </c>
      <c r="C105" s="184">
        <v>146400</v>
      </c>
      <c r="D105" s="184">
        <v>2890</v>
      </c>
      <c r="E105" s="184">
        <v>1100</v>
      </c>
      <c r="F105" s="113">
        <v>3660</v>
      </c>
      <c r="G105" s="114">
        <v>0</v>
      </c>
      <c r="H105" s="173">
        <f t="shared" si="77"/>
        <v>144530</v>
      </c>
      <c r="I105" s="135">
        <f t="shared" si="78"/>
        <v>26015.4</v>
      </c>
      <c r="J105" s="186">
        <f t="shared" si="79"/>
        <v>170545.4</v>
      </c>
      <c r="K105" s="135">
        <f t="shared" si="80"/>
        <v>26015.4</v>
      </c>
      <c r="L105" s="187">
        <f t="shared" si="81"/>
        <v>144530</v>
      </c>
      <c r="M105" s="32"/>
      <c r="N105" s="188"/>
    </row>
    <row r="106" spans="1:14" s="1" customFormat="1" ht="28.5">
      <c r="A106" s="78" t="str">
        <f>'Land Price - BHIWANDI'!A106</f>
        <v>Pipe Grade (NP)</v>
      </c>
      <c r="B106" s="193" t="str">
        <f>'Land Price - BHIWANDI'!B106</f>
        <v>N0049D</v>
      </c>
      <c r="C106" s="184">
        <v>139300</v>
      </c>
      <c r="D106" s="184">
        <v>2890</v>
      </c>
      <c r="E106" s="184">
        <v>1100</v>
      </c>
      <c r="F106" s="113">
        <v>9620</v>
      </c>
      <c r="G106" s="114">
        <v>0</v>
      </c>
      <c r="H106" s="173">
        <f t="shared" si="77"/>
        <v>131470</v>
      </c>
      <c r="I106" s="135">
        <f t="shared" si="78"/>
        <v>23664.6</v>
      </c>
      <c r="J106" s="186">
        <f t="shared" si="79"/>
        <v>155134.6</v>
      </c>
      <c r="K106" s="135">
        <f t="shared" si="80"/>
        <v>23664.6</v>
      </c>
      <c r="L106" s="187">
        <f t="shared" si="81"/>
        <v>131470</v>
      </c>
      <c r="M106" s="32">
        <v>100120</v>
      </c>
      <c r="N106" s="188">
        <f t="shared" si="82"/>
        <v>31350</v>
      </c>
    </row>
    <row r="107" spans="1:14" s="1" customFormat="1" ht="28.5">
      <c r="A107" s="78" t="str">
        <f>'Land Price - BHIWANDI'!A107</f>
        <v>Pipe Grade (NP)</v>
      </c>
      <c r="B107" s="193" t="str">
        <f>'Land Price - BHIWANDI'!B107</f>
        <v>NP0148D</v>
      </c>
      <c r="C107" s="184">
        <v>138500</v>
      </c>
      <c r="D107" s="184">
        <v>2890</v>
      </c>
      <c r="E107" s="184">
        <v>1100</v>
      </c>
      <c r="F107" s="113">
        <v>10230</v>
      </c>
      <c r="G107" s="114">
        <v>0</v>
      </c>
      <c r="H107" s="173">
        <f t="shared" si="77"/>
        <v>130060</v>
      </c>
      <c r="I107" s="135">
        <f t="shared" si="78"/>
        <v>23410.799999999999</v>
      </c>
      <c r="J107" s="186">
        <f t="shared" si="79"/>
        <v>153470.79999999999</v>
      </c>
      <c r="K107" s="135">
        <f t="shared" si="80"/>
        <v>23410.799999999999</v>
      </c>
      <c r="L107" s="187">
        <f t="shared" si="81"/>
        <v>130059.99999999999</v>
      </c>
      <c r="M107" s="32"/>
      <c r="N107" s="188"/>
    </row>
    <row r="108" spans="1:14" s="1" customFormat="1" ht="28.5">
      <c r="A108" s="78" t="str">
        <f>'Land Price - BHIWANDI'!A108</f>
        <v>Pipe Grade (NP)</v>
      </c>
      <c r="B108" s="193" t="str">
        <f>'Land Price - BHIWANDI'!B108</f>
        <v>N0142S</v>
      </c>
      <c r="C108" s="184">
        <v>136100</v>
      </c>
      <c r="D108" s="184">
        <v>2890</v>
      </c>
      <c r="E108" s="184">
        <v>1100</v>
      </c>
      <c r="F108" s="113">
        <v>9250</v>
      </c>
      <c r="G108" s="114">
        <v>0</v>
      </c>
      <c r="H108" s="173">
        <f t="shared" si="77"/>
        <v>128640</v>
      </c>
      <c r="I108" s="135">
        <f t="shared" si="78"/>
        <v>23155.200000000001</v>
      </c>
      <c r="J108" s="186">
        <f t="shared" si="79"/>
        <v>151795.20000000001</v>
      </c>
      <c r="K108" s="135">
        <f t="shared" si="80"/>
        <v>23155.200000000001</v>
      </c>
      <c r="L108" s="187">
        <f t="shared" si="81"/>
        <v>128640.00000000001</v>
      </c>
      <c r="M108" s="32">
        <v>96790</v>
      </c>
      <c r="N108" s="188">
        <f t="shared" si="82"/>
        <v>31850.000000000015</v>
      </c>
    </row>
    <row r="109" spans="1:14" s="1" customFormat="1" ht="28.5">
      <c r="A109" s="78" t="str">
        <f>'Land Price - BHIWANDI'!A109</f>
        <v>Pipe Grade (NP)</v>
      </c>
      <c r="B109" s="193" t="str">
        <f>'Land Price - BHIWANDI'!B109</f>
        <v>N0142SU</v>
      </c>
      <c r="C109" s="184">
        <v>140500</v>
      </c>
      <c r="D109" s="184">
        <v>2890</v>
      </c>
      <c r="E109" s="184">
        <v>1100</v>
      </c>
      <c r="F109" s="113">
        <v>11800</v>
      </c>
      <c r="G109" s="114">
        <v>0</v>
      </c>
      <c r="H109" s="173">
        <f t="shared" si="77"/>
        <v>130490</v>
      </c>
      <c r="I109" s="135">
        <f t="shared" si="78"/>
        <v>23488.2</v>
      </c>
      <c r="J109" s="186">
        <f t="shared" si="79"/>
        <v>153978.20000000001</v>
      </c>
      <c r="K109" s="135">
        <f t="shared" si="80"/>
        <v>23488.2</v>
      </c>
      <c r="L109" s="187">
        <f t="shared" si="81"/>
        <v>130490.00000000001</v>
      </c>
      <c r="M109" s="32">
        <v>96790</v>
      </c>
      <c r="N109" s="188">
        <f t="shared" si="82"/>
        <v>33700.000000000015</v>
      </c>
    </row>
    <row r="110" spans="1:14" s="1" customFormat="1" ht="28.5">
      <c r="A110" s="78" t="str">
        <f>'Land Price - BHIWANDI'!A110</f>
        <v>HD Mono Filaments (NP)</v>
      </c>
      <c r="B110" s="193" t="str">
        <f>'Land Price - BHIWANDI'!B110</f>
        <v>N0154S</v>
      </c>
      <c r="C110" s="184">
        <v>142800</v>
      </c>
      <c r="D110" s="184">
        <v>2890</v>
      </c>
      <c r="E110" s="184">
        <v>1100</v>
      </c>
      <c r="F110" s="113">
        <v>6410</v>
      </c>
      <c r="G110" s="114">
        <v>0</v>
      </c>
      <c r="H110" s="173">
        <f t="shared" si="77"/>
        <v>138180</v>
      </c>
      <c r="I110" s="135">
        <f t="shared" si="78"/>
        <v>24872.400000000001</v>
      </c>
      <c r="J110" s="186">
        <f t="shared" si="79"/>
        <v>163052.4</v>
      </c>
      <c r="K110" s="135">
        <f t="shared" si="80"/>
        <v>24872.400000000001</v>
      </c>
      <c r="L110" s="187">
        <f t="shared" si="81"/>
        <v>138180</v>
      </c>
      <c r="M110" s="32">
        <v>93540</v>
      </c>
      <c r="N110" s="188">
        <f t="shared" si="82"/>
        <v>44640</v>
      </c>
    </row>
    <row r="111" spans="1:14" s="1" customFormat="1" ht="28.5">
      <c r="A111" s="78" t="str">
        <f>'Land Price - BHIWANDI'!A111</f>
        <v>HD Raffia (NP)</v>
      </c>
      <c r="B111" s="193" t="s">
        <v>350</v>
      </c>
      <c r="C111" s="184">
        <v>144200</v>
      </c>
      <c r="D111" s="184">
        <v>2890</v>
      </c>
      <c r="E111" s="184">
        <v>1100</v>
      </c>
      <c r="F111" s="113">
        <v>7380</v>
      </c>
      <c r="G111" s="114">
        <v>0</v>
      </c>
      <c r="H111" s="173">
        <f t="shared" si="77"/>
        <v>138610</v>
      </c>
      <c r="I111" s="135">
        <f t="shared" si="78"/>
        <v>24949.8</v>
      </c>
      <c r="J111" s="186">
        <f t="shared" si="79"/>
        <v>163559.79999999999</v>
      </c>
      <c r="K111" s="135">
        <f t="shared" si="80"/>
        <v>24949.8</v>
      </c>
      <c r="L111" s="187">
        <f t="shared" si="81"/>
        <v>138610</v>
      </c>
      <c r="M111" s="32">
        <v>93980</v>
      </c>
      <c r="N111" s="188">
        <f t="shared" si="82"/>
        <v>44630</v>
      </c>
    </row>
    <row r="112" spans="1:14" s="1" customFormat="1" ht="28.5">
      <c r="A112" s="78" t="str">
        <f>'Land Price - BHIWANDI'!A112</f>
        <v>HM Film (NP)</v>
      </c>
      <c r="B112" s="193" t="str">
        <f>'Land Price - BHIWANDI'!B112</f>
        <v>N0050D</v>
      </c>
      <c r="C112" s="184">
        <v>144300</v>
      </c>
      <c r="D112" s="184">
        <v>2890</v>
      </c>
      <c r="E112" s="184">
        <v>1100</v>
      </c>
      <c r="F112" s="113">
        <v>5200</v>
      </c>
      <c r="G112" s="114">
        <v>0</v>
      </c>
      <c r="H112" s="173">
        <f t="shared" si="77"/>
        <v>140890</v>
      </c>
      <c r="I112" s="135">
        <f t="shared" si="78"/>
        <v>25360.2</v>
      </c>
      <c r="J112" s="186">
        <f t="shared" si="79"/>
        <v>166250.20000000001</v>
      </c>
      <c r="K112" s="135">
        <f t="shared" si="80"/>
        <v>25360.2</v>
      </c>
      <c r="L112" s="187">
        <f t="shared" si="81"/>
        <v>140890</v>
      </c>
      <c r="N112" s="188"/>
    </row>
    <row r="113" spans="1:24" s="1" customFormat="1" ht="28.5">
      <c r="A113" s="78" t="str">
        <f>'Land Price - BHIWANDI'!A113</f>
        <v>HD Film (NP)</v>
      </c>
      <c r="B113" s="193" t="str">
        <f>'Land Price - BHIWANDI'!B113</f>
        <v>N0146D</v>
      </c>
      <c r="C113" s="184">
        <v>144500</v>
      </c>
      <c r="D113" s="184">
        <v>2890</v>
      </c>
      <c r="E113" s="184">
        <v>1100</v>
      </c>
      <c r="F113" s="113">
        <v>5280</v>
      </c>
      <c r="G113" s="114">
        <v>0</v>
      </c>
      <c r="H113" s="173">
        <f t="shared" si="77"/>
        <v>141010</v>
      </c>
      <c r="I113" s="135">
        <f t="shared" si="78"/>
        <v>25381.8</v>
      </c>
      <c r="J113" s="186">
        <f t="shared" si="79"/>
        <v>166391.79999999999</v>
      </c>
      <c r="K113" s="135">
        <f t="shared" si="80"/>
        <v>25381.8</v>
      </c>
      <c r="L113" s="187">
        <f t="shared" si="81"/>
        <v>141010</v>
      </c>
      <c r="N113" s="188"/>
    </row>
    <row r="114" spans="1:24" s="1" customFormat="1" ht="28.5">
      <c r="A114" s="78" t="str">
        <f>'Land Price - BHIWANDI'!A114</f>
        <v>HD Film (NP)</v>
      </c>
      <c r="B114" s="193" t="str">
        <f>'Land Price - BHIWANDI'!B114</f>
        <v>N0153S</v>
      </c>
      <c r="C114" s="184">
        <v>144500</v>
      </c>
      <c r="D114" s="184">
        <v>2890</v>
      </c>
      <c r="E114" s="184">
        <v>1100</v>
      </c>
      <c r="F114" s="113">
        <v>5280</v>
      </c>
      <c r="G114" s="114">
        <v>0</v>
      </c>
      <c r="H114" s="173">
        <f t="shared" si="77"/>
        <v>141010</v>
      </c>
      <c r="I114" s="135">
        <f t="shared" si="78"/>
        <v>25381.8</v>
      </c>
      <c r="J114" s="186">
        <f t="shared" si="79"/>
        <v>166391.79999999999</v>
      </c>
      <c r="K114" s="135">
        <f t="shared" si="80"/>
        <v>25381.8</v>
      </c>
      <c r="L114" s="187">
        <f t="shared" si="81"/>
        <v>141010</v>
      </c>
      <c r="M114" s="1">
        <v>92720</v>
      </c>
      <c r="N114" s="188">
        <f t="shared" si="82"/>
        <v>48290</v>
      </c>
    </row>
    <row r="115" spans="1:24" s="1" customFormat="1" ht="28.5">
      <c r="A115" s="79" t="str">
        <f>'Land Price - BHIWANDI'!A115</f>
        <v>OGHDBD</v>
      </c>
      <c r="B115" s="193" t="str">
        <f>'Land Price - BHIWANDI'!B115</f>
        <v>OGHDBD</v>
      </c>
      <c r="C115" s="184">
        <v>136200</v>
      </c>
      <c r="D115" s="184">
        <v>2890</v>
      </c>
      <c r="E115" s="184">
        <v>1100</v>
      </c>
      <c r="F115" s="113">
        <v>3660</v>
      </c>
      <c r="G115" s="114">
        <v>0</v>
      </c>
      <c r="H115" s="173">
        <f t="shared" si="77"/>
        <v>134330</v>
      </c>
      <c r="I115" s="135">
        <f t="shared" si="78"/>
        <v>24179.4</v>
      </c>
      <c r="J115" s="186">
        <f t="shared" si="79"/>
        <v>158509.4</v>
      </c>
      <c r="K115" s="135">
        <f t="shared" si="80"/>
        <v>24179.4</v>
      </c>
      <c r="L115" s="187">
        <f t="shared" si="81"/>
        <v>134330</v>
      </c>
      <c r="M115" s="1">
        <v>87040</v>
      </c>
      <c r="N115" s="188">
        <f t="shared" si="82"/>
        <v>47290</v>
      </c>
    </row>
    <row r="116" spans="1:24" s="1" customFormat="1" ht="28.5">
      <c r="A116" s="79" t="str">
        <f>'Land Price - BHIWANDI'!A116</f>
        <v>OGHDED</v>
      </c>
      <c r="B116" s="193" t="str">
        <f>'Land Price - BHIWANDI'!B116</f>
        <v>OGHDED</v>
      </c>
      <c r="C116" s="184">
        <v>138500</v>
      </c>
      <c r="D116" s="184">
        <v>2890</v>
      </c>
      <c r="E116" s="184">
        <v>1100</v>
      </c>
      <c r="F116" s="113">
        <v>7380</v>
      </c>
      <c r="G116" s="114">
        <v>0</v>
      </c>
      <c r="H116" s="173">
        <f t="shared" si="77"/>
        <v>132910</v>
      </c>
      <c r="I116" s="135">
        <f t="shared" si="78"/>
        <v>23923.8</v>
      </c>
      <c r="J116" s="186">
        <f t="shared" si="79"/>
        <v>156833.79999999999</v>
      </c>
      <c r="K116" s="135">
        <f t="shared" si="80"/>
        <v>23923.8</v>
      </c>
      <c r="L116" s="187">
        <f t="shared" si="81"/>
        <v>132910</v>
      </c>
      <c r="M116" s="1">
        <v>88280</v>
      </c>
      <c r="N116" s="188">
        <f t="shared" si="82"/>
        <v>44630</v>
      </c>
    </row>
    <row r="117" spans="1:24" s="1" customFormat="1" ht="28.5">
      <c r="A117" s="74" t="str">
        <f>'Land Price - BHIWANDI'!A117</f>
        <v>OGHDMD</v>
      </c>
      <c r="B117" s="87" t="str">
        <f>'Land Price - BHIWANDI'!B117</f>
        <v>OGHDMD</v>
      </c>
      <c r="C117" s="184">
        <v>129200</v>
      </c>
      <c r="D117" s="184">
        <v>2890</v>
      </c>
      <c r="E117" s="113">
        <v>1100</v>
      </c>
      <c r="F117" s="113">
        <v>5610</v>
      </c>
      <c r="G117" s="114">
        <v>0</v>
      </c>
      <c r="H117" s="173">
        <f t="shared" si="77"/>
        <v>125380</v>
      </c>
      <c r="I117" s="135">
        <f t="shared" si="78"/>
        <v>22568.400000000001</v>
      </c>
      <c r="J117" s="73">
        <f t="shared" si="79"/>
        <v>147948.4</v>
      </c>
      <c r="K117" s="65">
        <f t="shared" si="80"/>
        <v>22568.400000000001</v>
      </c>
      <c r="L117" s="42">
        <f t="shared" si="81"/>
        <v>125380</v>
      </c>
      <c r="M117" s="32">
        <v>83340</v>
      </c>
      <c r="N117" s="38">
        <f t="shared" si="82"/>
        <v>42040</v>
      </c>
    </row>
    <row r="118" spans="1:24" ht="28.5">
      <c r="A118" s="79" t="str">
        <f>'Land Price - BHIWANDI'!A118</f>
        <v>OGHDES</v>
      </c>
      <c r="B118" s="87" t="str">
        <f>'Land Price - BHIWANDI'!B118</f>
        <v>OGHDES</v>
      </c>
      <c r="C118" s="184">
        <v>138500</v>
      </c>
      <c r="D118" s="184">
        <v>2890</v>
      </c>
      <c r="E118" s="113">
        <v>1100</v>
      </c>
      <c r="F118" s="113">
        <v>7380</v>
      </c>
      <c r="G118" s="114">
        <v>0</v>
      </c>
      <c r="H118" s="173">
        <f t="shared" si="77"/>
        <v>132910</v>
      </c>
      <c r="I118" s="135">
        <f t="shared" si="78"/>
        <v>23923.8</v>
      </c>
      <c r="J118" s="73">
        <f t="shared" si="79"/>
        <v>156833.79999999999</v>
      </c>
      <c r="K118" s="65">
        <f t="shared" si="80"/>
        <v>23923.8</v>
      </c>
      <c r="L118" s="42">
        <f t="shared" si="81"/>
        <v>132910</v>
      </c>
      <c r="M118">
        <v>88280</v>
      </c>
      <c r="N118" s="38">
        <f t="shared" si="82"/>
        <v>44630</v>
      </c>
    </row>
    <row r="119" spans="1:24" s="1" customFormat="1" ht="28.5">
      <c r="A119" s="79" t="str">
        <f>'Land Price - BHIWANDI'!A119</f>
        <v>OGHDMS</v>
      </c>
      <c r="B119" s="87" t="str">
        <f>'Land Price - BHIWANDI'!B119</f>
        <v>OGHDMS</v>
      </c>
      <c r="C119" s="184">
        <v>129200</v>
      </c>
      <c r="D119" s="184">
        <v>2890</v>
      </c>
      <c r="E119" s="113">
        <v>1100</v>
      </c>
      <c r="F119" s="113">
        <v>5610</v>
      </c>
      <c r="G119" s="114">
        <v>0</v>
      </c>
      <c r="H119" s="173">
        <f t="shared" si="77"/>
        <v>125380</v>
      </c>
      <c r="I119" s="135">
        <f t="shared" si="78"/>
        <v>22568.400000000001</v>
      </c>
      <c r="J119" s="73">
        <f t="shared" si="79"/>
        <v>147948.4</v>
      </c>
      <c r="K119" s="65">
        <f t="shared" si="80"/>
        <v>22568.400000000001</v>
      </c>
      <c r="L119" s="42">
        <f t="shared" si="81"/>
        <v>125380</v>
      </c>
      <c r="M119" s="32">
        <v>83090</v>
      </c>
      <c r="N119" s="38">
        <f t="shared" si="82"/>
        <v>42290</v>
      </c>
    </row>
    <row r="120" spans="1:24" s="1" customFormat="1" ht="28.5">
      <c r="A120" s="80" t="str">
        <f>'Land Price - BHIWANDI'!A120</f>
        <v>OGHDLD</v>
      </c>
      <c r="B120" s="87" t="str">
        <f>'Land Price - BHIWANDI'!B120</f>
        <v>OGHDLD</v>
      </c>
      <c r="C120" s="184">
        <v>141700</v>
      </c>
      <c r="D120" s="184">
        <v>2890</v>
      </c>
      <c r="E120" s="113">
        <v>1100</v>
      </c>
      <c r="F120" s="113">
        <v>3660</v>
      </c>
      <c r="G120" s="114">
        <v>0</v>
      </c>
      <c r="H120" s="174">
        <f t="shared" si="77"/>
        <v>139830</v>
      </c>
      <c r="I120" s="67">
        <f t="shared" si="78"/>
        <v>25169.4</v>
      </c>
      <c r="J120" s="77">
        <f t="shared" si="79"/>
        <v>164999.4</v>
      </c>
      <c r="K120" s="68">
        <f t="shared" si="80"/>
        <v>25169.4</v>
      </c>
      <c r="L120" s="47">
        <f t="shared" si="81"/>
        <v>139830</v>
      </c>
      <c r="M120" s="32"/>
      <c r="N120" s="38"/>
    </row>
    <row r="121" spans="1:24" s="1" customFormat="1" ht="28.5">
      <c r="A121" s="78" t="s">
        <v>422</v>
      </c>
      <c r="B121" s="220" t="s">
        <v>361</v>
      </c>
      <c r="C121" s="184">
        <v>149500</v>
      </c>
      <c r="D121" s="184">
        <v>1100</v>
      </c>
      <c r="E121" s="113">
        <v>1100</v>
      </c>
      <c r="F121" s="113">
        <v>4660</v>
      </c>
      <c r="G121" s="114">
        <v>0</v>
      </c>
      <c r="H121" s="174">
        <f t="shared" ref="H121:H122" si="84">C121+D121-E121-F121-G121</f>
        <v>144840</v>
      </c>
      <c r="I121" s="140"/>
      <c r="J121" s="139"/>
      <c r="K121" s="221"/>
      <c r="L121" s="140"/>
      <c r="M121" s="32"/>
      <c r="N121" s="38"/>
    </row>
    <row r="122" spans="1:24" s="1" customFormat="1" ht="28.5">
      <c r="A122" s="78" t="s">
        <v>422</v>
      </c>
      <c r="B122" s="87" t="s">
        <v>417</v>
      </c>
      <c r="C122" s="184">
        <v>147200</v>
      </c>
      <c r="D122" s="184">
        <v>2890</v>
      </c>
      <c r="E122" s="113">
        <v>1100</v>
      </c>
      <c r="F122" s="113">
        <v>6150</v>
      </c>
      <c r="G122" s="114">
        <v>0</v>
      </c>
      <c r="H122" s="174">
        <f t="shared" si="84"/>
        <v>142840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80" t="s">
        <v>420</v>
      </c>
      <c r="B123" s="87" t="s">
        <v>418</v>
      </c>
      <c r="C123" s="184">
        <v>147200</v>
      </c>
      <c r="D123" s="184">
        <v>2890</v>
      </c>
      <c r="E123" s="113">
        <v>1100</v>
      </c>
      <c r="F123" s="358">
        <v>6150</v>
      </c>
      <c r="G123" s="114">
        <v>0</v>
      </c>
      <c r="H123" s="174">
        <f t="shared" ref="H123" si="85">C123+D123-E123-F123-G123</f>
        <v>142840</v>
      </c>
      <c r="I123" s="140"/>
      <c r="J123" s="139"/>
      <c r="K123" s="221"/>
      <c r="L123" s="140"/>
      <c r="M123" s="32"/>
      <c r="N123" s="38"/>
    </row>
    <row r="124" spans="1:24" ht="27.75" thickBot="1">
      <c r="A124" s="485" t="s">
        <v>399</v>
      </c>
      <c r="B124" s="462"/>
      <c r="C124" s="462"/>
      <c r="D124" s="462"/>
      <c r="E124" s="462"/>
      <c r="F124" s="462"/>
      <c r="G124" s="462"/>
      <c r="H124" s="486"/>
      <c r="I124" s="94"/>
      <c r="J124" s="95"/>
      <c r="K124" s="452"/>
      <c r="L124" s="452"/>
    </row>
    <row r="125" spans="1:24" s="103" customFormat="1" ht="56.25" thickBot="1">
      <c r="A125" s="97" t="s">
        <v>90</v>
      </c>
      <c r="B125" s="98" t="s">
        <v>0</v>
      </c>
      <c r="C125" s="147" t="s">
        <v>83</v>
      </c>
      <c r="D125" s="110" t="s">
        <v>150</v>
      </c>
      <c r="E125" s="111" t="s">
        <v>84</v>
      </c>
      <c r="F125" s="111" t="s">
        <v>111</v>
      </c>
      <c r="G125" s="111" t="s">
        <v>132</v>
      </c>
      <c r="H125" s="172" t="s">
        <v>148</v>
      </c>
      <c r="I125" s="169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74" t="str">
        <f>'Land Price - BHIWANDI'!A126</f>
        <v>Film - 1 MFI Slip</v>
      </c>
      <c r="B126" s="87" t="s">
        <v>137</v>
      </c>
      <c r="C126" s="342">
        <v>139400</v>
      </c>
      <c r="D126" s="113">
        <v>2890</v>
      </c>
      <c r="E126" s="113">
        <v>1100</v>
      </c>
      <c r="F126" s="113">
        <v>6460</v>
      </c>
      <c r="G126" s="114">
        <v>0</v>
      </c>
      <c r="H126" s="173">
        <f>C126+D126-E126-F126-G126</f>
        <v>134730</v>
      </c>
      <c r="I126" s="135">
        <f t="shared" ref="I126:I169" si="86">H126*18/100</f>
        <v>24251.4</v>
      </c>
      <c r="J126" s="73">
        <f t="shared" ref="J126:J169" si="87">H126+I126</f>
        <v>158981.4</v>
      </c>
      <c r="K126" s="65">
        <f t="shared" ref="K126:K169" si="88">I126</f>
        <v>24251.4</v>
      </c>
      <c r="L126" s="42">
        <f t="shared" ref="L126:L169" si="89">J126-K126</f>
        <v>134730</v>
      </c>
      <c r="M126" s="32">
        <v>86750</v>
      </c>
      <c r="N126" s="38">
        <f t="shared" ref="N126:N169" si="90">L126-M126</f>
        <v>47980</v>
      </c>
    </row>
    <row r="127" spans="1:24" ht="28.5">
      <c r="A127" s="74" t="str">
        <f>'Land Price - BHIWANDI'!A127</f>
        <v>Film - 1 MFI Non Slip</v>
      </c>
      <c r="B127" s="87" t="s">
        <v>138</v>
      </c>
      <c r="C127" s="113">
        <v>139400</v>
      </c>
      <c r="D127" s="113">
        <v>2890</v>
      </c>
      <c r="E127" s="113">
        <v>1100</v>
      </c>
      <c r="F127" s="113">
        <v>6460</v>
      </c>
      <c r="G127" s="114">
        <v>0</v>
      </c>
      <c r="H127" s="173">
        <f>C127+D127-E127-F127-G127</f>
        <v>134730</v>
      </c>
      <c r="I127" s="135">
        <f t="shared" si="86"/>
        <v>24251.4</v>
      </c>
      <c r="J127" s="73">
        <f t="shared" si="87"/>
        <v>158981.4</v>
      </c>
      <c r="K127" s="65">
        <f t="shared" si="88"/>
        <v>24251.4</v>
      </c>
      <c r="L127" s="42">
        <f t="shared" si="89"/>
        <v>134730</v>
      </c>
      <c r="M127" s="34">
        <v>86750</v>
      </c>
      <c r="N127" s="38">
        <f t="shared" si="90"/>
        <v>47980</v>
      </c>
    </row>
    <row r="128" spans="1:24" ht="28.5">
      <c r="A128" s="74" t="str">
        <f>'Land Price - BHIWANDI'!A128</f>
        <v>Film - 2 MFI Non Slip</v>
      </c>
      <c r="B128" s="87" t="s">
        <v>139</v>
      </c>
      <c r="C128" s="113">
        <v>139500</v>
      </c>
      <c r="D128" s="113">
        <v>2890</v>
      </c>
      <c r="E128" s="113">
        <v>1100</v>
      </c>
      <c r="F128" s="113">
        <v>6320</v>
      </c>
      <c r="G128" s="114">
        <v>0</v>
      </c>
      <c r="H128" s="173">
        <f>C128+D128-E128-F128-G128</f>
        <v>134970</v>
      </c>
      <c r="I128" s="135">
        <f t="shared" si="86"/>
        <v>24294.6</v>
      </c>
      <c r="J128" s="73">
        <f t="shared" si="87"/>
        <v>159264.6</v>
      </c>
      <c r="K128" s="65">
        <f t="shared" si="88"/>
        <v>24294.6</v>
      </c>
      <c r="L128" s="42">
        <f t="shared" si="89"/>
        <v>134970</v>
      </c>
      <c r="M128" s="34">
        <v>87070</v>
      </c>
      <c r="N128" s="38">
        <f t="shared" si="90"/>
        <v>47900</v>
      </c>
    </row>
    <row r="129" spans="1:21" ht="28.5">
      <c r="A129" s="74" t="s">
        <v>340</v>
      </c>
      <c r="B129" s="87" t="s">
        <v>338</v>
      </c>
      <c r="C129" s="113">
        <v>139500</v>
      </c>
      <c r="D129" s="113">
        <v>2890</v>
      </c>
      <c r="E129" s="113">
        <v>1100</v>
      </c>
      <c r="F129" s="113">
        <v>6320</v>
      </c>
      <c r="G129" s="114">
        <v>0</v>
      </c>
      <c r="H129" s="173">
        <f>C129+D129-E129-F129-G129</f>
        <v>134970</v>
      </c>
      <c r="I129" s="135"/>
      <c r="J129" s="73"/>
      <c r="K129" s="65"/>
      <c r="L129" s="42"/>
      <c r="M129" s="34"/>
      <c r="N129" s="38"/>
    </row>
    <row r="130" spans="1:21" s="1" customFormat="1" ht="28.5">
      <c r="A130" s="74" t="str">
        <f>'Land Price - BHIWANDI'!A130</f>
        <v>DRIP LATERAL</v>
      </c>
      <c r="B130" s="193" t="s">
        <v>238</v>
      </c>
      <c r="C130" s="113">
        <v>139600</v>
      </c>
      <c r="D130" s="113">
        <v>2890</v>
      </c>
      <c r="E130" s="184">
        <v>1100</v>
      </c>
      <c r="F130" s="113">
        <v>6850</v>
      </c>
      <c r="G130" s="185">
        <v>0</v>
      </c>
      <c r="H130" s="173">
        <f>C130+D130-E130-F130-G130</f>
        <v>134540</v>
      </c>
      <c r="I130" s="135">
        <f t="shared" si="86"/>
        <v>24217.200000000001</v>
      </c>
      <c r="J130" s="186">
        <f t="shared" si="87"/>
        <v>158757.20000000001</v>
      </c>
      <c r="K130" s="135">
        <f t="shared" si="88"/>
        <v>24217.200000000001</v>
      </c>
      <c r="L130" s="187">
        <f t="shared" si="89"/>
        <v>134540</v>
      </c>
      <c r="M130" s="32"/>
      <c r="N130" s="188"/>
    </row>
    <row r="131" spans="1:21" s="1" customFormat="1" ht="28.5">
      <c r="A131" s="72" t="s">
        <v>197</v>
      </c>
      <c r="B131" s="194" t="s">
        <v>181</v>
      </c>
      <c r="C131" s="113">
        <v>148600</v>
      </c>
      <c r="D131" s="113">
        <v>2890</v>
      </c>
      <c r="E131" s="184">
        <v>1100</v>
      </c>
      <c r="F131" s="113">
        <v>5560</v>
      </c>
      <c r="G131" s="189">
        <v>0</v>
      </c>
      <c r="H131" s="173">
        <f t="shared" ref="H131:H132" si="91">C131+D131-E131-F131-G131</f>
        <v>144830</v>
      </c>
      <c r="I131" s="135">
        <f t="shared" si="86"/>
        <v>26069.4</v>
      </c>
      <c r="J131" s="186">
        <f t="shared" si="87"/>
        <v>170899.4</v>
      </c>
      <c r="K131" s="135">
        <f t="shared" si="88"/>
        <v>26069.4</v>
      </c>
      <c r="L131" s="187">
        <f t="shared" si="89"/>
        <v>144830</v>
      </c>
      <c r="M131" s="195">
        <v>98930</v>
      </c>
      <c r="N131" s="188">
        <f t="shared" si="90"/>
        <v>45900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72" t="str">
        <f>'Land Price - BHIWANDI'!A132</f>
        <v>LL  Roto - UV GRADE</v>
      </c>
      <c r="B132" s="199" t="s">
        <v>280</v>
      </c>
      <c r="C132" s="113">
        <v>149600</v>
      </c>
      <c r="D132" s="113">
        <v>2890</v>
      </c>
      <c r="E132" s="184">
        <v>1100</v>
      </c>
      <c r="F132" s="113">
        <v>5860</v>
      </c>
      <c r="G132" s="185">
        <v>0</v>
      </c>
      <c r="H132" s="173">
        <f t="shared" si="91"/>
        <v>145530</v>
      </c>
      <c r="I132" s="135">
        <f t="shared" si="86"/>
        <v>26195.4</v>
      </c>
      <c r="J132" s="186">
        <f t="shared" si="87"/>
        <v>171725.4</v>
      </c>
      <c r="K132" s="135">
        <f t="shared" si="88"/>
        <v>26195.4</v>
      </c>
      <c r="L132" s="187">
        <f t="shared" si="89"/>
        <v>145530</v>
      </c>
      <c r="M132" s="195">
        <v>98930</v>
      </c>
      <c r="N132" s="188">
        <f t="shared" si="90"/>
        <v>46600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72" t="str">
        <f>'Land Price - BHIWANDI'!A133</f>
        <v>LL  Extrusion</v>
      </c>
      <c r="B133" s="193" t="s">
        <v>182</v>
      </c>
      <c r="C133" s="113">
        <v>153600</v>
      </c>
      <c r="D133" s="113">
        <v>2890</v>
      </c>
      <c r="E133" s="184">
        <v>1100</v>
      </c>
      <c r="F133" s="113">
        <v>6870</v>
      </c>
      <c r="G133" s="189">
        <v>0</v>
      </c>
      <c r="H133" s="173">
        <f t="shared" ref="H133:H171" si="92">C133+D133-E133-F133-G133</f>
        <v>148520</v>
      </c>
      <c r="I133" s="135">
        <f t="shared" si="86"/>
        <v>26733.599999999999</v>
      </c>
      <c r="J133" s="186">
        <f t="shared" si="87"/>
        <v>175253.6</v>
      </c>
      <c r="K133" s="135">
        <f t="shared" si="88"/>
        <v>26733.599999999999</v>
      </c>
      <c r="L133" s="187">
        <f t="shared" si="89"/>
        <v>148520</v>
      </c>
      <c r="M133" s="32">
        <v>98950</v>
      </c>
      <c r="N133" s="188">
        <f t="shared" si="90"/>
        <v>49570</v>
      </c>
    </row>
    <row r="134" spans="1:21" s="1" customFormat="1" ht="28.5">
      <c r="A134" s="72" t="str">
        <f>'Land Price - BHIWANDI'!A134</f>
        <v>LL Inj. Mldg.  (20MFI)</v>
      </c>
      <c r="B134" s="193" t="s">
        <v>136</v>
      </c>
      <c r="C134" s="113">
        <v>152700</v>
      </c>
      <c r="D134" s="113">
        <v>2890</v>
      </c>
      <c r="E134" s="184">
        <v>1100</v>
      </c>
      <c r="F134" s="113">
        <v>5540</v>
      </c>
      <c r="G134" s="189">
        <v>0</v>
      </c>
      <c r="H134" s="173">
        <f t="shared" si="92"/>
        <v>148950</v>
      </c>
      <c r="I134" s="135">
        <f t="shared" si="86"/>
        <v>26811</v>
      </c>
      <c r="J134" s="186">
        <f t="shared" si="87"/>
        <v>175761</v>
      </c>
      <c r="K134" s="135">
        <f t="shared" si="88"/>
        <v>26811</v>
      </c>
      <c r="L134" s="187">
        <f t="shared" si="89"/>
        <v>148950</v>
      </c>
      <c r="M134" s="32">
        <v>100410</v>
      </c>
      <c r="N134" s="188">
        <f t="shared" si="90"/>
        <v>48540</v>
      </c>
    </row>
    <row r="135" spans="1:21" s="1" customFormat="1" ht="28.5">
      <c r="A135" s="72" t="str">
        <f>'Land Price - BHIWANDI'!A135</f>
        <v>LL Inj. Mldg.  (50MFI)</v>
      </c>
      <c r="B135" s="193" t="s">
        <v>183</v>
      </c>
      <c r="C135" s="113">
        <v>154100</v>
      </c>
      <c r="D135" s="113">
        <v>2890</v>
      </c>
      <c r="E135" s="184">
        <v>1100</v>
      </c>
      <c r="F135" s="113">
        <v>5700</v>
      </c>
      <c r="G135" s="189">
        <v>0</v>
      </c>
      <c r="H135" s="173">
        <f>C135+D135-E135-F135-G135</f>
        <v>150190</v>
      </c>
      <c r="I135" s="135">
        <f t="shared" si="86"/>
        <v>27034.2</v>
      </c>
      <c r="J135" s="186">
        <f t="shared" si="87"/>
        <v>177224.2</v>
      </c>
      <c r="K135" s="135">
        <f t="shared" si="88"/>
        <v>27034.2</v>
      </c>
      <c r="L135" s="187">
        <f t="shared" si="89"/>
        <v>150190</v>
      </c>
      <c r="M135" s="32">
        <v>101400</v>
      </c>
      <c r="N135" s="188">
        <f t="shared" si="90"/>
        <v>48790</v>
      </c>
    </row>
    <row r="136" spans="1:21" s="1" customFormat="1" ht="28.5">
      <c r="A136" s="72" t="s">
        <v>318</v>
      </c>
      <c r="B136" s="193" t="s">
        <v>316</v>
      </c>
      <c r="C136" s="113">
        <v>153900</v>
      </c>
      <c r="D136" s="113">
        <v>2890</v>
      </c>
      <c r="E136" s="184">
        <v>1100</v>
      </c>
      <c r="F136" s="113">
        <v>6460</v>
      </c>
      <c r="G136" s="189">
        <v>0</v>
      </c>
      <c r="H136" s="173">
        <f>C136+D136-E136-F136-G136</f>
        <v>149230</v>
      </c>
      <c r="I136" s="135"/>
      <c r="J136" s="186"/>
      <c r="K136" s="135"/>
      <c r="L136" s="187"/>
      <c r="M136" s="32"/>
      <c r="N136" s="188"/>
    </row>
    <row r="137" spans="1:21" s="1" customFormat="1" ht="28.5">
      <c r="A137" s="72" t="s">
        <v>319</v>
      </c>
      <c r="B137" s="193" t="s">
        <v>317</v>
      </c>
      <c r="C137" s="113">
        <v>153400</v>
      </c>
      <c r="D137" s="113">
        <v>2890</v>
      </c>
      <c r="E137" s="184">
        <v>1100</v>
      </c>
      <c r="F137" s="113">
        <v>6460</v>
      </c>
      <c r="G137" s="189">
        <v>0</v>
      </c>
      <c r="H137" s="173">
        <f t="shared" ref="H137:H155" si="93">C137+D137-E137-F137-G137</f>
        <v>148730</v>
      </c>
      <c r="I137" s="135"/>
      <c r="J137" s="186"/>
      <c r="K137" s="135"/>
      <c r="L137" s="187"/>
      <c r="M137" s="32"/>
      <c r="N137" s="188"/>
    </row>
    <row r="138" spans="1:21" s="1" customFormat="1" ht="28.5">
      <c r="A138" s="72" t="s">
        <v>353</v>
      </c>
      <c r="B138" s="193" t="s">
        <v>351</v>
      </c>
      <c r="C138" s="113">
        <v>154400</v>
      </c>
      <c r="D138" s="113">
        <v>2890</v>
      </c>
      <c r="E138" s="184">
        <v>1100</v>
      </c>
      <c r="F138" s="113">
        <v>6460</v>
      </c>
      <c r="G138" s="189">
        <v>0</v>
      </c>
      <c r="H138" s="173">
        <f t="shared" si="93"/>
        <v>149730</v>
      </c>
      <c r="I138" s="135"/>
      <c r="J138" s="186"/>
      <c r="K138" s="135"/>
      <c r="L138" s="187"/>
      <c r="M138" s="32"/>
      <c r="N138" s="188"/>
    </row>
    <row r="139" spans="1:21" s="1" customFormat="1" ht="28.5">
      <c r="A139" s="72" t="s">
        <v>353</v>
      </c>
      <c r="B139" s="193" t="s">
        <v>352</v>
      </c>
      <c r="C139" s="113">
        <v>153900</v>
      </c>
      <c r="D139" s="113">
        <v>2890</v>
      </c>
      <c r="E139" s="184">
        <v>1100</v>
      </c>
      <c r="F139" s="113">
        <v>6460</v>
      </c>
      <c r="G139" s="189">
        <v>0</v>
      </c>
      <c r="H139" s="173">
        <f t="shared" si="93"/>
        <v>149230</v>
      </c>
      <c r="I139" s="135"/>
      <c r="J139" s="186"/>
      <c r="K139" s="135"/>
      <c r="L139" s="187"/>
      <c r="M139" s="32"/>
      <c r="N139" s="188"/>
    </row>
    <row r="140" spans="1:21" s="1" customFormat="1" ht="28.5">
      <c r="A140" s="72" t="s">
        <v>388</v>
      </c>
      <c r="B140" s="193" t="s">
        <v>371</v>
      </c>
      <c r="C140" s="113">
        <v>153900</v>
      </c>
      <c r="D140" s="113">
        <v>2890</v>
      </c>
      <c r="E140" s="184">
        <v>1100</v>
      </c>
      <c r="F140" s="113">
        <v>6460</v>
      </c>
      <c r="G140" s="189">
        <v>0</v>
      </c>
      <c r="H140" s="173">
        <f t="shared" si="93"/>
        <v>149230</v>
      </c>
      <c r="I140" s="135"/>
      <c r="J140" s="186"/>
      <c r="K140" s="135"/>
      <c r="L140" s="187"/>
      <c r="M140" s="32"/>
      <c r="N140" s="188"/>
    </row>
    <row r="141" spans="1:21" s="1" customFormat="1" ht="28.5">
      <c r="A141" s="72" t="s">
        <v>375</v>
      </c>
      <c r="B141" s="193" t="s">
        <v>372</v>
      </c>
      <c r="C141" s="113">
        <v>152900</v>
      </c>
      <c r="D141" s="113">
        <v>2890</v>
      </c>
      <c r="E141" s="184">
        <v>1100</v>
      </c>
      <c r="F141" s="113">
        <v>6460</v>
      </c>
      <c r="G141" s="189">
        <v>0</v>
      </c>
      <c r="H141" s="173">
        <f t="shared" si="93"/>
        <v>148230</v>
      </c>
      <c r="I141" s="135"/>
      <c r="J141" s="186"/>
      <c r="K141" s="135"/>
      <c r="L141" s="187"/>
      <c r="M141" s="32"/>
      <c r="N141" s="188"/>
    </row>
    <row r="142" spans="1:21" s="1" customFormat="1" ht="28.5">
      <c r="A142" s="72" t="s">
        <v>376</v>
      </c>
      <c r="B142" s="193" t="s">
        <v>373</v>
      </c>
      <c r="C142" s="113">
        <v>154900</v>
      </c>
      <c r="D142" s="113">
        <v>2890</v>
      </c>
      <c r="E142" s="184">
        <v>1100</v>
      </c>
      <c r="F142" s="113">
        <v>6460</v>
      </c>
      <c r="G142" s="189">
        <v>0</v>
      </c>
      <c r="H142" s="173">
        <f t="shared" si="93"/>
        <v>150230</v>
      </c>
      <c r="I142" s="135"/>
      <c r="J142" s="186"/>
      <c r="K142" s="135"/>
      <c r="L142" s="187"/>
      <c r="M142" s="32"/>
      <c r="N142" s="188"/>
    </row>
    <row r="143" spans="1:21" s="1" customFormat="1" ht="28.5">
      <c r="A143" s="72" t="s">
        <v>377</v>
      </c>
      <c r="B143" s="193" t="s">
        <v>374</v>
      </c>
      <c r="C143" s="113">
        <v>159400</v>
      </c>
      <c r="D143" s="113">
        <v>2890</v>
      </c>
      <c r="E143" s="184">
        <v>1100</v>
      </c>
      <c r="F143" s="113">
        <v>6460</v>
      </c>
      <c r="G143" s="189">
        <v>0</v>
      </c>
      <c r="H143" s="173">
        <f t="shared" si="93"/>
        <v>154730</v>
      </c>
      <c r="I143" s="135"/>
      <c r="J143" s="186"/>
      <c r="K143" s="135"/>
      <c r="L143" s="187"/>
      <c r="M143" s="32"/>
      <c r="N143" s="188"/>
    </row>
    <row r="144" spans="1:21" s="1" customFormat="1" ht="28.5">
      <c r="A144" s="72" t="s">
        <v>353</v>
      </c>
      <c r="B144" s="345" t="s">
        <v>393</v>
      </c>
      <c r="C144" s="113">
        <v>158400</v>
      </c>
      <c r="D144" s="113">
        <v>2890</v>
      </c>
      <c r="E144" s="184">
        <v>1100</v>
      </c>
      <c r="F144" s="113">
        <v>6460</v>
      </c>
      <c r="G144" s="189">
        <v>0</v>
      </c>
      <c r="H144" s="173">
        <f t="shared" ref="H144:H154" si="94">C144+D144-E144-F144-G144</f>
        <v>153730</v>
      </c>
      <c r="I144" s="135"/>
      <c r="J144" s="186"/>
      <c r="K144" s="135"/>
      <c r="L144" s="187"/>
      <c r="M144" s="32"/>
      <c r="N144" s="188"/>
    </row>
    <row r="145" spans="1:14" s="1" customFormat="1" ht="28.5">
      <c r="A145" s="72" t="s">
        <v>353</v>
      </c>
      <c r="B145" s="193" t="s">
        <v>395</v>
      </c>
      <c r="C145" s="113">
        <v>156400</v>
      </c>
      <c r="D145" s="113">
        <v>2890</v>
      </c>
      <c r="E145" s="184">
        <v>1100</v>
      </c>
      <c r="F145" s="113">
        <v>6460</v>
      </c>
      <c r="G145" s="189">
        <v>0</v>
      </c>
      <c r="H145" s="173">
        <f t="shared" si="94"/>
        <v>151730</v>
      </c>
      <c r="I145" s="135"/>
      <c r="J145" s="186"/>
      <c r="K145" s="135"/>
      <c r="L145" s="187"/>
      <c r="M145" s="32"/>
      <c r="N145" s="188"/>
    </row>
    <row r="146" spans="1:14" s="1" customFormat="1" ht="28.5">
      <c r="A146" s="72" t="s">
        <v>353</v>
      </c>
      <c r="B146" s="193" t="s">
        <v>394</v>
      </c>
      <c r="C146" s="113">
        <v>156400</v>
      </c>
      <c r="D146" s="113">
        <v>2890</v>
      </c>
      <c r="E146" s="184">
        <v>1100</v>
      </c>
      <c r="F146" s="113">
        <v>6460</v>
      </c>
      <c r="G146" s="189">
        <v>0</v>
      </c>
      <c r="H146" s="173">
        <f t="shared" si="94"/>
        <v>151730</v>
      </c>
      <c r="I146" s="135"/>
      <c r="J146" s="186"/>
      <c r="K146" s="135"/>
      <c r="L146" s="187"/>
      <c r="M146" s="32"/>
      <c r="N146" s="188"/>
    </row>
    <row r="147" spans="1:14" s="1" customFormat="1" ht="28.5">
      <c r="A147" s="72" t="s">
        <v>353</v>
      </c>
      <c r="B147" s="193" t="s">
        <v>403</v>
      </c>
      <c r="C147" s="113">
        <v>151400</v>
      </c>
      <c r="D147" s="113">
        <v>2890</v>
      </c>
      <c r="E147" s="184">
        <v>1100</v>
      </c>
      <c r="F147" s="113">
        <v>6460</v>
      </c>
      <c r="G147" s="189">
        <v>0</v>
      </c>
      <c r="H147" s="173">
        <f t="shared" si="94"/>
        <v>146730</v>
      </c>
      <c r="I147" s="135"/>
      <c r="J147" s="186"/>
      <c r="K147" s="135"/>
      <c r="L147" s="187"/>
      <c r="M147" s="32"/>
      <c r="N147" s="188"/>
    </row>
    <row r="148" spans="1:14" s="1" customFormat="1" ht="28.5">
      <c r="A148" s="72" t="s">
        <v>353</v>
      </c>
      <c r="B148" s="193" t="s">
        <v>404</v>
      </c>
      <c r="C148" s="113">
        <v>153900</v>
      </c>
      <c r="D148" s="113">
        <v>2890</v>
      </c>
      <c r="E148" s="184">
        <v>1100</v>
      </c>
      <c r="F148" s="113">
        <v>6460</v>
      </c>
      <c r="G148" s="189">
        <v>0</v>
      </c>
      <c r="H148" s="173">
        <f t="shared" si="94"/>
        <v>149230</v>
      </c>
      <c r="I148" s="135"/>
      <c r="J148" s="186"/>
      <c r="K148" s="135"/>
      <c r="L148" s="187"/>
      <c r="M148" s="32"/>
      <c r="N148" s="188"/>
    </row>
    <row r="149" spans="1:14" s="1" customFormat="1" ht="28.5">
      <c r="A149" s="72" t="s">
        <v>353</v>
      </c>
      <c r="B149" s="193" t="s">
        <v>411</v>
      </c>
      <c r="C149" s="113">
        <v>153900</v>
      </c>
      <c r="D149" s="113">
        <v>2890</v>
      </c>
      <c r="E149" s="184">
        <v>1100</v>
      </c>
      <c r="F149" s="113">
        <v>6460</v>
      </c>
      <c r="G149" s="189">
        <v>0</v>
      </c>
      <c r="H149" s="173">
        <f t="shared" si="94"/>
        <v>149230</v>
      </c>
      <c r="I149" s="135"/>
      <c r="J149" s="186"/>
      <c r="K149" s="135"/>
      <c r="L149" s="187"/>
      <c r="M149" s="32"/>
      <c r="N149" s="188"/>
    </row>
    <row r="150" spans="1:14" s="1" customFormat="1" ht="28.5">
      <c r="A150" s="72" t="s">
        <v>353</v>
      </c>
      <c r="B150" s="193" t="s">
        <v>406</v>
      </c>
      <c r="C150" s="113">
        <v>153900</v>
      </c>
      <c r="D150" s="113">
        <v>2890</v>
      </c>
      <c r="E150" s="184">
        <v>1100</v>
      </c>
      <c r="F150" s="113">
        <v>6460</v>
      </c>
      <c r="G150" s="189">
        <v>0</v>
      </c>
      <c r="H150" s="173">
        <f t="shared" si="94"/>
        <v>149230</v>
      </c>
      <c r="I150" s="135"/>
      <c r="J150" s="186"/>
      <c r="K150" s="135"/>
      <c r="L150" s="187"/>
      <c r="M150" s="32"/>
      <c r="N150" s="188"/>
    </row>
    <row r="151" spans="1:14" s="1" customFormat="1" ht="28.5">
      <c r="A151" s="72" t="s">
        <v>353</v>
      </c>
      <c r="B151" s="193" t="s">
        <v>141</v>
      </c>
      <c r="C151" s="113">
        <v>138600</v>
      </c>
      <c r="D151" s="113">
        <v>2890</v>
      </c>
      <c r="E151" s="184">
        <v>1100</v>
      </c>
      <c r="F151" s="113">
        <v>6460</v>
      </c>
      <c r="G151" s="189">
        <v>0</v>
      </c>
      <c r="H151" s="173">
        <f t="shared" si="94"/>
        <v>133930</v>
      </c>
      <c r="I151" s="135"/>
      <c r="J151" s="186"/>
      <c r="K151" s="135"/>
      <c r="L151" s="187"/>
      <c r="M151" s="32"/>
      <c r="N151" s="188"/>
    </row>
    <row r="152" spans="1:14" s="1" customFormat="1" ht="28.5">
      <c r="A152" s="72" t="s">
        <v>353</v>
      </c>
      <c r="B152" s="193" t="s">
        <v>142</v>
      </c>
      <c r="C152" s="113">
        <v>138600</v>
      </c>
      <c r="D152" s="113">
        <v>2890</v>
      </c>
      <c r="E152" s="184">
        <v>1100</v>
      </c>
      <c r="F152" s="113">
        <v>6460</v>
      </c>
      <c r="G152" s="189">
        <v>0</v>
      </c>
      <c r="H152" s="173">
        <f t="shared" si="94"/>
        <v>133930</v>
      </c>
      <c r="I152" s="135"/>
      <c r="J152" s="186"/>
      <c r="K152" s="135"/>
      <c r="L152" s="187"/>
      <c r="M152" s="32"/>
      <c r="N152" s="188"/>
    </row>
    <row r="153" spans="1:14" s="1" customFormat="1" ht="28.5">
      <c r="A153" s="72" t="s">
        <v>353</v>
      </c>
      <c r="B153" s="193" t="s">
        <v>143</v>
      </c>
      <c r="C153" s="113">
        <v>138700</v>
      </c>
      <c r="D153" s="113">
        <v>2890</v>
      </c>
      <c r="E153" s="184">
        <v>1100</v>
      </c>
      <c r="F153" s="113">
        <v>6320</v>
      </c>
      <c r="G153" s="189">
        <v>0</v>
      </c>
      <c r="H153" s="173">
        <f t="shared" si="94"/>
        <v>134170</v>
      </c>
      <c r="I153" s="135"/>
      <c r="J153" s="186"/>
      <c r="K153" s="135"/>
      <c r="L153" s="187"/>
      <c r="M153" s="32"/>
      <c r="N153" s="188"/>
    </row>
    <row r="154" spans="1:14" s="1" customFormat="1" ht="28.5">
      <c r="A154" s="72" t="s">
        <v>353</v>
      </c>
      <c r="B154" s="87" t="s">
        <v>339</v>
      </c>
      <c r="C154" s="113">
        <v>138700</v>
      </c>
      <c r="D154" s="113">
        <v>2890</v>
      </c>
      <c r="E154" s="184">
        <v>1100</v>
      </c>
      <c r="F154" s="113">
        <v>6320</v>
      </c>
      <c r="G154" s="189">
        <v>0</v>
      </c>
      <c r="H154" s="173">
        <f t="shared" si="94"/>
        <v>134170</v>
      </c>
      <c r="I154" s="135"/>
      <c r="J154" s="186"/>
      <c r="K154" s="135"/>
      <c r="L154" s="187"/>
      <c r="M154" s="32"/>
      <c r="N154" s="188"/>
    </row>
    <row r="155" spans="1:14" s="1" customFormat="1" ht="28.5">
      <c r="A155" s="74" t="str">
        <f>'Land Price - BHIWANDI'!A151</f>
        <v>Film - 1 MFI Slip (NP)</v>
      </c>
      <c r="B155" s="193" t="s">
        <v>240</v>
      </c>
      <c r="C155" s="113">
        <v>138800</v>
      </c>
      <c r="D155" s="113">
        <v>2890</v>
      </c>
      <c r="E155" s="184">
        <v>1100</v>
      </c>
      <c r="F155" s="113">
        <v>6850</v>
      </c>
      <c r="G155" s="189">
        <v>0</v>
      </c>
      <c r="H155" s="173">
        <f t="shared" si="93"/>
        <v>133740</v>
      </c>
      <c r="I155" s="135">
        <f t="shared" si="86"/>
        <v>24073.200000000001</v>
      </c>
      <c r="J155" s="186">
        <f t="shared" si="87"/>
        <v>157813.20000000001</v>
      </c>
      <c r="K155" s="135">
        <f t="shared" si="88"/>
        <v>24073.200000000001</v>
      </c>
      <c r="L155" s="187">
        <f t="shared" si="89"/>
        <v>133740</v>
      </c>
      <c r="M155" s="32">
        <v>85950</v>
      </c>
      <c r="N155" s="188">
        <f t="shared" si="90"/>
        <v>47790</v>
      </c>
    </row>
    <row r="156" spans="1:14" s="1" customFormat="1" ht="28.5">
      <c r="A156" s="74" t="str">
        <f>'Land Price - BHIWANDI'!A152</f>
        <v>Film - 1 MFI Non Slip (NP)</v>
      </c>
      <c r="B156" s="193" t="s">
        <v>184</v>
      </c>
      <c r="C156" s="113">
        <v>147800</v>
      </c>
      <c r="D156" s="113">
        <v>2890</v>
      </c>
      <c r="E156" s="184">
        <v>1100</v>
      </c>
      <c r="F156" s="113">
        <v>5560</v>
      </c>
      <c r="G156" s="189">
        <v>0</v>
      </c>
      <c r="H156" s="173">
        <f t="shared" si="92"/>
        <v>144030</v>
      </c>
      <c r="I156" s="135">
        <f t="shared" si="86"/>
        <v>25925.4</v>
      </c>
      <c r="J156" s="186">
        <f t="shared" si="87"/>
        <v>169955.4</v>
      </c>
      <c r="K156" s="135">
        <f t="shared" si="88"/>
        <v>25925.4</v>
      </c>
      <c r="L156" s="187">
        <f t="shared" si="89"/>
        <v>144030</v>
      </c>
      <c r="M156" s="32">
        <v>85950</v>
      </c>
      <c r="N156" s="188">
        <f t="shared" si="90"/>
        <v>58080</v>
      </c>
    </row>
    <row r="157" spans="1:14" s="2" customFormat="1" ht="28.5">
      <c r="A157" s="74" t="str">
        <f>'Land Price - BHIWANDI'!A153</f>
        <v>Film - 2 MFI Non Slip (NP)</v>
      </c>
      <c r="B157" s="190" t="s">
        <v>277</v>
      </c>
      <c r="C157" s="113">
        <v>148800</v>
      </c>
      <c r="D157" s="113">
        <v>2890</v>
      </c>
      <c r="E157" s="184">
        <v>1100</v>
      </c>
      <c r="F157" s="113">
        <v>5860</v>
      </c>
      <c r="G157" s="189">
        <v>0</v>
      </c>
      <c r="H157" s="173">
        <f t="shared" si="92"/>
        <v>144730</v>
      </c>
      <c r="I157" s="135">
        <f t="shared" si="86"/>
        <v>26051.4</v>
      </c>
      <c r="J157" s="186">
        <f t="shared" si="87"/>
        <v>170781.4</v>
      </c>
      <c r="K157" s="135">
        <f t="shared" si="88"/>
        <v>26051.4</v>
      </c>
      <c r="L157" s="187">
        <f t="shared" si="89"/>
        <v>144730</v>
      </c>
      <c r="M157" s="33">
        <v>86020</v>
      </c>
      <c r="N157" s="188">
        <f t="shared" si="90"/>
        <v>58710</v>
      </c>
    </row>
    <row r="158" spans="1:14" s="2" customFormat="1" ht="28.5">
      <c r="A158" s="74" t="s">
        <v>341</v>
      </c>
      <c r="B158" s="87" t="s">
        <v>185</v>
      </c>
      <c r="C158" s="113">
        <v>152800</v>
      </c>
      <c r="D158" s="113">
        <v>2890</v>
      </c>
      <c r="E158" s="184">
        <v>1100</v>
      </c>
      <c r="F158" s="113">
        <v>6870</v>
      </c>
      <c r="G158" s="189">
        <v>0</v>
      </c>
      <c r="H158" s="173">
        <f t="shared" ref="H158" si="95">C158+D158-E158-F158-G158</f>
        <v>147720</v>
      </c>
      <c r="I158" s="135"/>
      <c r="J158" s="186"/>
      <c r="K158" s="135"/>
      <c r="L158" s="187"/>
      <c r="M158" s="33"/>
      <c r="N158" s="188"/>
    </row>
    <row r="159" spans="1:14" s="2" customFormat="1" ht="28.5">
      <c r="A159" s="74" t="str">
        <f>'Land Price - BHIWANDI'!A155</f>
        <v>DRIP LATERAL(NP)</v>
      </c>
      <c r="B159" s="87" t="s">
        <v>140</v>
      </c>
      <c r="C159" s="113">
        <v>151900</v>
      </c>
      <c r="D159" s="113">
        <v>2890</v>
      </c>
      <c r="E159" s="184">
        <v>1100</v>
      </c>
      <c r="F159" s="113">
        <v>5540</v>
      </c>
      <c r="G159" s="185">
        <v>0</v>
      </c>
      <c r="H159" s="173">
        <f t="shared" si="92"/>
        <v>148150</v>
      </c>
      <c r="I159" s="135">
        <f t="shared" si="86"/>
        <v>26667</v>
      </c>
      <c r="J159" s="186">
        <f t="shared" si="87"/>
        <v>174817</v>
      </c>
      <c r="K159" s="135">
        <f t="shared" si="88"/>
        <v>26667</v>
      </c>
      <c r="L159" s="187">
        <f t="shared" si="89"/>
        <v>148150</v>
      </c>
      <c r="M159" s="33"/>
      <c r="N159" s="188"/>
    </row>
    <row r="160" spans="1:14" s="2" customFormat="1" ht="28.5">
      <c r="A160" s="74" t="str">
        <f>'Land Price - BHIWANDI'!A156</f>
        <v>LL Roto (NP)</v>
      </c>
      <c r="B160" s="87" t="s">
        <v>186</v>
      </c>
      <c r="C160" s="113">
        <v>153300</v>
      </c>
      <c r="D160" s="113">
        <v>2890</v>
      </c>
      <c r="E160" s="184">
        <v>1100</v>
      </c>
      <c r="F160" s="113">
        <v>5700</v>
      </c>
      <c r="G160" s="189">
        <v>0</v>
      </c>
      <c r="H160" s="173">
        <f t="shared" si="92"/>
        <v>149390</v>
      </c>
      <c r="I160" s="135">
        <f t="shared" si="86"/>
        <v>26890.2</v>
      </c>
      <c r="J160" s="186">
        <f t="shared" si="87"/>
        <v>176280.2</v>
      </c>
      <c r="K160" s="135">
        <f t="shared" si="88"/>
        <v>26890.2</v>
      </c>
      <c r="L160" s="187">
        <f t="shared" si="89"/>
        <v>149390</v>
      </c>
      <c r="M160" s="33">
        <v>98130</v>
      </c>
      <c r="N160" s="188">
        <f t="shared" si="90"/>
        <v>51260</v>
      </c>
    </row>
    <row r="161" spans="1:14" s="2" customFormat="1" ht="28.5">
      <c r="A161" s="74" t="str">
        <f>'Land Price - BHIWANDI'!A157</f>
        <v>LL Roto (NP) - UV</v>
      </c>
      <c r="B161" s="87" t="s">
        <v>321</v>
      </c>
      <c r="C161" s="113">
        <v>153100</v>
      </c>
      <c r="D161" s="113">
        <v>2890</v>
      </c>
      <c r="E161" s="184">
        <v>1100</v>
      </c>
      <c r="F161" s="113">
        <v>6460</v>
      </c>
      <c r="G161" s="185">
        <v>0</v>
      </c>
      <c r="H161" s="173">
        <f t="shared" si="92"/>
        <v>148430</v>
      </c>
      <c r="I161" s="135">
        <f t="shared" si="86"/>
        <v>26717.4</v>
      </c>
      <c r="J161" s="186">
        <f t="shared" si="87"/>
        <v>175147.4</v>
      </c>
      <c r="K161" s="135">
        <f t="shared" si="88"/>
        <v>26717.4</v>
      </c>
      <c r="L161" s="187">
        <f t="shared" si="89"/>
        <v>148430</v>
      </c>
      <c r="M161" s="33">
        <v>98130</v>
      </c>
      <c r="N161" s="188">
        <f t="shared" si="90"/>
        <v>50300</v>
      </c>
    </row>
    <row r="162" spans="1:14" s="2" customFormat="1" ht="28.5">
      <c r="A162" s="81" t="str">
        <f>'Land Price - BHIWANDI'!A158</f>
        <v>LL Extrusion (NP)</v>
      </c>
      <c r="B162" s="87" t="s">
        <v>322</v>
      </c>
      <c r="C162" s="113">
        <v>152600</v>
      </c>
      <c r="D162" s="113">
        <v>2890</v>
      </c>
      <c r="E162" s="113">
        <v>1100</v>
      </c>
      <c r="F162" s="113">
        <v>6460</v>
      </c>
      <c r="G162" s="114">
        <v>0</v>
      </c>
      <c r="H162" s="173">
        <f t="shared" si="92"/>
        <v>147930</v>
      </c>
      <c r="I162" s="135">
        <f t="shared" si="86"/>
        <v>26627.4</v>
      </c>
      <c r="J162" s="73">
        <f t="shared" si="87"/>
        <v>174557.4</v>
      </c>
      <c r="K162" s="65">
        <f t="shared" si="88"/>
        <v>26627.4</v>
      </c>
      <c r="L162" s="42">
        <f t="shared" si="89"/>
        <v>147930</v>
      </c>
      <c r="M162" s="33">
        <v>98150</v>
      </c>
      <c r="N162" s="38">
        <f t="shared" si="90"/>
        <v>49780</v>
      </c>
    </row>
    <row r="163" spans="1:14" s="2" customFormat="1" ht="28.5">
      <c r="A163" s="81" t="str">
        <f>'Land Price - BHIWANDI'!A159</f>
        <v>LL Inj. Mldg.  (20MFI) (NP)</v>
      </c>
      <c r="B163" s="87" t="s">
        <v>144</v>
      </c>
      <c r="C163" s="113">
        <v>134400</v>
      </c>
      <c r="D163" s="113">
        <v>2890</v>
      </c>
      <c r="E163" s="113">
        <v>1100</v>
      </c>
      <c r="F163" s="113">
        <v>6460</v>
      </c>
      <c r="G163" s="114">
        <v>0</v>
      </c>
      <c r="H163" s="173">
        <f t="shared" si="92"/>
        <v>129730</v>
      </c>
      <c r="I163" s="135">
        <f t="shared" si="86"/>
        <v>23351.4</v>
      </c>
      <c r="J163" s="73">
        <f t="shared" si="87"/>
        <v>153081.4</v>
      </c>
      <c r="K163" s="65">
        <f t="shared" si="88"/>
        <v>23351.4</v>
      </c>
      <c r="L163" s="42">
        <f t="shared" si="89"/>
        <v>129730</v>
      </c>
      <c r="M163" s="33">
        <v>99610</v>
      </c>
      <c r="N163" s="38">
        <f t="shared" si="90"/>
        <v>30120</v>
      </c>
    </row>
    <row r="164" spans="1:14" s="1" customFormat="1" ht="28.5">
      <c r="A164" s="80" t="str">
        <f>'Land Price - BHIWANDI'!A160</f>
        <v>LL Inj. Mldg.  (50MFI) (NP)</v>
      </c>
      <c r="B164" s="87" t="s">
        <v>187</v>
      </c>
      <c r="C164" s="113">
        <v>141600</v>
      </c>
      <c r="D164" s="113">
        <v>2890</v>
      </c>
      <c r="E164" s="113">
        <v>1100</v>
      </c>
      <c r="F164" s="113">
        <v>5560</v>
      </c>
      <c r="G164" s="114">
        <v>0</v>
      </c>
      <c r="H164" s="173">
        <f t="shared" si="92"/>
        <v>137830</v>
      </c>
      <c r="I164" s="135">
        <f t="shared" si="86"/>
        <v>24809.4</v>
      </c>
      <c r="J164" s="73">
        <f t="shared" si="87"/>
        <v>162639.4</v>
      </c>
      <c r="K164" s="65">
        <f t="shared" si="88"/>
        <v>24809.4</v>
      </c>
      <c r="L164" s="42">
        <f t="shared" si="89"/>
        <v>137830</v>
      </c>
      <c r="M164" s="32">
        <v>100600</v>
      </c>
      <c r="N164" s="38">
        <f t="shared" si="90"/>
        <v>37230</v>
      </c>
    </row>
    <row r="165" spans="1:14" s="1" customFormat="1" ht="28.5">
      <c r="A165" s="72" t="s">
        <v>323</v>
      </c>
      <c r="B165" s="125" t="s">
        <v>145</v>
      </c>
      <c r="C165" s="113">
        <v>147100</v>
      </c>
      <c r="D165" s="113">
        <v>2890</v>
      </c>
      <c r="E165" s="113">
        <v>1100</v>
      </c>
      <c r="F165" s="113">
        <v>5700</v>
      </c>
      <c r="G165" s="114">
        <v>0</v>
      </c>
      <c r="H165" s="173">
        <f t="shared" si="92"/>
        <v>143190</v>
      </c>
      <c r="I165" s="135"/>
      <c r="J165" s="73"/>
      <c r="K165" s="65"/>
      <c r="L165" s="42"/>
      <c r="M165" s="32"/>
      <c r="N165" s="38"/>
    </row>
    <row r="166" spans="1:14" s="1" customFormat="1" ht="28.5">
      <c r="A166" s="72" t="s">
        <v>324</v>
      </c>
      <c r="B166" s="87" t="s">
        <v>320</v>
      </c>
      <c r="C166" s="113">
        <v>134400</v>
      </c>
      <c r="D166" s="113">
        <v>2890</v>
      </c>
      <c r="E166" s="113">
        <v>1100</v>
      </c>
      <c r="F166" s="113">
        <v>6460</v>
      </c>
      <c r="G166" s="114">
        <v>0</v>
      </c>
      <c r="H166" s="173">
        <f>C166+D166-E166-F166-G166</f>
        <v>129730</v>
      </c>
      <c r="I166" s="135"/>
      <c r="J166" s="73"/>
      <c r="K166" s="65"/>
      <c r="L166" s="42"/>
      <c r="M166" s="32"/>
      <c r="N166" s="38"/>
    </row>
    <row r="167" spans="1:14" s="1" customFormat="1" ht="28.5">
      <c r="A167" s="80" t="str">
        <f>'Land Price - BHIWANDI'!A163</f>
        <v>OGLLES</v>
      </c>
      <c r="B167" s="87" t="s">
        <v>354</v>
      </c>
      <c r="C167" s="113">
        <v>153600</v>
      </c>
      <c r="D167" s="113">
        <v>2890</v>
      </c>
      <c r="E167" s="113">
        <v>1100</v>
      </c>
      <c r="F167" s="113">
        <v>6460</v>
      </c>
      <c r="G167" s="114">
        <v>0</v>
      </c>
      <c r="H167" s="173">
        <f t="shared" si="92"/>
        <v>148930</v>
      </c>
      <c r="I167" s="135">
        <f t="shared" si="86"/>
        <v>26807.4</v>
      </c>
      <c r="J167" s="73">
        <f t="shared" si="87"/>
        <v>175737.4</v>
      </c>
      <c r="K167" s="65">
        <f t="shared" si="88"/>
        <v>26807.4</v>
      </c>
      <c r="L167" s="42">
        <f t="shared" si="89"/>
        <v>148930</v>
      </c>
      <c r="M167" s="32">
        <v>81750</v>
      </c>
      <c r="N167" s="38">
        <f t="shared" si="90"/>
        <v>67180</v>
      </c>
    </row>
    <row r="168" spans="1:14" s="1" customFormat="1" ht="28.5">
      <c r="A168" s="80" t="str">
        <f>'Land Price - BHIWANDI'!A164</f>
        <v>OGLLRS</v>
      </c>
      <c r="B168" s="87" t="s">
        <v>355</v>
      </c>
      <c r="C168" s="113">
        <v>153100</v>
      </c>
      <c r="D168" s="113">
        <v>2890</v>
      </c>
      <c r="E168" s="113">
        <v>1100</v>
      </c>
      <c r="F168" s="113">
        <v>6460</v>
      </c>
      <c r="G168" s="114">
        <v>0</v>
      </c>
      <c r="H168" s="173">
        <f t="shared" si="92"/>
        <v>148430</v>
      </c>
      <c r="I168" s="135">
        <f t="shared" si="86"/>
        <v>26717.4</v>
      </c>
      <c r="J168" s="73">
        <f t="shared" si="87"/>
        <v>175147.4</v>
      </c>
      <c r="K168" s="65">
        <f t="shared" si="88"/>
        <v>26717.4</v>
      </c>
      <c r="L168" s="42">
        <f t="shared" si="89"/>
        <v>148430</v>
      </c>
      <c r="M168" s="32">
        <v>91930</v>
      </c>
      <c r="N168" s="38">
        <f t="shared" si="90"/>
        <v>56500</v>
      </c>
    </row>
    <row r="169" spans="1:14" s="1" customFormat="1" ht="28.5">
      <c r="A169" s="127" t="str">
        <f>'Land Price - BHIWANDI'!A165</f>
        <v>OGLLMS</v>
      </c>
      <c r="B169" s="87" t="s">
        <v>378</v>
      </c>
      <c r="C169" s="113">
        <v>153100</v>
      </c>
      <c r="D169" s="113">
        <v>2890</v>
      </c>
      <c r="E169" s="113">
        <v>1100</v>
      </c>
      <c r="F169" s="113">
        <v>6460</v>
      </c>
      <c r="G169" s="114">
        <v>0</v>
      </c>
      <c r="H169" s="175">
        <f t="shared" si="92"/>
        <v>148430</v>
      </c>
      <c r="I169" s="135">
        <f t="shared" si="86"/>
        <v>26717.4</v>
      </c>
      <c r="J169" s="73">
        <f t="shared" si="87"/>
        <v>175147.4</v>
      </c>
      <c r="K169" s="65">
        <f t="shared" si="88"/>
        <v>26717.4</v>
      </c>
      <c r="L169" s="42">
        <f t="shared" si="89"/>
        <v>148430</v>
      </c>
      <c r="M169" s="1">
        <v>94400</v>
      </c>
      <c r="N169" s="38">
        <f t="shared" si="90"/>
        <v>54030</v>
      </c>
    </row>
    <row r="170" spans="1:14" s="1" customFormat="1" ht="28.5">
      <c r="A170" s="216" t="s">
        <v>320</v>
      </c>
      <c r="B170" s="87" t="s">
        <v>379</v>
      </c>
      <c r="C170" s="113">
        <v>152100</v>
      </c>
      <c r="D170" s="113">
        <v>2890</v>
      </c>
      <c r="E170" s="202">
        <v>1100</v>
      </c>
      <c r="F170" s="113">
        <v>6460</v>
      </c>
      <c r="G170" s="182">
        <v>0</v>
      </c>
      <c r="H170" s="183">
        <f t="shared" si="92"/>
        <v>147430</v>
      </c>
      <c r="I170" s="135"/>
      <c r="J170" s="73"/>
      <c r="K170" s="136"/>
      <c r="L170" s="137"/>
      <c r="N170" s="38"/>
    </row>
    <row r="171" spans="1:14" s="1" customFormat="1" ht="28.5">
      <c r="A171" s="72" t="s">
        <v>353</v>
      </c>
      <c r="B171" s="87" t="s">
        <v>380</v>
      </c>
      <c r="C171" s="113">
        <v>154100</v>
      </c>
      <c r="D171" s="113">
        <v>2890</v>
      </c>
      <c r="E171" s="202">
        <v>1100</v>
      </c>
      <c r="F171" s="113">
        <v>6460</v>
      </c>
      <c r="G171" s="182">
        <v>0</v>
      </c>
      <c r="H171" s="183">
        <f t="shared" si="92"/>
        <v>149430</v>
      </c>
      <c r="I171" s="135"/>
      <c r="J171" s="73"/>
      <c r="K171" s="136"/>
      <c r="L171" s="137"/>
      <c r="N171" s="38"/>
    </row>
    <row r="172" spans="1:14" s="1" customFormat="1" ht="28.5">
      <c r="A172" s="72" t="s">
        <v>353</v>
      </c>
      <c r="B172" s="87" t="s">
        <v>381</v>
      </c>
      <c r="C172" s="113">
        <v>158600</v>
      </c>
      <c r="D172" s="113">
        <v>2890</v>
      </c>
      <c r="E172" s="202">
        <v>1100</v>
      </c>
      <c r="F172" s="113">
        <v>6460</v>
      </c>
      <c r="G172" s="182">
        <v>0</v>
      </c>
      <c r="H172" s="183">
        <f t="shared" ref="H172:H178" si="96">C172+D172-E172-F172-G172</f>
        <v>153930</v>
      </c>
      <c r="I172" s="135"/>
      <c r="J172" s="73"/>
      <c r="K172" s="136"/>
      <c r="L172" s="137"/>
      <c r="N172" s="38"/>
    </row>
    <row r="173" spans="1:14" s="1" customFormat="1" ht="28.5">
      <c r="A173" s="80" t="s">
        <v>387</v>
      </c>
      <c r="B173" s="87" t="s">
        <v>382</v>
      </c>
      <c r="C173" s="113">
        <v>134400</v>
      </c>
      <c r="D173" s="113">
        <v>2890</v>
      </c>
      <c r="E173" s="202">
        <v>1100</v>
      </c>
      <c r="F173" s="113">
        <v>6460</v>
      </c>
      <c r="G173" s="182">
        <v>0</v>
      </c>
      <c r="H173" s="183">
        <f t="shared" si="96"/>
        <v>129730</v>
      </c>
      <c r="I173" s="135"/>
      <c r="J173" s="73"/>
      <c r="K173" s="136"/>
      <c r="L173" s="137"/>
      <c r="N173" s="38"/>
    </row>
    <row r="174" spans="1:14" s="1" customFormat="1" ht="28.5">
      <c r="A174" s="80" t="s">
        <v>384</v>
      </c>
      <c r="B174" s="87" t="s">
        <v>383</v>
      </c>
      <c r="C174" s="113">
        <v>134400</v>
      </c>
      <c r="D174" s="113">
        <v>2890</v>
      </c>
      <c r="E174" s="202">
        <v>1100</v>
      </c>
      <c r="F174" s="113">
        <v>6460</v>
      </c>
      <c r="G174" s="182">
        <v>0</v>
      </c>
      <c r="H174" s="183">
        <f t="shared" si="96"/>
        <v>129730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13">
        <v>157600</v>
      </c>
      <c r="D175" s="113">
        <v>2890</v>
      </c>
      <c r="E175" s="202">
        <v>1100</v>
      </c>
      <c r="F175" s="113">
        <v>6460</v>
      </c>
      <c r="G175" s="182">
        <v>0</v>
      </c>
      <c r="H175" s="183">
        <f t="shared" si="96"/>
        <v>152930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13">
        <v>155600</v>
      </c>
      <c r="D176" s="113">
        <v>2890</v>
      </c>
      <c r="E176" s="202">
        <v>1100</v>
      </c>
      <c r="F176" s="113">
        <v>6460</v>
      </c>
      <c r="G176" s="182">
        <v>0</v>
      </c>
      <c r="H176" s="183">
        <f t="shared" ref="H176" si="97">C176+D176-E176-F176-G176</f>
        <v>150930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13">
        <v>155600</v>
      </c>
      <c r="D177" s="113">
        <v>2890</v>
      </c>
      <c r="E177" s="202">
        <v>1100</v>
      </c>
      <c r="F177" s="113">
        <v>6460</v>
      </c>
      <c r="G177" s="182">
        <v>0</v>
      </c>
      <c r="H177" s="183">
        <f t="shared" si="96"/>
        <v>150930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13">
        <v>150600</v>
      </c>
      <c r="D178" s="113">
        <v>2890</v>
      </c>
      <c r="E178" s="202">
        <v>1100</v>
      </c>
      <c r="F178" s="113">
        <v>6460</v>
      </c>
      <c r="G178" s="182">
        <v>0</v>
      </c>
      <c r="H178" s="183">
        <f t="shared" si="96"/>
        <v>145930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13">
        <v>153100</v>
      </c>
      <c r="D179" s="113">
        <v>2890</v>
      </c>
      <c r="E179" s="202">
        <v>1100</v>
      </c>
      <c r="F179" s="113">
        <v>6460</v>
      </c>
      <c r="G179" s="182">
        <v>0</v>
      </c>
      <c r="H179" s="183">
        <f t="shared" ref="H179:H180" si="98">C179+D179-E179-F179-G179</f>
        <v>148430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13">
        <v>153100</v>
      </c>
      <c r="D180" s="113">
        <v>2890</v>
      </c>
      <c r="E180" s="202">
        <v>1100</v>
      </c>
      <c r="F180" s="113">
        <v>6460</v>
      </c>
      <c r="G180" s="182">
        <v>0</v>
      </c>
      <c r="H180" s="183">
        <f t="shared" si="98"/>
        <v>148430</v>
      </c>
      <c r="I180" s="135"/>
      <c r="J180" s="73"/>
      <c r="K180" s="136"/>
      <c r="L180" s="137"/>
      <c r="N180" s="38"/>
    </row>
    <row r="181" spans="1:14" s="1" customFormat="1" ht="29.25" thickBot="1">
      <c r="A181" s="151" t="s">
        <v>353</v>
      </c>
      <c r="B181" s="87" t="s">
        <v>410</v>
      </c>
      <c r="C181" s="113">
        <v>153100</v>
      </c>
      <c r="D181" s="113">
        <v>2870</v>
      </c>
      <c r="E181" s="202">
        <v>1100</v>
      </c>
      <c r="F181" s="113">
        <v>6460</v>
      </c>
      <c r="G181" s="182">
        <v>0</v>
      </c>
      <c r="H181" s="183">
        <f>C181+D181-E181-F181-G181</f>
        <v>148410</v>
      </c>
      <c r="I181" s="135"/>
      <c r="J181" s="73"/>
      <c r="K181" s="136"/>
      <c r="L181" s="137"/>
      <c r="N181" s="38"/>
    </row>
    <row r="182" spans="1:14" s="122" customFormat="1" ht="29.25" thickBot="1">
      <c r="A182" s="427" t="s">
        <v>308</v>
      </c>
      <c r="B182" s="428"/>
      <c r="C182" s="428"/>
      <c r="D182" s="428"/>
      <c r="E182" s="428"/>
      <c r="F182" s="428"/>
      <c r="G182" s="428"/>
      <c r="H182" s="430"/>
      <c r="I182" s="119" t="s">
        <v>264</v>
      </c>
      <c r="J182" s="120" t="s">
        <v>265</v>
      </c>
      <c r="K182" s="121"/>
    </row>
    <row r="183" spans="1:14" s="122" customFormat="1" ht="29.25" thickBot="1">
      <c r="A183" s="442" t="s">
        <v>389</v>
      </c>
      <c r="B183" s="443"/>
      <c r="C183" s="443"/>
      <c r="D183" s="443"/>
      <c r="E183" s="443"/>
      <c r="F183" s="443"/>
      <c r="G183" s="443"/>
      <c r="H183" s="445"/>
      <c r="I183" s="123" t="s">
        <v>266</v>
      </c>
      <c r="J183" s="124" t="s">
        <v>267</v>
      </c>
      <c r="K183" s="121"/>
    </row>
    <row r="184" spans="1:14" s="59" customFormat="1" ht="26.25">
      <c r="A184" s="482" t="s">
        <v>147</v>
      </c>
      <c r="B184" s="454"/>
      <c r="C184" s="454"/>
      <c r="D184" s="454"/>
      <c r="E184" s="130" t="s">
        <v>309</v>
      </c>
      <c r="F184" s="130" t="s">
        <v>93</v>
      </c>
      <c r="G184" s="131"/>
      <c r="H184" s="132"/>
      <c r="I184" s="82"/>
      <c r="J184" s="83"/>
      <c r="K184" s="62"/>
    </row>
    <row r="185" spans="1:14" s="59" customFormat="1" ht="27" thickBot="1">
      <c r="A185" s="483" t="s">
        <v>98</v>
      </c>
      <c r="B185" s="484"/>
      <c r="C185" s="484"/>
      <c r="D185" s="484"/>
      <c r="E185" s="84"/>
      <c r="F185" s="96" t="s">
        <v>112</v>
      </c>
      <c r="G185" s="128" t="s">
        <v>94</v>
      </c>
      <c r="H185" s="133"/>
      <c r="I185" s="129"/>
      <c r="J185" s="85"/>
      <c r="K185" s="63"/>
    </row>
    <row r="186" spans="1:14" s="59" customFormat="1" ht="26.25">
      <c r="A186" s="457"/>
      <c r="B186" s="458"/>
      <c r="C186" s="458"/>
      <c r="D186" s="61"/>
      <c r="E186" s="61"/>
      <c r="F186" s="61"/>
      <c r="G186" s="60"/>
      <c r="H186" s="61"/>
      <c r="I186" s="60"/>
      <c r="J186" s="61"/>
      <c r="K186" s="64"/>
    </row>
    <row r="187" spans="1:14" ht="15.75">
      <c r="A187" s="4"/>
      <c r="B187" s="22"/>
      <c r="C187" s="51"/>
      <c r="D187" s="22"/>
      <c r="E187" s="22"/>
      <c r="F187" s="22"/>
      <c r="G187" s="22"/>
      <c r="H187" s="22"/>
      <c r="I187" s="25"/>
      <c r="J187" s="25"/>
      <c r="K187" s="25"/>
      <c r="L187" s="26"/>
    </row>
    <row r="188" spans="1:14" ht="15.75">
      <c r="A188" s="22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27.75">
      <c r="A189" s="450"/>
      <c r="B189" s="450"/>
      <c r="C189" s="450"/>
      <c r="D189" s="450"/>
      <c r="E189" s="450"/>
      <c r="F189" s="450"/>
      <c r="G189" s="450"/>
      <c r="H189" s="451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15.75">
      <c r="A191" s="22"/>
      <c r="B191" s="22"/>
      <c r="C191" s="51"/>
      <c r="D191" s="22"/>
      <c r="E191" s="22"/>
      <c r="F191" s="22"/>
      <c r="G191" s="22"/>
      <c r="H191" s="22"/>
      <c r="I191" s="25"/>
      <c r="J191" s="25"/>
      <c r="K191" s="25"/>
      <c r="L191" s="26"/>
    </row>
    <row r="192" spans="1:14" ht="15.75">
      <c r="A192" s="23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4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7"/>
      <c r="B198" s="28"/>
      <c r="C198" s="29"/>
      <c r="D198" s="30"/>
      <c r="E198" s="26"/>
      <c r="F198" s="26"/>
      <c r="G198" s="26"/>
      <c r="H198" s="26"/>
      <c r="I198" s="26"/>
      <c r="J198" s="26"/>
      <c r="K198" s="31"/>
      <c r="L198" s="26"/>
    </row>
  </sheetData>
  <mergeCells count="18">
    <mergeCell ref="A190:H190"/>
    <mergeCell ref="A1:A2"/>
    <mergeCell ref="A182:H182"/>
    <mergeCell ref="A183:H183"/>
    <mergeCell ref="A184:D184"/>
    <mergeCell ref="A185:D185"/>
    <mergeCell ref="B1:H1"/>
    <mergeCell ref="B2:H2"/>
    <mergeCell ref="B3:H3"/>
    <mergeCell ref="A186:C186"/>
    <mergeCell ref="A5:H5"/>
    <mergeCell ref="A69:H69"/>
    <mergeCell ref="A124:H124"/>
    <mergeCell ref="K5:L5"/>
    <mergeCell ref="K69:L69"/>
    <mergeCell ref="K124:L124"/>
    <mergeCell ref="B4:H4"/>
    <mergeCell ref="A189:H189"/>
  </mergeCells>
  <printOptions horizontalCentered="1" verticalCentered="1"/>
  <pageMargins left="0" right="0" top="0.25" bottom="0" header="0.26" footer="0"/>
  <pageSetup paperSize="9" scale="15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98"/>
  <sheetViews>
    <sheetView view="pageBreakPreview" topLeftCell="A138" zoomScale="55" zoomScaleNormal="40" zoomScaleSheetLayoutView="55" workbookViewId="0">
      <selection sqref="A1:XFD1048576"/>
    </sheetView>
  </sheetViews>
  <sheetFormatPr defaultColWidth="61.7109375" defaultRowHeight="15"/>
  <cols>
    <col min="1" max="1" width="86.28515625" customWidth="1"/>
    <col min="2" max="2" width="44.28515625" style="4" customWidth="1"/>
    <col min="3" max="3" width="64.7109375" style="3" customWidth="1"/>
    <col min="4" max="4" width="57.5703125" style="3" customWidth="1"/>
    <col min="5" max="5" width="55" customWidth="1"/>
    <col min="6" max="6" width="40.7109375" customWidth="1"/>
    <col min="7" max="7" width="33.85546875" customWidth="1"/>
    <col min="8" max="8" width="32.28515625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ht="27">
      <c r="A1" s="480" t="s">
        <v>91</v>
      </c>
      <c r="B1" s="468" t="s">
        <v>92</v>
      </c>
      <c r="C1" s="468"/>
      <c r="D1" s="468"/>
      <c r="E1" s="468"/>
      <c r="F1" s="468"/>
      <c r="G1" s="468"/>
      <c r="H1" s="468"/>
      <c r="I1" s="89"/>
      <c r="J1" s="90"/>
      <c r="K1" s="53"/>
      <c r="L1" s="54"/>
    </row>
    <row r="2" spans="1:24" ht="27">
      <c r="A2" s="481"/>
      <c r="B2" s="471" t="s">
        <v>99</v>
      </c>
      <c r="C2" s="471"/>
      <c r="D2" s="471"/>
      <c r="E2" s="471"/>
      <c r="F2" s="471"/>
      <c r="G2" s="471"/>
      <c r="H2" s="471"/>
      <c r="I2" s="91"/>
      <c r="J2" s="92"/>
      <c r="K2" s="55"/>
      <c r="L2" s="56"/>
    </row>
    <row r="3" spans="1:24" ht="27">
      <c r="A3" s="71">
        <v>46251</v>
      </c>
      <c r="B3" s="474" t="s">
        <v>268</v>
      </c>
      <c r="C3" s="474"/>
      <c r="D3" s="474"/>
      <c r="E3" s="474"/>
      <c r="F3" s="474"/>
      <c r="G3" s="474"/>
      <c r="H3" s="474"/>
      <c r="I3" s="53"/>
      <c r="J3" s="93"/>
      <c r="K3" s="55"/>
      <c r="L3" s="56"/>
    </row>
    <row r="4" spans="1:24" ht="27.75" thickBot="1">
      <c r="A4" s="70" t="s">
        <v>100</v>
      </c>
      <c r="B4" s="477" t="s">
        <v>270</v>
      </c>
      <c r="C4" s="477"/>
      <c r="D4" s="477"/>
      <c r="E4" s="477"/>
      <c r="F4" s="477"/>
      <c r="G4" s="477"/>
      <c r="H4" s="477"/>
      <c r="I4" s="53"/>
      <c r="J4" s="93"/>
      <c r="K4" s="57"/>
      <c r="L4" s="58"/>
    </row>
    <row r="5" spans="1:24" ht="27.75" thickBot="1">
      <c r="A5" s="485" t="s">
        <v>401</v>
      </c>
      <c r="B5" s="462"/>
      <c r="C5" s="462"/>
      <c r="D5" s="462"/>
      <c r="E5" s="462"/>
      <c r="F5" s="462"/>
      <c r="G5" s="462"/>
      <c r="H5" s="462"/>
      <c r="I5" s="94"/>
      <c r="J5" s="95"/>
      <c r="K5" s="452"/>
      <c r="L5" s="452"/>
    </row>
    <row r="6" spans="1:24" s="103" customFormat="1" ht="56.25" thickBot="1">
      <c r="A6" s="97" t="s">
        <v>90</v>
      </c>
      <c r="B6" s="98" t="s">
        <v>0</v>
      </c>
      <c r="C6" s="147" t="s">
        <v>83</v>
      </c>
      <c r="D6" s="110" t="s">
        <v>152</v>
      </c>
      <c r="E6" s="111" t="s">
        <v>84</v>
      </c>
      <c r="F6" s="111" t="s">
        <v>111</v>
      </c>
      <c r="G6" s="110" t="s">
        <v>132</v>
      </c>
      <c r="H6" s="112" t="s">
        <v>149</v>
      </c>
      <c r="I6" s="100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72" t="str">
        <f>'Land Price - BHIWANDI'!A7</f>
        <v>Injection Moulding</v>
      </c>
      <c r="B7" s="86" t="str">
        <f>'Land Price - BHIWANDI'!B7</f>
        <v>M12RR / M12RR1</v>
      </c>
      <c r="C7" s="522">
        <v>145900</v>
      </c>
      <c r="D7" s="203">
        <v>2370</v>
      </c>
      <c r="E7" s="113">
        <v>1100</v>
      </c>
      <c r="F7" s="113">
        <v>5550</v>
      </c>
      <c r="G7" s="114">
        <v>0</v>
      </c>
      <c r="H7" s="115">
        <f>C7+D7-E7-F7-G7</f>
        <v>141620</v>
      </c>
      <c r="I7" s="44">
        <f>H7*18/100</f>
        <v>25491.599999999999</v>
      </c>
      <c r="J7" s="73">
        <f>H7+I7</f>
        <v>167111.6</v>
      </c>
      <c r="K7" s="65">
        <f>I7</f>
        <v>25491.599999999999</v>
      </c>
      <c r="L7" s="42">
        <f t="shared" ref="L7:L57" si="0">J7-K7</f>
        <v>141620</v>
      </c>
      <c r="M7" s="35">
        <v>90520</v>
      </c>
      <c r="N7" s="38">
        <f>L7-M7</f>
        <v>51100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74" t="str">
        <f>'Land Price - BHIWANDI'!A8</f>
        <v>TQPP Film</v>
      </c>
      <c r="B8" s="87" t="str">
        <f>'Land Price - BHIWANDI'!B8</f>
        <v>F10SR / F10SR1</v>
      </c>
      <c r="C8" s="203">
        <v>152000</v>
      </c>
      <c r="D8" s="203">
        <v>2370</v>
      </c>
      <c r="E8" s="113">
        <v>1100</v>
      </c>
      <c r="F8" s="113">
        <v>5440</v>
      </c>
      <c r="G8" s="114">
        <v>0</v>
      </c>
      <c r="H8" s="115">
        <f t="shared" ref="H8:H59" si="1">C8+D8-E8-F8-G8</f>
        <v>147830</v>
      </c>
      <c r="I8" s="45">
        <f t="shared" ref="I8:I57" si="2">H8*18/100</f>
        <v>26609.4</v>
      </c>
      <c r="J8" s="75">
        <f t="shared" ref="J8:J57" si="3">H8+I8</f>
        <v>174439.4</v>
      </c>
      <c r="K8" s="66">
        <f t="shared" ref="K8:K57" si="4">I8</f>
        <v>26609.4</v>
      </c>
      <c r="L8" s="43">
        <f t="shared" si="0"/>
        <v>147830</v>
      </c>
      <c r="M8" s="32">
        <v>92730</v>
      </c>
      <c r="N8" s="38">
        <f t="shared" ref="N8:N55" si="5">L8-M8</f>
        <v>55100</v>
      </c>
    </row>
    <row r="9" spans="1:24" s="1" customFormat="1" ht="28.5">
      <c r="A9" s="74" t="str">
        <f>'Land Price - BHIWANDI'!A9</f>
        <v>Raffia</v>
      </c>
      <c r="B9" s="87" t="str">
        <f>'Land Price - BHIWANDI'!B9</f>
        <v>R03RR / R03RR1</v>
      </c>
      <c r="C9" s="203">
        <v>146600</v>
      </c>
      <c r="D9" s="203">
        <v>2370</v>
      </c>
      <c r="E9" s="113">
        <v>1100</v>
      </c>
      <c r="F9" s="113">
        <v>4730</v>
      </c>
      <c r="G9" s="114">
        <v>0</v>
      </c>
      <c r="H9" s="115">
        <f t="shared" si="1"/>
        <v>143140</v>
      </c>
      <c r="I9" s="45">
        <f t="shared" si="2"/>
        <v>25765.200000000001</v>
      </c>
      <c r="J9" s="75">
        <f t="shared" si="3"/>
        <v>168905.2</v>
      </c>
      <c r="K9" s="67">
        <f t="shared" si="4"/>
        <v>25765.200000000001</v>
      </c>
      <c r="L9" s="48">
        <f t="shared" si="0"/>
        <v>143140</v>
      </c>
      <c r="M9" s="32">
        <v>91540</v>
      </c>
      <c r="N9" s="38">
        <f t="shared" si="5"/>
        <v>51600</v>
      </c>
    </row>
    <row r="10" spans="1:24" ht="28.5">
      <c r="A10" s="76" t="str">
        <f>'Land Price - BHIWANDI'!A10</f>
        <v>BOPP Film</v>
      </c>
      <c r="B10" s="87" t="str">
        <f>'Land Price - BHIWANDI'!B10</f>
        <v>F03RR / F03RR1</v>
      </c>
      <c r="C10" s="203">
        <v>158400</v>
      </c>
      <c r="D10" s="203">
        <v>2370</v>
      </c>
      <c r="E10" s="113">
        <v>1100</v>
      </c>
      <c r="F10" s="113">
        <v>6330</v>
      </c>
      <c r="G10" s="114">
        <v>0</v>
      </c>
      <c r="H10" s="115">
        <f t="shared" si="1"/>
        <v>153340</v>
      </c>
      <c r="I10" s="46">
        <f t="shared" si="2"/>
        <v>27601.200000000001</v>
      </c>
      <c r="J10" s="75">
        <f t="shared" si="3"/>
        <v>180941.2</v>
      </c>
      <c r="K10" s="67">
        <f t="shared" si="4"/>
        <v>27601.200000000001</v>
      </c>
      <c r="L10" s="48">
        <f t="shared" si="0"/>
        <v>153340</v>
      </c>
      <c r="M10" s="34">
        <v>95240</v>
      </c>
      <c r="N10" s="38">
        <f t="shared" si="5"/>
        <v>58100</v>
      </c>
    </row>
    <row r="11" spans="1:24" s="1" customFormat="1" ht="28.5">
      <c r="A11" s="74" t="str">
        <f>'Land Price - BHIWANDI'!A11</f>
        <v>Fibers &amp; Filaments</v>
      </c>
      <c r="B11" s="87" t="str">
        <f>'Land Price - BHIWANDI'!B11</f>
        <v>Y25GR/Y25GR1</v>
      </c>
      <c r="C11" s="203">
        <v>155300</v>
      </c>
      <c r="D11" s="203">
        <v>2370</v>
      </c>
      <c r="E11" s="113">
        <v>1100</v>
      </c>
      <c r="F11" s="113">
        <v>5140</v>
      </c>
      <c r="G11" s="114">
        <v>0</v>
      </c>
      <c r="H11" s="115">
        <f t="shared" si="1"/>
        <v>151430</v>
      </c>
      <c r="I11" s="45">
        <f t="shared" si="2"/>
        <v>27257.4</v>
      </c>
      <c r="J11" s="75">
        <f t="shared" si="3"/>
        <v>178687.4</v>
      </c>
      <c r="K11" s="67">
        <f t="shared" si="4"/>
        <v>27257.4</v>
      </c>
      <c r="L11" s="48">
        <f t="shared" si="0"/>
        <v>151430</v>
      </c>
      <c r="M11" s="32">
        <v>95830</v>
      </c>
      <c r="N11" s="38">
        <f t="shared" si="5"/>
        <v>55600</v>
      </c>
    </row>
    <row r="12" spans="1:24" s="1" customFormat="1" ht="28.5">
      <c r="A12" s="74" t="str">
        <f>'Land Price - BHIWANDI'!A12</f>
        <v xml:space="preserve">Non-Woven </v>
      </c>
      <c r="B12" s="87" t="str">
        <f>'Land Price - BHIWANDI'!B12</f>
        <v>Y35GR/Y35GR1</v>
      </c>
      <c r="C12" s="203">
        <v>155300</v>
      </c>
      <c r="D12" s="203">
        <v>2370</v>
      </c>
      <c r="E12" s="113">
        <v>1100</v>
      </c>
      <c r="F12" s="113">
        <v>5140</v>
      </c>
      <c r="G12" s="114">
        <v>0</v>
      </c>
      <c r="H12" s="115">
        <f t="shared" si="1"/>
        <v>151430</v>
      </c>
      <c r="I12" s="45">
        <f>H12*18/100</f>
        <v>27257.4</v>
      </c>
      <c r="J12" s="75">
        <f>H12+I12</f>
        <v>178687.4</v>
      </c>
      <c r="K12" s="67">
        <f>I12</f>
        <v>27257.4</v>
      </c>
      <c r="L12" s="48">
        <f t="shared" si="0"/>
        <v>151430</v>
      </c>
      <c r="M12" s="32">
        <v>94830</v>
      </c>
      <c r="N12" s="38">
        <f t="shared" si="5"/>
        <v>56600</v>
      </c>
    </row>
    <row r="13" spans="1:24" s="1" customFormat="1" ht="28.5">
      <c r="A13" s="74" t="str">
        <f>'Land Price - BHIWANDI'!A13</f>
        <v>Fibers &amp; Filaments</v>
      </c>
      <c r="B13" s="87" t="str">
        <f>'Land Price - BHIWANDI'!B13</f>
        <v>Y12GR</v>
      </c>
      <c r="C13" s="203">
        <v>146400</v>
      </c>
      <c r="D13" s="203">
        <v>2370</v>
      </c>
      <c r="E13" s="113">
        <v>1100</v>
      </c>
      <c r="F13" s="113">
        <v>5550</v>
      </c>
      <c r="G13" s="114">
        <v>0</v>
      </c>
      <c r="H13" s="115">
        <f t="shared" si="1"/>
        <v>142120</v>
      </c>
      <c r="I13" s="45">
        <f>H13*18/100</f>
        <v>25581.599999999999</v>
      </c>
      <c r="J13" s="75">
        <f>H13+I13</f>
        <v>167701.6</v>
      </c>
      <c r="K13" s="67">
        <f>I13</f>
        <v>25581.599999999999</v>
      </c>
      <c r="L13" s="48">
        <f t="shared" si="0"/>
        <v>142120</v>
      </c>
      <c r="M13" s="32">
        <v>91020</v>
      </c>
      <c r="N13" s="38">
        <f t="shared" si="5"/>
        <v>51100</v>
      </c>
    </row>
    <row r="14" spans="1:24" s="1" customFormat="1" ht="28.5">
      <c r="A14" s="74" t="str">
        <f>'Land Price - BHIWANDI'!A14</f>
        <v>Cast Film</v>
      </c>
      <c r="B14" s="87" t="str">
        <f>'Land Price - BHIWANDI'!B14</f>
        <v>F08RR/ F08RR1</v>
      </c>
      <c r="C14" s="203">
        <v>156900</v>
      </c>
      <c r="D14" s="203">
        <v>2370</v>
      </c>
      <c r="E14" s="113">
        <v>1100</v>
      </c>
      <c r="F14" s="113">
        <v>7580</v>
      </c>
      <c r="G14" s="114">
        <v>0</v>
      </c>
      <c r="H14" s="115">
        <f t="shared" si="1"/>
        <v>150590</v>
      </c>
      <c r="I14" s="45">
        <f>H14*18/100</f>
        <v>27106.2</v>
      </c>
      <c r="J14" s="75">
        <f>H14+I14</f>
        <v>177696.2</v>
      </c>
      <c r="K14" s="67">
        <f>I14</f>
        <v>27106.2</v>
      </c>
      <c r="L14" s="48">
        <f t="shared" si="0"/>
        <v>150590</v>
      </c>
      <c r="M14" s="32">
        <v>92490</v>
      </c>
      <c r="N14" s="38">
        <f t="shared" si="5"/>
        <v>58100</v>
      </c>
    </row>
    <row r="15" spans="1:24" s="1" customFormat="1" ht="28.5">
      <c r="A15" s="72" t="str">
        <f>'Land Price - BHIWANDI'!A15</f>
        <v>Random Co- Polymer</v>
      </c>
      <c r="B15" s="87" t="str">
        <f>'Land Price - BHIWANDI'!B15</f>
        <v>RM12CR</v>
      </c>
      <c r="C15" s="203">
        <v>161800</v>
      </c>
      <c r="D15" s="203">
        <v>2370</v>
      </c>
      <c r="E15" s="113">
        <v>1100</v>
      </c>
      <c r="F15" s="113">
        <v>5800</v>
      </c>
      <c r="G15" s="114">
        <v>0</v>
      </c>
      <c r="H15" s="115">
        <f t="shared" si="1"/>
        <v>157270</v>
      </c>
      <c r="I15" s="44">
        <f t="shared" ref="I15:I19" si="6">H15*18/100</f>
        <v>28308.6</v>
      </c>
      <c r="J15" s="73">
        <f t="shared" ref="J15:J19" si="7">H15+I15</f>
        <v>185578.6</v>
      </c>
      <c r="K15" s="68">
        <f t="shared" ref="K15:K19" si="8">I15</f>
        <v>28308.6</v>
      </c>
      <c r="L15" s="49">
        <f t="shared" si="0"/>
        <v>157270</v>
      </c>
      <c r="M15" s="32">
        <v>98820</v>
      </c>
      <c r="N15" s="38">
        <f t="shared" si="5"/>
        <v>58450</v>
      </c>
    </row>
    <row r="16" spans="1:24" s="1" customFormat="1" ht="28.5">
      <c r="A16" s="72" t="str">
        <f>'Land Price - BHIWANDI'!A16</f>
        <v>Random Co- Polymer</v>
      </c>
      <c r="B16" s="87" t="str">
        <f>'Land Price - BHIWANDI'!B16</f>
        <v>RM30CR</v>
      </c>
      <c r="C16" s="203">
        <v>162700</v>
      </c>
      <c r="D16" s="203">
        <v>2370</v>
      </c>
      <c r="E16" s="113">
        <v>1100</v>
      </c>
      <c r="F16" s="113">
        <v>5680</v>
      </c>
      <c r="G16" s="114">
        <v>0</v>
      </c>
      <c r="H16" s="115">
        <f t="shared" si="1"/>
        <v>158290</v>
      </c>
      <c r="I16" s="44">
        <f t="shared" si="6"/>
        <v>28492.2</v>
      </c>
      <c r="J16" s="73">
        <f t="shared" si="7"/>
        <v>186782.2</v>
      </c>
      <c r="K16" s="68">
        <f t="shared" si="8"/>
        <v>28492.2</v>
      </c>
      <c r="L16" s="49">
        <f t="shared" si="0"/>
        <v>158290</v>
      </c>
      <c r="M16" s="32">
        <v>99830</v>
      </c>
      <c r="N16" s="38">
        <f t="shared" si="5"/>
        <v>58460</v>
      </c>
    </row>
    <row r="17" spans="1:14" s="1" customFormat="1" ht="28.5">
      <c r="A17" s="72" t="str">
        <f>'Land Price - BHIWANDI'!A17</f>
        <v xml:space="preserve"> Co- Polymer</v>
      </c>
      <c r="B17" s="190" t="str">
        <f>'Land Price - BHIWANDI'!B17</f>
        <v>CM03RR</v>
      </c>
      <c r="C17" s="203">
        <v>154500</v>
      </c>
      <c r="D17" s="203">
        <v>2370</v>
      </c>
      <c r="E17" s="184">
        <v>1100</v>
      </c>
      <c r="F17" s="113">
        <v>5340</v>
      </c>
      <c r="G17" s="185">
        <v>0</v>
      </c>
      <c r="H17" s="115">
        <f t="shared" si="1"/>
        <v>150430</v>
      </c>
      <c r="I17" s="44">
        <f t="shared" si="6"/>
        <v>27077.4</v>
      </c>
      <c r="J17" s="186">
        <f t="shared" si="7"/>
        <v>177507.4</v>
      </c>
      <c r="K17" s="191">
        <f t="shared" si="8"/>
        <v>27077.4</v>
      </c>
      <c r="L17" s="192">
        <f t="shared" si="0"/>
        <v>150430</v>
      </c>
      <c r="M17" s="32">
        <v>99830</v>
      </c>
      <c r="N17" s="188">
        <f t="shared" si="5"/>
        <v>50600</v>
      </c>
    </row>
    <row r="18" spans="1:14" s="1" customFormat="1" ht="28.5">
      <c r="A18" s="72" t="str">
        <f>'Land Price - BHIWANDI'!A18</f>
        <v xml:space="preserve"> Co- Polymer</v>
      </c>
      <c r="B18" s="190" t="str">
        <f>'Land Price - BHIWANDI'!B18</f>
        <v>CM08NR</v>
      </c>
      <c r="C18" s="203">
        <v>154400</v>
      </c>
      <c r="D18" s="203">
        <v>2370</v>
      </c>
      <c r="E18" s="184">
        <v>1100</v>
      </c>
      <c r="F18" s="113">
        <v>5240</v>
      </c>
      <c r="G18" s="185">
        <v>0</v>
      </c>
      <c r="H18" s="115">
        <f t="shared" si="1"/>
        <v>150430</v>
      </c>
      <c r="I18" s="44">
        <f t="shared" si="6"/>
        <v>27077.4</v>
      </c>
      <c r="J18" s="186">
        <f t="shared" si="7"/>
        <v>177507.4</v>
      </c>
      <c r="K18" s="191">
        <f t="shared" si="8"/>
        <v>27077.4</v>
      </c>
      <c r="L18" s="192">
        <f t="shared" si="0"/>
        <v>150430</v>
      </c>
      <c r="M18" s="32">
        <v>99830</v>
      </c>
      <c r="N18" s="188">
        <f t="shared" si="5"/>
        <v>50600</v>
      </c>
    </row>
    <row r="19" spans="1:14" s="1" customFormat="1" ht="28.5">
      <c r="A19" s="72" t="str">
        <f>'Land Price - BHIWANDI'!A19</f>
        <v xml:space="preserve"> Co- Polymer</v>
      </c>
      <c r="B19" s="190" t="str">
        <f>'Land Price - BHIWANDI'!B19</f>
        <v>CM12RR</v>
      </c>
      <c r="C19" s="203">
        <v>154500</v>
      </c>
      <c r="D19" s="203">
        <v>2370</v>
      </c>
      <c r="E19" s="184">
        <v>1100</v>
      </c>
      <c r="F19" s="113">
        <v>5340</v>
      </c>
      <c r="G19" s="185">
        <v>0</v>
      </c>
      <c r="H19" s="115">
        <f t="shared" si="1"/>
        <v>150430</v>
      </c>
      <c r="I19" s="44">
        <f t="shared" si="6"/>
        <v>27077.4</v>
      </c>
      <c r="J19" s="186">
        <f t="shared" si="7"/>
        <v>177507.4</v>
      </c>
      <c r="K19" s="191">
        <f t="shared" si="8"/>
        <v>27077.4</v>
      </c>
      <c r="L19" s="192">
        <f t="shared" si="0"/>
        <v>150430</v>
      </c>
      <c r="M19" s="32">
        <v>99830</v>
      </c>
      <c r="N19" s="188">
        <f t="shared" si="5"/>
        <v>50600</v>
      </c>
    </row>
    <row r="20" spans="1:14" s="1" customFormat="1" ht="28.5">
      <c r="A20" s="72" t="str">
        <f>'Land Price - BHIWANDI'!A20</f>
        <v xml:space="preserve"> Co- Polymer</v>
      </c>
      <c r="B20" s="190" t="str">
        <f>'Land Price - BHIWANDI'!B20</f>
        <v>CE02RR</v>
      </c>
      <c r="C20" s="203">
        <v>156900</v>
      </c>
      <c r="D20" s="203">
        <v>2370</v>
      </c>
      <c r="E20" s="184">
        <v>1100</v>
      </c>
      <c r="F20" s="113">
        <v>6270</v>
      </c>
      <c r="G20" s="185">
        <v>0</v>
      </c>
      <c r="H20" s="115">
        <f t="shared" si="1"/>
        <v>151900</v>
      </c>
      <c r="I20" s="44">
        <f t="shared" ref="I20" si="9">H20*18/100</f>
        <v>27342</v>
      </c>
      <c r="J20" s="186">
        <f t="shared" ref="J20" si="10">H20+I20</f>
        <v>179242</v>
      </c>
      <c r="K20" s="191">
        <f t="shared" ref="K20" si="11">I20</f>
        <v>27342</v>
      </c>
      <c r="L20" s="192">
        <f t="shared" ref="L20" si="12">J20-K20</f>
        <v>151900</v>
      </c>
      <c r="M20" s="32">
        <v>99830</v>
      </c>
      <c r="N20" s="188">
        <f t="shared" ref="N20" si="13">L20-M20</f>
        <v>52070</v>
      </c>
    </row>
    <row r="21" spans="1:14" s="1" customFormat="1" ht="28.5">
      <c r="A21" s="72" t="str">
        <f>'Land Price - BHIWANDI'!A21</f>
        <v xml:space="preserve"> Co- Polymer</v>
      </c>
      <c r="B21" s="190" t="str">
        <f>'Land Price - BHIWANDI'!B21</f>
        <v>CM25NR</v>
      </c>
      <c r="C21" s="203">
        <v>156100</v>
      </c>
      <c r="D21" s="203">
        <v>2370</v>
      </c>
      <c r="E21" s="184">
        <v>1100</v>
      </c>
      <c r="F21" s="113">
        <v>6450</v>
      </c>
      <c r="G21" s="185">
        <v>0</v>
      </c>
      <c r="H21" s="115">
        <f t="shared" si="1"/>
        <v>150920</v>
      </c>
      <c r="I21" s="44">
        <f t="shared" ref="I21" si="14">H21*18/100</f>
        <v>27165.599999999999</v>
      </c>
      <c r="J21" s="186">
        <f t="shared" ref="J21" si="15">H21+I21</f>
        <v>178085.6</v>
      </c>
      <c r="K21" s="191">
        <f t="shared" ref="K21" si="16">I21</f>
        <v>27165.599999999999</v>
      </c>
      <c r="L21" s="192">
        <f t="shared" ref="L21" si="17">J21-K21</f>
        <v>150920</v>
      </c>
      <c r="M21" s="32">
        <v>99830</v>
      </c>
      <c r="N21" s="188">
        <f t="shared" ref="N21" si="18">L21-M21</f>
        <v>51090</v>
      </c>
    </row>
    <row r="22" spans="1:14" s="1" customFormat="1" ht="28.5">
      <c r="A22" s="72" t="str">
        <f>'Land Price - BHIWANDI'!A22</f>
        <v xml:space="preserve"> Co- Polymer</v>
      </c>
      <c r="B22" s="190" t="str">
        <f>'Land Price - BHIWANDI'!B22</f>
        <v>CM40NR</v>
      </c>
      <c r="C22" s="203">
        <v>156900</v>
      </c>
      <c r="D22" s="203">
        <v>2370</v>
      </c>
      <c r="E22" s="184">
        <v>1100</v>
      </c>
      <c r="F22" s="113">
        <v>6270</v>
      </c>
      <c r="G22" s="185">
        <v>0</v>
      </c>
      <c r="H22" s="115">
        <f t="shared" si="1"/>
        <v>151900</v>
      </c>
      <c r="I22" s="44">
        <f t="shared" ref="I22" si="19">H22*18/100</f>
        <v>27342</v>
      </c>
      <c r="J22" s="186">
        <f t="shared" ref="J22" si="20">H22+I22</f>
        <v>179242</v>
      </c>
      <c r="K22" s="191">
        <f t="shared" ref="K22" si="21">I22</f>
        <v>27342</v>
      </c>
      <c r="L22" s="192">
        <f t="shared" ref="L22" si="22">J22-K22</f>
        <v>151900</v>
      </c>
      <c r="M22" s="32">
        <v>99830</v>
      </c>
      <c r="N22" s="188">
        <f t="shared" ref="N22" si="23">L22-M22</f>
        <v>52070</v>
      </c>
    </row>
    <row r="23" spans="1:14" s="1" customFormat="1" ht="28.5">
      <c r="A23" s="72" t="str">
        <f>'Land Price - BHIWANDI'!A23</f>
        <v xml:space="preserve"> Co- Polymer</v>
      </c>
      <c r="B23" s="190" t="str">
        <f>'Land Price - BHIWANDI'!B23</f>
        <v>CM65NR</v>
      </c>
      <c r="C23" s="203">
        <v>156900</v>
      </c>
      <c r="D23" s="203">
        <v>2370</v>
      </c>
      <c r="E23" s="184">
        <v>1100</v>
      </c>
      <c r="F23" s="113">
        <v>6270</v>
      </c>
      <c r="G23" s="185">
        <v>0</v>
      </c>
      <c r="H23" s="115">
        <f t="shared" si="1"/>
        <v>151900</v>
      </c>
      <c r="I23" s="44">
        <f t="shared" ref="I23" si="24">H23*18/100</f>
        <v>27342</v>
      </c>
      <c r="J23" s="186">
        <f t="shared" ref="J23" si="25">H23+I23</f>
        <v>179242</v>
      </c>
      <c r="K23" s="191">
        <f t="shared" ref="K23" si="26">I23</f>
        <v>27342</v>
      </c>
      <c r="L23" s="192">
        <f t="shared" ref="L23" si="27">J23-K23</f>
        <v>151900</v>
      </c>
      <c r="M23" s="32">
        <v>99830</v>
      </c>
      <c r="N23" s="188">
        <f t="shared" ref="N23" si="28">L23-M23</f>
        <v>52070</v>
      </c>
    </row>
    <row r="24" spans="1:14" s="1" customFormat="1" ht="28.5">
      <c r="A24" s="72" t="str">
        <f>'Land Price - BHIWANDI'!A24</f>
        <v xml:space="preserve"> Co- Polymer</v>
      </c>
      <c r="B24" s="190" t="str">
        <f>'Land Price - BHIWANDI'!B24</f>
        <v>CM10TE</v>
      </c>
      <c r="C24" s="203">
        <v>156200</v>
      </c>
      <c r="D24" s="203">
        <v>2370</v>
      </c>
      <c r="E24" s="184">
        <v>1100</v>
      </c>
      <c r="F24" s="113">
        <v>5280</v>
      </c>
      <c r="G24" s="185">
        <v>0</v>
      </c>
      <c r="H24" s="115">
        <f t="shared" si="1"/>
        <v>152190</v>
      </c>
      <c r="I24" s="44">
        <f t="shared" ref="I24" si="29">H24*18/100</f>
        <v>27394.2</v>
      </c>
      <c r="J24" s="186">
        <f t="shared" ref="J24" si="30">H24+I24</f>
        <v>179584.2</v>
      </c>
      <c r="K24" s="191">
        <f t="shared" ref="K24" si="31">I24</f>
        <v>27394.2</v>
      </c>
      <c r="L24" s="192">
        <f t="shared" ref="L24" si="32">J24-K24</f>
        <v>152190</v>
      </c>
      <c r="M24" s="32">
        <v>99830</v>
      </c>
      <c r="N24" s="188">
        <f t="shared" ref="N24" si="33">L24-M24</f>
        <v>52360</v>
      </c>
    </row>
    <row r="25" spans="1:14" s="1" customFormat="1" ht="28.5">
      <c r="A25" s="72" t="str">
        <f>'Land Price - BHIWANDI'!A25</f>
        <v xml:space="preserve"> Co- Polymer</v>
      </c>
      <c r="B25" s="190" t="str">
        <f>'Land Price - BHIWANDI'!B25</f>
        <v>CM12RE</v>
      </c>
      <c r="C25" s="203">
        <v>158900</v>
      </c>
      <c r="D25" s="203">
        <v>2370</v>
      </c>
      <c r="E25" s="184">
        <v>1100</v>
      </c>
      <c r="F25" s="113">
        <v>6430</v>
      </c>
      <c r="G25" s="185">
        <v>0</v>
      </c>
      <c r="H25" s="115">
        <f t="shared" ref="H25:H36" si="34">C25+D25-E25-F25-G25</f>
        <v>153740</v>
      </c>
      <c r="I25" s="44">
        <f t="shared" ref="I25" si="35">H25*18/100</f>
        <v>27673.200000000001</v>
      </c>
      <c r="J25" s="186">
        <f t="shared" ref="J25" si="36">H25+I25</f>
        <v>181413.2</v>
      </c>
      <c r="K25" s="191">
        <f t="shared" ref="K25" si="37">I25</f>
        <v>27673.200000000001</v>
      </c>
      <c r="L25" s="192">
        <f t="shared" ref="L25" si="38">J25-K25</f>
        <v>153740</v>
      </c>
      <c r="M25" s="32">
        <v>99830</v>
      </c>
      <c r="N25" s="188">
        <f t="shared" ref="N25" si="39">L25-M25</f>
        <v>53910</v>
      </c>
    </row>
    <row r="26" spans="1:14" s="1" customFormat="1" ht="28.5">
      <c r="A26" s="151" t="s">
        <v>330</v>
      </c>
      <c r="B26" s="87" t="s">
        <v>327</v>
      </c>
      <c r="C26" s="203">
        <v>145600</v>
      </c>
      <c r="D26" s="203">
        <v>2370</v>
      </c>
      <c r="E26" s="113">
        <v>1100</v>
      </c>
      <c r="F26" s="113">
        <v>4290</v>
      </c>
      <c r="G26" s="114">
        <v>0</v>
      </c>
      <c r="H26" s="115">
        <f t="shared" si="34"/>
        <v>142580</v>
      </c>
      <c r="I26" s="44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203">
        <v>146900</v>
      </c>
      <c r="D27" s="203">
        <v>2370</v>
      </c>
      <c r="E27" s="113">
        <v>1100</v>
      </c>
      <c r="F27" s="113">
        <v>5550</v>
      </c>
      <c r="G27" s="114">
        <v>0</v>
      </c>
      <c r="H27" s="115">
        <f t="shared" si="34"/>
        <v>142620</v>
      </c>
      <c r="I27" s="44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203">
        <v>155300</v>
      </c>
      <c r="D28" s="203">
        <v>2370</v>
      </c>
      <c r="E28" s="113">
        <v>1100</v>
      </c>
      <c r="F28" s="113">
        <v>5140</v>
      </c>
      <c r="G28" s="114">
        <v>0</v>
      </c>
      <c r="H28" s="115">
        <f t="shared" si="34"/>
        <v>151430</v>
      </c>
      <c r="I28" s="44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203">
        <v>162800</v>
      </c>
      <c r="D29" s="203">
        <v>2370</v>
      </c>
      <c r="E29" s="113">
        <v>1100</v>
      </c>
      <c r="F29" s="113">
        <v>5820</v>
      </c>
      <c r="G29" s="114">
        <v>0</v>
      </c>
      <c r="H29" s="115">
        <f t="shared" si="34"/>
        <v>158250</v>
      </c>
      <c r="I29" s="44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203">
        <v>173800</v>
      </c>
      <c r="D30" s="203">
        <v>2370</v>
      </c>
      <c r="E30" s="113">
        <v>1100</v>
      </c>
      <c r="F30" s="113">
        <v>5800</v>
      </c>
      <c r="G30" s="114">
        <v>0</v>
      </c>
      <c r="H30" s="115">
        <f t="shared" si="34"/>
        <v>169270</v>
      </c>
      <c r="I30" s="44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203">
        <v>149400</v>
      </c>
      <c r="D31" s="203">
        <v>2370</v>
      </c>
      <c r="E31" s="113">
        <v>1100</v>
      </c>
      <c r="F31" s="113">
        <v>5190</v>
      </c>
      <c r="G31" s="114">
        <v>0</v>
      </c>
      <c r="H31" s="115">
        <f t="shared" si="34"/>
        <v>145480</v>
      </c>
      <c r="I31" s="44"/>
      <c r="J31" s="73"/>
      <c r="K31" s="68"/>
      <c r="L31" s="49"/>
      <c r="M31" s="32"/>
      <c r="N31" s="38"/>
    </row>
    <row r="32" spans="1:14" s="1" customFormat="1" ht="28.5">
      <c r="A32" s="222" t="s">
        <v>364</v>
      </c>
      <c r="B32" s="190" t="s">
        <v>365</v>
      </c>
      <c r="C32" s="203">
        <v>163000</v>
      </c>
      <c r="D32" s="203">
        <v>2370</v>
      </c>
      <c r="E32" s="113">
        <v>1100</v>
      </c>
      <c r="F32" s="113">
        <v>6000</v>
      </c>
      <c r="G32" s="114">
        <v>0</v>
      </c>
      <c r="H32" s="115">
        <f t="shared" si="34"/>
        <v>158270</v>
      </c>
      <c r="I32" s="44"/>
      <c r="J32" s="73"/>
      <c r="K32" s="68"/>
      <c r="L32" s="49"/>
      <c r="M32" s="32"/>
      <c r="N32" s="38"/>
    </row>
    <row r="33" spans="1:14" s="1" customFormat="1" ht="28.5">
      <c r="A33" s="222" t="s">
        <v>364</v>
      </c>
      <c r="B33" s="190" t="s">
        <v>366</v>
      </c>
      <c r="C33" s="203">
        <v>163800</v>
      </c>
      <c r="D33" s="203">
        <v>2370</v>
      </c>
      <c r="E33" s="113">
        <v>1100</v>
      </c>
      <c r="F33" s="113">
        <v>5800</v>
      </c>
      <c r="G33" s="114">
        <v>0</v>
      </c>
      <c r="H33" s="115">
        <f t="shared" si="34"/>
        <v>159270</v>
      </c>
      <c r="I33" s="44"/>
      <c r="J33" s="73"/>
      <c r="K33" s="68"/>
      <c r="L33" s="49"/>
      <c r="M33" s="32"/>
      <c r="N33" s="38"/>
    </row>
    <row r="34" spans="1:14" s="1" customFormat="1" ht="28.5">
      <c r="A34" s="222" t="s">
        <v>391</v>
      </c>
      <c r="B34" s="190" t="s">
        <v>391</v>
      </c>
      <c r="C34" s="203">
        <v>147900</v>
      </c>
      <c r="D34" s="203">
        <v>2370</v>
      </c>
      <c r="E34" s="113">
        <v>1100</v>
      </c>
      <c r="F34" s="113">
        <v>5550</v>
      </c>
      <c r="G34" s="114">
        <v>0</v>
      </c>
      <c r="H34" s="115">
        <f t="shared" si="34"/>
        <v>143620</v>
      </c>
      <c r="I34" s="44"/>
      <c r="J34" s="73"/>
      <c r="K34" s="68"/>
      <c r="L34" s="49"/>
      <c r="M34" s="32"/>
      <c r="N34" s="38"/>
    </row>
    <row r="35" spans="1:14" s="1" customFormat="1" ht="28.5">
      <c r="A35" s="222" t="s">
        <v>425</v>
      </c>
      <c r="B35" s="190" t="s">
        <v>423</v>
      </c>
      <c r="C35" s="203">
        <v>159400</v>
      </c>
      <c r="D35" s="203">
        <v>2370</v>
      </c>
      <c r="E35" s="113">
        <v>1100</v>
      </c>
      <c r="F35" s="113">
        <v>6430</v>
      </c>
      <c r="G35" s="114">
        <v>0</v>
      </c>
      <c r="H35" s="115">
        <f t="shared" si="34"/>
        <v>154240</v>
      </c>
      <c r="I35" s="44"/>
      <c r="J35" s="73"/>
      <c r="K35" s="68"/>
      <c r="L35" s="49"/>
      <c r="M35" s="32"/>
      <c r="N35" s="38"/>
    </row>
    <row r="36" spans="1:14" s="1" customFormat="1" ht="28.5">
      <c r="A36" s="222" t="s">
        <v>425</v>
      </c>
      <c r="B36" s="190" t="s">
        <v>424</v>
      </c>
      <c r="C36" s="203">
        <v>160400</v>
      </c>
      <c r="D36" s="203">
        <v>2370</v>
      </c>
      <c r="E36" s="113">
        <v>1100</v>
      </c>
      <c r="F36" s="113">
        <v>6430</v>
      </c>
      <c r="G36" s="114">
        <v>0</v>
      </c>
      <c r="H36" s="115">
        <f t="shared" si="34"/>
        <v>155240</v>
      </c>
      <c r="I36" s="44"/>
      <c r="J36" s="73"/>
      <c r="K36" s="68"/>
      <c r="L36" s="49"/>
      <c r="M36" s="32"/>
      <c r="N36" s="38"/>
    </row>
    <row r="37" spans="1:14" s="2" customFormat="1" ht="28.5">
      <c r="A37" s="74" t="s">
        <v>113</v>
      </c>
      <c r="B37" s="87" t="str">
        <f>'Land Price - BHIWANDI'!B37</f>
        <v>N12RR / N12RR1</v>
      </c>
      <c r="C37" s="203">
        <v>145100</v>
      </c>
      <c r="D37" s="203">
        <v>2370</v>
      </c>
      <c r="E37" s="113">
        <v>1100</v>
      </c>
      <c r="F37" s="113">
        <v>5550</v>
      </c>
      <c r="G37" s="114">
        <v>0</v>
      </c>
      <c r="H37" s="115">
        <f>C37+D37-E37-F37-G37</f>
        <v>140820</v>
      </c>
      <c r="I37" s="45">
        <f t="shared" si="2"/>
        <v>25347.599999999999</v>
      </c>
      <c r="J37" s="75">
        <f t="shared" si="3"/>
        <v>166167.6</v>
      </c>
      <c r="K37" s="69">
        <f t="shared" si="4"/>
        <v>25347.599999999999</v>
      </c>
      <c r="L37" s="48">
        <f t="shared" si="0"/>
        <v>140820</v>
      </c>
      <c r="M37" s="33">
        <v>89720</v>
      </c>
      <c r="N37" s="38">
        <f t="shared" si="5"/>
        <v>51100</v>
      </c>
    </row>
    <row r="38" spans="1:14" s="1" customFormat="1" ht="28.5">
      <c r="A38" s="74" t="str">
        <f>'Land Price - BHIWANDI'!A38</f>
        <v>TQPP Film (NP)</v>
      </c>
      <c r="B38" s="87" t="str">
        <f>'Land Price - BHIWANDI'!B38</f>
        <v>N10SR / N10SR1</v>
      </c>
      <c r="C38" s="203">
        <v>151200</v>
      </c>
      <c r="D38" s="203">
        <v>2370</v>
      </c>
      <c r="E38" s="113">
        <v>1100</v>
      </c>
      <c r="F38" s="113">
        <v>5440</v>
      </c>
      <c r="G38" s="114">
        <v>0</v>
      </c>
      <c r="H38" s="115">
        <f t="shared" si="1"/>
        <v>147030</v>
      </c>
      <c r="I38" s="45">
        <f t="shared" si="2"/>
        <v>26465.4</v>
      </c>
      <c r="J38" s="75">
        <f t="shared" si="3"/>
        <v>173495.4</v>
      </c>
      <c r="K38" s="67">
        <f t="shared" si="4"/>
        <v>26465.4</v>
      </c>
      <c r="L38" s="48">
        <f t="shared" si="0"/>
        <v>147030</v>
      </c>
      <c r="M38" s="32">
        <v>91930</v>
      </c>
      <c r="N38" s="38">
        <f t="shared" si="5"/>
        <v>55100</v>
      </c>
    </row>
    <row r="39" spans="1:14" s="1" customFormat="1" ht="28.5">
      <c r="A39" s="74" t="str">
        <f>'Land Price - BHIWANDI'!A39</f>
        <v>Raffia (NP)</v>
      </c>
      <c r="B39" s="87" t="str">
        <f>'Land Price - BHIWANDI'!B39</f>
        <v>N03RR / N03RR1</v>
      </c>
      <c r="C39" s="203">
        <v>145800</v>
      </c>
      <c r="D39" s="203">
        <v>2370</v>
      </c>
      <c r="E39" s="113">
        <v>1100</v>
      </c>
      <c r="F39" s="113">
        <v>4730</v>
      </c>
      <c r="G39" s="114">
        <v>0</v>
      </c>
      <c r="H39" s="115">
        <f t="shared" si="1"/>
        <v>142340</v>
      </c>
      <c r="I39" s="45">
        <f t="shared" si="2"/>
        <v>25621.200000000001</v>
      </c>
      <c r="J39" s="75">
        <f t="shared" si="3"/>
        <v>167961.2</v>
      </c>
      <c r="K39" s="67">
        <f t="shared" si="4"/>
        <v>25621.200000000001</v>
      </c>
      <c r="L39" s="48">
        <f t="shared" si="0"/>
        <v>142340</v>
      </c>
      <c r="M39" s="32">
        <v>90740</v>
      </c>
      <c r="N39" s="38">
        <f t="shared" si="5"/>
        <v>51600</v>
      </c>
    </row>
    <row r="40" spans="1:14" s="1" customFormat="1" ht="28.5">
      <c r="A40" s="74" t="str">
        <f>'Land Price - BHIWANDI'!A40</f>
        <v>Fibers &amp; Filaments (NP)</v>
      </c>
      <c r="B40" s="87" t="str">
        <f>'Land Price - BHIWANDI'!B40</f>
        <v>N25GR</v>
      </c>
      <c r="C40" s="203">
        <v>154500</v>
      </c>
      <c r="D40" s="203">
        <v>2370</v>
      </c>
      <c r="E40" s="113">
        <v>1100</v>
      </c>
      <c r="F40" s="113">
        <v>5140</v>
      </c>
      <c r="G40" s="114">
        <v>0</v>
      </c>
      <c r="H40" s="115">
        <f t="shared" si="1"/>
        <v>150630</v>
      </c>
      <c r="I40" s="45">
        <f t="shared" si="2"/>
        <v>27113.4</v>
      </c>
      <c r="J40" s="75">
        <f t="shared" si="3"/>
        <v>177743.4</v>
      </c>
      <c r="K40" s="67">
        <f t="shared" si="4"/>
        <v>27113.4</v>
      </c>
      <c r="L40" s="48">
        <f t="shared" si="0"/>
        <v>150630</v>
      </c>
      <c r="M40" s="32">
        <v>95030</v>
      </c>
      <c r="N40" s="38">
        <f t="shared" si="5"/>
        <v>55600</v>
      </c>
    </row>
    <row r="41" spans="1:14" s="1" customFormat="1" ht="28.5">
      <c r="A41" s="74" t="str">
        <f>'Land Price - BHIWANDI'!A41</f>
        <v>Non-Woven (NP)</v>
      </c>
      <c r="B41" s="87" t="str">
        <f>'Land Price - BHIWANDI'!B41</f>
        <v>N35GR</v>
      </c>
      <c r="C41" s="203">
        <v>154500</v>
      </c>
      <c r="D41" s="203">
        <v>2370</v>
      </c>
      <c r="E41" s="113">
        <v>1100</v>
      </c>
      <c r="F41" s="113">
        <v>5140</v>
      </c>
      <c r="G41" s="114">
        <v>0</v>
      </c>
      <c r="H41" s="115">
        <f t="shared" si="1"/>
        <v>150630</v>
      </c>
      <c r="I41" s="45">
        <f>H41*18/100</f>
        <v>27113.4</v>
      </c>
      <c r="J41" s="75">
        <f>H41+I41</f>
        <v>177743.4</v>
      </c>
      <c r="K41" s="67">
        <f>I41</f>
        <v>27113.4</v>
      </c>
      <c r="L41" s="48">
        <f>J41-K41</f>
        <v>150630</v>
      </c>
      <c r="M41" s="32">
        <v>95030</v>
      </c>
      <c r="N41" s="38">
        <f t="shared" si="5"/>
        <v>55600</v>
      </c>
    </row>
    <row r="42" spans="1:14" ht="28.5">
      <c r="A42" s="74" t="str">
        <f>'Land Price - BHIWANDI'!A42</f>
        <v>Fibers &amp; Filaments (NP)</v>
      </c>
      <c r="B42" s="87" t="str">
        <f>'Land Price - BHIWANDI'!B42</f>
        <v>N12GR</v>
      </c>
      <c r="C42" s="203">
        <v>145600</v>
      </c>
      <c r="D42" s="203">
        <v>2370</v>
      </c>
      <c r="E42" s="113">
        <v>1100</v>
      </c>
      <c r="F42" s="113">
        <v>5550</v>
      </c>
      <c r="G42" s="114">
        <v>0</v>
      </c>
      <c r="H42" s="115">
        <f t="shared" si="1"/>
        <v>141320</v>
      </c>
      <c r="I42" s="45">
        <f>H42*18/100</f>
        <v>25437.599999999999</v>
      </c>
      <c r="J42" s="75">
        <f>H42+I42</f>
        <v>166757.6</v>
      </c>
      <c r="K42" s="67">
        <f>I42</f>
        <v>25437.599999999999</v>
      </c>
      <c r="L42" s="48">
        <f>J42-K42</f>
        <v>141320</v>
      </c>
      <c r="M42" s="34">
        <v>90220</v>
      </c>
      <c r="N42" s="38">
        <f t="shared" si="5"/>
        <v>51100</v>
      </c>
    </row>
    <row r="43" spans="1:14" ht="28.5">
      <c r="A43" s="72" t="str">
        <f>'Land Price - BHIWANDI'!A43</f>
        <v>Random Co- Polymer (NP)</v>
      </c>
      <c r="B43" s="87" t="str">
        <f>'Land Price - BHIWANDI'!B43</f>
        <v>NM12CR</v>
      </c>
      <c r="C43" s="203">
        <v>161000</v>
      </c>
      <c r="D43" s="203">
        <v>2370</v>
      </c>
      <c r="E43" s="113">
        <v>1100</v>
      </c>
      <c r="F43" s="113">
        <v>5800</v>
      </c>
      <c r="G43" s="114">
        <v>0</v>
      </c>
      <c r="H43" s="115">
        <f t="shared" si="1"/>
        <v>156470</v>
      </c>
      <c r="I43" s="44">
        <f t="shared" ref="I43:I47" si="40">H43*18/100</f>
        <v>28164.6</v>
      </c>
      <c r="J43" s="73">
        <f t="shared" ref="J43:J47" si="41">H43+I43</f>
        <v>184634.6</v>
      </c>
      <c r="K43" s="68">
        <f t="shared" ref="K43:K47" si="42">I43</f>
        <v>28164.6</v>
      </c>
      <c r="L43" s="49">
        <f t="shared" ref="L43:L47" si="43">J43-K43</f>
        <v>156470</v>
      </c>
      <c r="M43" s="34">
        <v>98020</v>
      </c>
      <c r="N43" s="38">
        <f t="shared" si="5"/>
        <v>58450</v>
      </c>
    </row>
    <row r="44" spans="1:14" ht="28.5">
      <c r="A44" s="72" t="str">
        <f>'Land Price - BHIWANDI'!A44</f>
        <v>Random Co- Polymer (NP)</v>
      </c>
      <c r="B44" s="87" t="str">
        <f>'Land Price - BHIWANDI'!B44</f>
        <v>NM30CR</v>
      </c>
      <c r="C44" s="203">
        <v>161900</v>
      </c>
      <c r="D44" s="203">
        <v>2370</v>
      </c>
      <c r="E44" s="113">
        <v>1100</v>
      </c>
      <c r="F44" s="113">
        <v>5680</v>
      </c>
      <c r="G44" s="114">
        <v>0</v>
      </c>
      <c r="H44" s="115">
        <f t="shared" si="1"/>
        <v>157490</v>
      </c>
      <c r="I44" s="44">
        <f t="shared" si="40"/>
        <v>28348.2</v>
      </c>
      <c r="J44" s="73">
        <f t="shared" si="41"/>
        <v>185838.2</v>
      </c>
      <c r="K44" s="68">
        <f t="shared" si="42"/>
        <v>28348.2</v>
      </c>
      <c r="L44" s="49">
        <f t="shared" si="43"/>
        <v>157490</v>
      </c>
      <c r="M44" s="34">
        <v>100030</v>
      </c>
      <c r="N44" s="38">
        <f t="shared" si="5"/>
        <v>57460</v>
      </c>
    </row>
    <row r="45" spans="1:14" s="1" customFormat="1" ht="28.5">
      <c r="A45" s="72" t="str">
        <f>'Land Price - BHIWANDI'!A45</f>
        <v>Co- Polymer (NP)</v>
      </c>
      <c r="B45" s="190" t="str">
        <f>'Land Price - BHIWANDI'!B45</f>
        <v>NM03RR</v>
      </c>
      <c r="C45" s="203">
        <v>153700</v>
      </c>
      <c r="D45" s="203">
        <v>2370</v>
      </c>
      <c r="E45" s="184">
        <v>1100</v>
      </c>
      <c r="F45" s="113">
        <v>5340</v>
      </c>
      <c r="G45" s="185">
        <v>0</v>
      </c>
      <c r="H45" s="115">
        <f t="shared" si="1"/>
        <v>149630</v>
      </c>
      <c r="I45" s="44">
        <f t="shared" si="40"/>
        <v>26933.4</v>
      </c>
      <c r="J45" s="186">
        <f t="shared" si="41"/>
        <v>176563.4</v>
      </c>
      <c r="K45" s="191">
        <f t="shared" si="42"/>
        <v>26933.4</v>
      </c>
      <c r="L45" s="192">
        <f t="shared" si="43"/>
        <v>149630</v>
      </c>
      <c r="M45" s="32">
        <v>100030</v>
      </c>
      <c r="N45" s="188">
        <f t="shared" si="5"/>
        <v>49600</v>
      </c>
    </row>
    <row r="46" spans="1:14" s="1" customFormat="1" ht="28.5">
      <c r="A46" s="72" t="str">
        <f>'Land Price - BHIWANDI'!A46</f>
        <v>Co- Polymer (NP)</v>
      </c>
      <c r="B46" s="190" t="str">
        <f>'Land Price - BHIWANDI'!B46</f>
        <v>NM08NR</v>
      </c>
      <c r="C46" s="203">
        <v>153600</v>
      </c>
      <c r="D46" s="203">
        <v>2370</v>
      </c>
      <c r="E46" s="184">
        <v>1100</v>
      </c>
      <c r="F46" s="113">
        <v>5240</v>
      </c>
      <c r="G46" s="185">
        <v>0</v>
      </c>
      <c r="H46" s="115">
        <f t="shared" si="1"/>
        <v>149630</v>
      </c>
      <c r="I46" s="44">
        <f t="shared" si="40"/>
        <v>26933.4</v>
      </c>
      <c r="J46" s="186">
        <f t="shared" si="41"/>
        <v>176563.4</v>
      </c>
      <c r="K46" s="191">
        <f t="shared" si="42"/>
        <v>26933.4</v>
      </c>
      <c r="L46" s="192">
        <f t="shared" si="43"/>
        <v>149630</v>
      </c>
      <c r="M46" s="32">
        <v>100030</v>
      </c>
      <c r="N46" s="188">
        <f t="shared" si="5"/>
        <v>49600</v>
      </c>
    </row>
    <row r="47" spans="1:14" s="1" customFormat="1" ht="28.5">
      <c r="A47" s="72" t="str">
        <f>'Land Price - BHIWANDI'!A47</f>
        <v>Co- Polymer (NP)</v>
      </c>
      <c r="B47" s="190" t="str">
        <f>'Land Price - BHIWANDI'!B47</f>
        <v>NM12RR</v>
      </c>
      <c r="C47" s="203">
        <v>153700</v>
      </c>
      <c r="D47" s="203">
        <v>2370</v>
      </c>
      <c r="E47" s="184">
        <v>1100</v>
      </c>
      <c r="F47" s="113">
        <v>5340</v>
      </c>
      <c r="G47" s="185">
        <v>0</v>
      </c>
      <c r="H47" s="115">
        <f t="shared" si="1"/>
        <v>149630</v>
      </c>
      <c r="I47" s="44">
        <f t="shared" si="40"/>
        <v>26933.4</v>
      </c>
      <c r="J47" s="186">
        <f t="shared" si="41"/>
        <v>176563.4</v>
      </c>
      <c r="K47" s="191">
        <f t="shared" si="42"/>
        <v>26933.4</v>
      </c>
      <c r="L47" s="192">
        <f t="shared" si="43"/>
        <v>149630</v>
      </c>
      <c r="M47" s="32">
        <v>100030</v>
      </c>
      <c r="N47" s="188">
        <f t="shared" si="5"/>
        <v>49600</v>
      </c>
    </row>
    <row r="48" spans="1:14" s="1" customFormat="1" ht="28.5">
      <c r="A48" s="72" t="str">
        <f>'Land Price - BHIWANDI'!A48</f>
        <v>Co- Polymer (NP)</v>
      </c>
      <c r="B48" s="190" t="str">
        <f>'Land Price - BHIWANDI'!B48</f>
        <v>NE02RR</v>
      </c>
      <c r="C48" s="203">
        <v>156100</v>
      </c>
      <c r="D48" s="203">
        <v>2370</v>
      </c>
      <c r="E48" s="184">
        <v>1100</v>
      </c>
      <c r="F48" s="113">
        <v>6270</v>
      </c>
      <c r="G48" s="185">
        <v>0</v>
      </c>
      <c r="H48" s="115">
        <f t="shared" si="1"/>
        <v>151100</v>
      </c>
      <c r="I48" s="44">
        <f t="shared" ref="I48" si="44">H48*18/100</f>
        <v>27198</v>
      </c>
      <c r="J48" s="186">
        <f t="shared" ref="J48" si="45">H48+I48</f>
        <v>178298</v>
      </c>
      <c r="K48" s="191">
        <f t="shared" ref="K48" si="46">I48</f>
        <v>27198</v>
      </c>
      <c r="L48" s="192">
        <f t="shared" ref="L48" si="47">J48-K48</f>
        <v>151100</v>
      </c>
      <c r="M48" s="32">
        <v>100030</v>
      </c>
      <c r="N48" s="188">
        <f t="shared" ref="N48" si="48">L48-M48</f>
        <v>51070</v>
      </c>
    </row>
    <row r="49" spans="1:14" s="1" customFormat="1" ht="28.5">
      <c r="A49" s="72" t="str">
        <f>'Land Price - BHIWANDI'!A49</f>
        <v>Co- Polymer (NP)</v>
      </c>
      <c r="B49" s="190" t="str">
        <f>'Land Price - BHIWANDI'!B49</f>
        <v>NM25NR</v>
      </c>
      <c r="C49" s="203">
        <v>155300</v>
      </c>
      <c r="D49" s="203">
        <v>2370</v>
      </c>
      <c r="E49" s="184">
        <v>1100</v>
      </c>
      <c r="F49" s="113">
        <v>6450</v>
      </c>
      <c r="G49" s="185">
        <v>0</v>
      </c>
      <c r="H49" s="115">
        <f t="shared" si="1"/>
        <v>150120</v>
      </c>
      <c r="I49" s="44">
        <f t="shared" ref="I49" si="49">H49*18/100</f>
        <v>27021.599999999999</v>
      </c>
      <c r="J49" s="186">
        <f t="shared" ref="J49" si="50">H49+I49</f>
        <v>177141.6</v>
      </c>
      <c r="K49" s="191">
        <f t="shared" ref="K49" si="51">I49</f>
        <v>27021.599999999999</v>
      </c>
      <c r="L49" s="192">
        <f t="shared" ref="L49" si="52">J49-K49</f>
        <v>150120</v>
      </c>
      <c r="M49" s="32">
        <v>100030</v>
      </c>
      <c r="N49" s="188">
        <f t="shared" ref="N49" si="53">L49-M49</f>
        <v>50090</v>
      </c>
    </row>
    <row r="50" spans="1:14" s="1" customFormat="1" ht="28.5">
      <c r="A50" s="72" t="str">
        <f>'Land Price - BHIWANDI'!A50</f>
        <v>Co- Polymer (NP)</v>
      </c>
      <c r="B50" s="190" t="str">
        <f>'Land Price - BHIWANDI'!B50</f>
        <v>NM40NR</v>
      </c>
      <c r="C50" s="203">
        <v>156100</v>
      </c>
      <c r="D50" s="203">
        <v>2370</v>
      </c>
      <c r="E50" s="184">
        <v>1100</v>
      </c>
      <c r="F50" s="113">
        <v>6270</v>
      </c>
      <c r="G50" s="185">
        <v>0</v>
      </c>
      <c r="H50" s="115">
        <f t="shared" si="1"/>
        <v>151100</v>
      </c>
      <c r="I50" s="44">
        <f t="shared" ref="I50" si="54">H50*18/100</f>
        <v>27198</v>
      </c>
      <c r="J50" s="186">
        <f t="shared" ref="J50" si="55">H50+I50</f>
        <v>178298</v>
      </c>
      <c r="K50" s="191">
        <f t="shared" ref="K50" si="56">I50</f>
        <v>27198</v>
      </c>
      <c r="L50" s="192">
        <f t="shared" ref="L50" si="57">J50-K50</f>
        <v>151100</v>
      </c>
      <c r="M50" s="32">
        <v>100030</v>
      </c>
      <c r="N50" s="188">
        <f t="shared" ref="N50" si="58">L50-M50</f>
        <v>51070</v>
      </c>
    </row>
    <row r="51" spans="1:14" s="1" customFormat="1" ht="28.5">
      <c r="A51" s="72" t="str">
        <f>'Land Price - BHIWANDI'!A51</f>
        <v>Co- Polymer (NP)</v>
      </c>
      <c r="B51" s="190" t="str">
        <f>'Land Price - BHIWANDI'!B51</f>
        <v>NM65NR</v>
      </c>
      <c r="C51" s="203">
        <v>156100</v>
      </c>
      <c r="D51" s="203">
        <v>2370</v>
      </c>
      <c r="E51" s="184">
        <v>1100</v>
      </c>
      <c r="F51" s="113">
        <v>6270</v>
      </c>
      <c r="G51" s="185">
        <v>0</v>
      </c>
      <c r="H51" s="115">
        <f t="shared" si="1"/>
        <v>151100</v>
      </c>
      <c r="I51" s="44">
        <f t="shared" ref="I51" si="59">H51*18/100</f>
        <v>27198</v>
      </c>
      <c r="J51" s="186">
        <f t="shared" ref="J51" si="60">H51+I51</f>
        <v>178298</v>
      </c>
      <c r="K51" s="191">
        <f t="shared" ref="K51" si="61">I51</f>
        <v>27198</v>
      </c>
      <c r="L51" s="192">
        <f t="shared" ref="L51" si="62">J51-K51</f>
        <v>151100</v>
      </c>
      <c r="M51" s="32">
        <v>100030</v>
      </c>
      <c r="N51" s="188">
        <f t="shared" ref="N51" si="63">L51-M51</f>
        <v>51070</v>
      </c>
    </row>
    <row r="52" spans="1:14" s="1" customFormat="1" ht="28.5">
      <c r="A52" s="72" t="str">
        <f>'Land Price - BHIWANDI'!A52</f>
        <v>Co- Polymer (NP)</v>
      </c>
      <c r="B52" s="190" t="str">
        <f>'Land Price - BHIWANDI'!B52</f>
        <v>NM10TE</v>
      </c>
      <c r="C52" s="203">
        <v>155400</v>
      </c>
      <c r="D52" s="203">
        <v>2370</v>
      </c>
      <c r="E52" s="184">
        <v>1100</v>
      </c>
      <c r="F52" s="113">
        <v>5280</v>
      </c>
      <c r="G52" s="185">
        <v>0</v>
      </c>
      <c r="H52" s="115">
        <f t="shared" si="1"/>
        <v>151390</v>
      </c>
      <c r="I52" s="44">
        <f t="shared" ref="I52" si="64">H52*18/100</f>
        <v>27250.2</v>
      </c>
      <c r="J52" s="186">
        <f t="shared" ref="J52" si="65">H52+I52</f>
        <v>178640.2</v>
      </c>
      <c r="K52" s="191">
        <f t="shared" ref="K52" si="66">I52</f>
        <v>27250.2</v>
      </c>
      <c r="L52" s="192">
        <f t="shared" ref="L52" si="67">J52-K52</f>
        <v>151390</v>
      </c>
      <c r="M52" s="32">
        <v>100030</v>
      </c>
      <c r="N52" s="188">
        <f t="shared" ref="N52" si="68">L52-M52</f>
        <v>51360</v>
      </c>
    </row>
    <row r="53" spans="1:14" s="1" customFormat="1" ht="28.5">
      <c r="A53" s="72" t="str">
        <f>'Land Price - BHIWANDI'!A53</f>
        <v>Co- Polymer (NP)</v>
      </c>
      <c r="B53" s="190" t="str">
        <f>'Land Price - BHIWANDI'!B53</f>
        <v>NM12RE</v>
      </c>
      <c r="C53" s="203">
        <v>158100</v>
      </c>
      <c r="D53" s="203">
        <v>2370</v>
      </c>
      <c r="E53" s="184">
        <v>1100</v>
      </c>
      <c r="F53" s="113">
        <v>6430</v>
      </c>
      <c r="G53" s="185">
        <v>0</v>
      </c>
      <c r="H53" s="115">
        <f t="shared" si="1"/>
        <v>152940</v>
      </c>
      <c r="I53" s="44">
        <f t="shared" ref="I53" si="69">H53*18/100</f>
        <v>27529.200000000001</v>
      </c>
      <c r="J53" s="186">
        <f t="shared" ref="J53" si="70">H53+I53</f>
        <v>180469.2</v>
      </c>
      <c r="K53" s="191">
        <f t="shared" ref="K53" si="71">I53</f>
        <v>27529.200000000001</v>
      </c>
      <c r="L53" s="192">
        <f t="shared" ref="L53" si="72">J53-K53</f>
        <v>152940</v>
      </c>
      <c r="M53" s="32">
        <v>100030</v>
      </c>
      <c r="N53" s="188">
        <f t="shared" ref="N53" si="73">L53-M53</f>
        <v>52910</v>
      </c>
    </row>
    <row r="54" spans="1:14" s="1" customFormat="1" ht="28.5">
      <c r="A54" s="74" t="str">
        <f>'Land Price - BHIWANDI'!A54</f>
        <v>OGH- IM</v>
      </c>
      <c r="B54" s="87" t="str">
        <f>'Land Price - BHIWANDI'!B54</f>
        <v>OGH / OGH1</v>
      </c>
      <c r="C54" s="203">
        <v>141900</v>
      </c>
      <c r="D54" s="203">
        <v>2370</v>
      </c>
      <c r="E54" s="113">
        <v>1100</v>
      </c>
      <c r="F54" s="113">
        <v>5550</v>
      </c>
      <c r="G54" s="114">
        <v>0</v>
      </c>
      <c r="H54" s="115">
        <f t="shared" si="1"/>
        <v>137620</v>
      </c>
      <c r="I54" s="45">
        <f t="shared" si="2"/>
        <v>24771.599999999999</v>
      </c>
      <c r="J54" s="75">
        <f t="shared" si="3"/>
        <v>162391.6</v>
      </c>
      <c r="K54" s="67">
        <f t="shared" si="4"/>
        <v>24771.599999999999</v>
      </c>
      <c r="L54" s="48">
        <f t="shared" si="0"/>
        <v>137620</v>
      </c>
      <c r="M54" s="32">
        <v>86520</v>
      </c>
      <c r="N54" s="38">
        <f t="shared" si="5"/>
        <v>51100</v>
      </c>
    </row>
    <row r="55" spans="1:14" s="1" customFormat="1" ht="28.5">
      <c r="A55" s="74" t="str">
        <f>'Land Price - BHIWANDI'!A55</f>
        <v>OGL Raffia</v>
      </c>
      <c r="B55" s="87" t="str">
        <f>'Land Price - BHIWANDI'!B55</f>
        <v>OGL / OGL1</v>
      </c>
      <c r="C55" s="203">
        <v>141600</v>
      </c>
      <c r="D55" s="203">
        <v>2370</v>
      </c>
      <c r="E55" s="113">
        <v>1100</v>
      </c>
      <c r="F55" s="113">
        <v>4730</v>
      </c>
      <c r="G55" s="114">
        <v>0</v>
      </c>
      <c r="H55" s="115">
        <f t="shared" si="1"/>
        <v>138140</v>
      </c>
      <c r="I55" s="45">
        <f t="shared" si="2"/>
        <v>24865.200000000001</v>
      </c>
      <c r="J55" s="75">
        <f t="shared" si="3"/>
        <v>163005.20000000001</v>
      </c>
      <c r="K55" s="67">
        <f t="shared" si="4"/>
        <v>24865.200000000001</v>
      </c>
      <c r="L55" s="48">
        <f t="shared" si="0"/>
        <v>138140</v>
      </c>
      <c r="M55" s="32">
        <v>86540</v>
      </c>
      <c r="N55" s="38">
        <f t="shared" si="5"/>
        <v>51600</v>
      </c>
    </row>
    <row r="56" spans="1:14" s="1" customFormat="1" ht="28.5">
      <c r="A56" s="74" t="str">
        <f>'Land Price - BHIWANDI'!A56</f>
        <v>OGF/OGY- F &amp; F</v>
      </c>
      <c r="B56" s="87" t="str">
        <f>'Land Price - BHIWANDI'!B56</f>
        <v>OGF/OGY1</v>
      </c>
      <c r="C56" s="203">
        <v>148300</v>
      </c>
      <c r="D56" s="203">
        <v>2370</v>
      </c>
      <c r="E56" s="113">
        <v>1100</v>
      </c>
      <c r="F56" s="113">
        <v>5140</v>
      </c>
      <c r="G56" s="114">
        <v>0</v>
      </c>
      <c r="H56" s="115">
        <f t="shared" si="1"/>
        <v>144430</v>
      </c>
      <c r="I56" s="50">
        <f t="shared" si="2"/>
        <v>25997.4</v>
      </c>
      <c r="J56" s="77">
        <f t="shared" si="3"/>
        <v>170427.4</v>
      </c>
      <c r="K56" s="67">
        <f t="shared" si="4"/>
        <v>25997.4</v>
      </c>
      <c r="L56" s="48">
        <f t="shared" si="0"/>
        <v>144430</v>
      </c>
      <c r="M56" s="32">
        <v>88830</v>
      </c>
      <c r="N56" s="38">
        <f>L56-M56</f>
        <v>55600</v>
      </c>
    </row>
    <row r="57" spans="1:14" s="1" customFormat="1" ht="28.5">
      <c r="A57" s="74" t="str">
        <f>'Land Price - BHIWANDI'!A57</f>
        <v>OGCL/OGCH</v>
      </c>
      <c r="B57" s="87" t="str">
        <f>'Land Price - BHIWANDI'!B57</f>
        <v>OGCL/OGCH</v>
      </c>
      <c r="C57" s="203">
        <v>145000</v>
      </c>
      <c r="D57" s="203">
        <v>2370</v>
      </c>
      <c r="E57" s="113">
        <v>1100</v>
      </c>
      <c r="F57" s="113">
        <v>5340</v>
      </c>
      <c r="G57" s="134">
        <v>0</v>
      </c>
      <c r="H57" s="115">
        <f t="shared" si="1"/>
        <v>140930</v>
      </c>
      <c r="I57" s="50">
        <f t="shared" si="2"/>
        <v>25367.4</v>
      </c>
      <c r="J57" s="77">
        <f t="shared" si="3"/>
        <v>166297.4</v>
      </c>
      <c r="K57" s="67">
        <f t="shared" si="4"/>
        <v>25367.4</v>
      </c>
      <c r="L57" s="48">
        <f t="shared" si="0"/>
        <v>140930</v>
      </c>
      <c r="M57" s="32">
        <v>86330</v>
      </c>
      <c r="N57" s="38">
        <f>L57-M57</f>
        <v>54600</v>
      </c>
    </row>
    <row r="58" spans="1:14" s="1" customFormat="1" ht="28.5">
      <c r="A58" s="74" t="s">
        <v>326</v>
      </c>
      <c r="B58" s="87" t="s">
        <v>326</v>
      </c>
      <c r="C58" s="203">
        <v>134900</v>
      </c>
      <c r="D58" s="203">
        <v>2370</v>
      </c>
      <c r="E58" s="113">
        <v>1100</v>
      </c>
      <c r="F58" s="113">
        <v>5550</v>
      </c>
      <c r="G58" s="114">
        <v>0</v>
      </c>
      <c r="H58" s="115">
        <f t="shared" si="1"/>
        <v>130620</v>
      </c>
      <c r="I58" s="138"/>
      <c r="J58" s="139"/>
      <c r="K58" s="140"/>
      <c r="L58" s="141"/>
      <c r="M58" s="32"/>
      <c r="N58" s="38"/>
    </row>
    <row r="59" spans="1:14" s="1" customFormat="1" ht="28.5">
      <c r="A59" s="154" t="s">
        <v>332</v>
      </c>
      <c r="B59" s="214" t="s">
        <v>329</v>
      </c>
      <c r="C59" s="203">
        <v>146100</v>
      </c>
      <c r="D59" s="203">
        <v>2370</v>
      </c>
      <c r="E59" s="203">
        <v>1100</v>
      </c>
      <c r="F59" s="113">
        <v>5550</v>
      </c>
      <c r="G59" s="176">
        <v>0</v>
      </c>
      <c r="H59" s="144">
        <f t="shared" si="1"/>
        <v>141820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203">
        <v>154500</v>
      </c>
      <c r="D60" s="203">
        <v>2370</v>
      </c>
      <c r="E60" s="202">
        <v>1100</v>
      </c>
      <c r="F60" s="113">
        <v>5140</v>
      </c>
      <c r="G60" s="182">
        <v>0</v>
      </c>
      <c r="H60" s="183">
        <f t="shared" ref="H60" si="74">C60+D60-E60-F60-G60</f>
        <v>150630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203">
        <v>173000</v>
      </c>
      <c r="D61" s="203">
        <v>2370</v>
      </c>
      <c r="E61" s="202">
        <v>1100</v>
      </c>
      <c r="F61" s="113">
        <v>5800</v>
      </c>
      <c r="G61" s="182">
        <v>0</v>
      </c>
      <c r="H61" s="183">
        <f t="shared" ref="H61:H62" si="75">C61+D61-E61-F61-G61</f>
        <v>168470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203">
        <v>162000</v>
      </c>
      <c r="D62" s="203">
        <v>2370</v>
      </c>
      <c r="E62" s="202">
        <v>1100</v>
      </c>
      <c r="F62" s="113">
        <v>5820</v>
      </c>
      <c r="G62" s="182">
        <v>0</v>
      </c>
      <c r="H62" s="183">
        <f t="shared" si="75"/>
        <v>157450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203">
        <v>148600</v>
      </c>
      <c r="D63" s="203">
        <v>2370</v>
      </c>
      <c r="E63" s="202">
        <v>1100</v>
      </c>
      <c r="F63" s="113">
        <v>5190</v>
      </c>
      <c r="G63" s="182">
        <v>0</v>
      </c>
      <c r="H63" s="183">
        <f t="shared" ref="H63:H68" si="76">C63+D63-E63-F63-G63</f>
        <v>144680</v>
      </c>
      <c r="I63" s="138"/>
      <c r="J63" s="140"/>
      <c r="K63" s="140"/>
      <c r="L63" s="141"/>
      <c r="M63" s="32"/>
      <c r="N63" s="38"/>
    </row>
    <row r="64" spans="1:14" s="1" customFormat="1" ht="28.5">
      <c r="A64" s="72" t="s">
        <v>223</v>
      </c>
      <c r="B64" s="88" t="s">
        <v>367</v>
      </c>
      <c r="C64" s="203">
        <v>162200</v>
      </c>
      <c r="D64" s="203">
        <v>2370</v>
      </c>
      <c r="E64" s="202">
        <v>1100</v>
      </c>
      <c r="F64" s="113">
        <v>6000</v>
      </c>
      <c r="G64" s="182">
        <v>0</v>
      </c>
      <c r="H64" s="183">
        <f t="shared" si="76"/>
        <v>157470</v>
      </c>
      <c r="I64" s="138"/>
      <c r="J64" s="140"/>
      <c r="K64" s="140"/>
      <c r="L64" s="141"/>
      <c r="M64" s="32"/>
      <c r="N64" s="38"/>
    </row>
    <row r="65" spans="1:14" s="1" customFormat="1" ht="28.5">
      <c r="A65" s="226" t="s">
        <v>223</v>
      </c>
      <c r="B65" s="214" t="s">
        <v>368</v>
      </c>
      <c r="C65" s="203">
        <v>163000</v>
      </c>
      <c r="D65" s="203">
        <v>2370</v>
      </c>
      <c r="E65" s="203">
        <v>1100</v>
      </c>
      <c r="F65" s="113">
        <v>5800</v>
      </c>
      <c r="G65" s="176">
        <v>0</v>
      </c>
      <c r="H65" s="144">
        <f t="shared" si="76"/>
        <v>158470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203">
        <v>147100</v>
      </c>
      <c r="D66" s="203">
        <v>2370</v>
      </c>
      <c r="E66" s="203">
        <v>1100</v>
      </c>
      <c r="F66" s="113">
        <v>5550</v>
      </c>
      <c r="G66" s="176">
        <v>0</v>
      </c>
      <c r="H66" s="144">
        <f t="shared" si="76"/>
        <v>142820</v>
      </c>
      <c r="I66" s="50"/>
      <c r="J66" s="47"/>
      <c r="K66" s="47"/>
      <c r="L66" s="48"/>
      <c r="M66" s="210"/>
      <c r="N66" s="211"/>
    </row>
    <row r="67" spans="1:14" s="1" customFormat="1" ht="28.5">
      <c r="A67" s="222" t="s">
        <v>426</v>
      </c>
      <c r="B67" s="214" t="s">
        <v>427</v>
      </c>
      <c r="C67" s="203">
        <v>158600</v>
      </c>
      <c r="D67" s="203">
        <v>2370</v>
      </c>
      <c r="E67" s="203">
        <v>1100</v>
      </c>
      <c r="F67" s="113">
        <v>6430</v>
      </c>
      <c r="G67" s="182">
        <v>0</v>
      </c>
      <c r="H67" s="144">
        <f t="shared" si="76"/>
        <v>153440</v>
      </c>
      <c r="I67" s="138"/>
      <c r="J67" s="140"/>
      <c r="K67" s="140"/>
      <c r="L67" s="141"/>
      <c r="M67" s="32"/>
      <c r="N67" s="38"/>
    </row>
    <row r="68" spans="1:14" s="1" customFormat="1" ht="28.5">
      <c r="A68" s="222" t="s">
        <v>426</v>
      </c>
      <c r="B68" s="214" t="s">
        <v>428</v>
      </c>
      <c r="C68" s="203">
        <v>159600</v>
      </c>
      <c r="D68" s="203">
        <v>2370</v>
      </c>
      <c r="E68" s="203">
        <v>1100</v>
      </c>
      <c r="F68" s="113">
        <v>6430</v>
      </c>
      <c r="G68" s="182">
        <v>0</v>
      </c>
      <c r="H68" s="144">
        <f t="shared" si="76"/>
        <v>154440</v>
      </c>
      <c r="I68" s="138"/>
      <c r="J68" s="140"/>
      <c r="K68" s="140"/>
      <c r="L68" s="141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79"/>
      <c r="L69" s="479"/>
      <c r="M69" s="32"/>
      <c r="N69" s="38"/>
    </row>
    <row r="70" spans="1:14" s="109" customFormat="1" ht="56.25" thickBot="1">
      <c r="A70" s="97" t="s">
        <v>90</v>
      </c>
      <c r="B70" s="98" t="s">
        <v>0</v>
      </c>
      <c r="C70" s="147" t="s">
        <v>83</v>
      </c>
      <c r="D70" s="110" t="s">
        <v>152</v>
      </c>
      <c r="E70" s="116" t="s">
        <v>84</v>
      </c>
      <c r="F70" s="117" t="s">
        <v>111</v>
      </c>
      <c r="G70" s="110" t="s">
        <v>132</v>
      </c>
      <c r="H70" s="112" t="s">
        <v>149</v>
      </c>
      <c r="I70" s="100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01" t="str">
        <f>'Land Price - BHIWANDI'!A71</f>
        <v>HD Inj. Mldg. Low Caps &amp; Cl</v>
      </c>
      <c r="B71" s="193" t="str">
        <f>'Land Price - BHIWANDI'!B71</f>
        <v>M0252S</v>
      </c>
      <c r="C71" s="346">
        <v>145500</v>
      </c>
      <c r="D71" s="184">
        <v>2370</v>
      </c>
      <c r="E71" s="184">
        <v>1100</v>
      </c>
      <c r="F71" s="346">
        <v>6250</v>
      </c>
      <c r="G71" s="114">
        <v>0</v>
      </c>
      <c r="H71" s="115">
        <f t="shared" ref="H71:H120" si="77">C71+D71-E71-F71-G71</f>
        <v>140520</v>
      </c>
      <c r="I71" s="44">
        <f t="shared" ref="I71:I120" si="78">H71*18/100</f>
        <v>25293.599999999999</v>
      </c>
      <c r="J71" s="186">
        <f t="shared" ref="J71:J120" si="79">H71+I71</f>
        <v>165813.6</v>
      </c>
      <c r="K71" s="135">
        <f t="shared" ref="K71:K120" si="80">I71</f>
        <v>25293.599999999999</v>
      </c>
      <c r="L71" s="187">
        <f t="shared" ref="L71:L120" si="81">J71-K71</f>
        <v>140520</v>
      </c>
      <c r="M71" s="32">
        <v>92930</v>
      </c>
      <c r="N71" s="188">
        <f t="shared" ref="N71:N119" si="82">L71-M71</f>
        <v>47590</v>
      </c>
    </row>
    <row r="72" spans="1:14" s="1" customFormat="1" ht="28.5">
      <c r="A72" s="78" t="str">
        <f>'Land Price - BHIWANDI'!A72</f>
        <v>HD Inj. Mldg. Low MFI</v>
      </c>
      <c r="B72" s="87" t="str">
        <f>'Land Price - BHIWANDI'!B72</f>
        <v>M0662D</v>
      </c>
      <c r="C72" s="184">
        <v>136200</v>
      </c>
      <c r="D72" s="184">
        <v>2370</v>
      </c>
      <c r="E72" s="113">
        <v>1100</v>
      </c>
      <c r="F72" s="184">
        <v>5690</v>
      </c>
      <c r="G72" s="114">
        <v>0</v>
      </c>
      <c r="H72" s="115">
        <f t="shared" si="77"/>
        <v>131780</v>
      </c>
      <c r="I72" s="44">
        <f t="shared" si="78"/>
        <v>23720.400000000001</v>
      </c>
      <c r="J72" s="73">
        <f t="shared" si="79"/>
        <v>155500.4</v>
      </c>
      <c r="K72" s="65">
        <f t="shared" si="80"/>
        <v>23720.400000000001</v>
      </c>
      <c r="L72" s="42">
        <f t="shared" si="81"/>
        <v>131780</v>
      </c>
      <c r="M72" s="32">
        <v>90340</v>
      </c>
      <c r="N72" s="38">
        <f t="shared" si="82"/>
        <v>41440</v>
      </c>
    </row>
    <row r="73" spans="1:14" s="1" customFormat="1" ht="28.5">
      <c r="A73" s="78" t="str">
        <f>'Land Price - BHIWANDI'!A73</f>
        <v>HD Inj. Mldg. Low MFI</v>
      </c>
      <c r="B73" s="193" t="str">
        <f>'Land Price - BHIWANDI'!B73</f>
        <v>M0861S</v>
      </c>
      <c r="C73" s="184">
        <v>136200</v>
      </c>
      <c r="D73" s="184">
        <v>2370</v>
      </c>
      <c r="E73" s="184">
        <v>1100</v>
      </c>
      <c r="F73" s="184">
        <v>5690</v>
      </c>
      <c r="G73" s="114">
        <v>0</v>
      </c>
      <c r="H73" s="115">
        <f t="shared" si="77"/>
        <v>131780</v>
      </c>
      <c r="I73" s="44">
        <f t="shared" si="78"/>
        <v>23720.400000000001</v>
      </c>
      <c r="J73" s="186">
        <f t="shared" si="79"/>
        <v>155500.4</v>
      </c>
      <c r="K73" s="135">
        <f t="shared" si="80"/>
        <v>23720.400000000001</v>
      </c>
      <c r="L73" s="187">
        <f t="shared" si="81"/>
        <v>131780</v>
      </c>
      <c r="M73" s="32">
        <v>90340</v>
      </c>
      <c r="N73" s="188">
        <f t="shared" si="82"/>
        <v>41440</v>
      </c>
    </row>
    <row r="74" spans="1:14" s="1" customFormat="1" ht="28.5">
      <c r="A74" s="78" t="str">
        <f>'Land Price - BHIWANDI'!A74</f>
        <v>HD Inj. Mldg.</v>
      </c>
      <c r="B74" s="87" t="str">
        <f>'Land Price - BHIWANDI'!B74</f>
        <v>M2050S</v>
      </c>
      <c r="C74" s="184">
        <v>136700</v>
      </c>
      <c r="D74" s="184">
        <v>2370</v>
      </c>
      <c r="E74" s="113">
        <v>1100</v>
      </c>
      <c r="F74" s="184">
        <v>4920</v>
      </c>
      <c r="G74" s="114">
        <v>0</v>
      </c>
      <c r="H74" s="115">
        <f t="shared" si="77"/>
        <v>133050</v>
      </c>
      <c r="I74" s="44">
        <f t="shared" si="78"/>
        <v>23949</v>
      </c>
      <c r="J74" s="73">
        <f t="shared" si="79"/>
        <v>156999</v>
      </c>
      <c r="K74" s="65">
        <f t="shared" si="80"/>
        <v>23949</v>
      </c>
      <c r="L74" s="42">
        <f t="shared" si="81"/>
        <v>133050</v>
      </c>
      <c r="M74" s="32">
        <v>92860</v>
      </c>
      <c r="N74" s="38">
        <f t="shared" si="82"/>
        <v>40190</v>
      </c>
    </row>
    <row r="75" spans="1:14" s="1" customFormat="1" ht="28.5">
      <c r="A75" s="78" t="str">
        <f>'Land Price - BHIWANDI'!A75</f>
        <v>HD Inj. Mldg.</v>
      </c>
      <c r="B75" s="193" t="str">
        <f>'Land Price - BHIWANDI'!B75</f>
        <v>M0662DU</v>
      </c>
      <c r="C75" s="184">
        <v>137800</v>
      </c>
      <c r="D75" s="184">
        <v>2370</v>
      </c>
      <c r="E75" s="184">
        <v>1100</v>
      </c>
      <c r="F75" s="184">
        <v>5970</v>
      </c>
      <c r="G75" s="185">
        <v>0</v>
      </c>
      <c r="H75" s="115">
        <f t="shared" si="77"/>
        <v>133100</v>
      </c>
      <c r="I75" s="44">
        <f t="shared" si="78"/>
        <v>23958</v>
      </c>
      <c r="J75" s="186">
        <f t="shared" si="79"/>
        <v>157058</v>
      </c>
      <c r="K75" s="135">
        <f t="shared" si="80"/>
        <v>23958</v>
      </c>
      <c r="L75" s="187">
        <f t="shared" si="81"/>
        <v>133100</v>
      </c>
      <c r="M75" s="32">
        <v>92860</v>
      </c>
      <c r="N75" s="188">
        <f t="shared" si="82"/>
        <v>40240</v>
      </c>
    </row>
    <row r="76" spans="1:14" s="1" customFormat="1" ht="28.5">
      <c r="A76" s="78" t="str">
        <f>'Land Price - BHIWANDI'!A76</f>
        <v>HD Inj. Mldg.</v>
      </c>
      <c r="B76" s="193" t="str">
        <f>'Land Price - BHIWANDI'!B76</f>
        <v>M0861SU</v>
      </c>
      <c r="C76" s="184">
        <v>137800</v>
      </c>
      <c r="D76" s="184">
        <v>2370</v>
      </c>
      <c r="E76" s="184">
        <v>1100</v>
      </c>
      <c r="F76" s="184">
        <v>5970</v>
      </c>
      <c r="G76" s="185">
        <v>0</v>
      </c>
      <c r="H76" s="115">
        <f t="shared" si="77"/>
        <v>133100</v>
      </c>
      <c r="I76" s="44">
        <f t="shared" si="78"/>
        <v>23958</v>
      </c>
      <c r="J76" s="186">
        <f t="shared" si="79"/>
        <v>157058</v>
      </c>
      <c r="K76" s="135">
        <f t="shared" si="80"/>
        <v>23958</v>
      </c>
      <c r="L76" s="187">
        <f t="shared" si="81"/>
        <v>133100</v>
      </c>
      <c r="M76" s="32">
        <v>92860</v>
      </c>
      <c r="N76" s="188">
        <f t="shared" si="82"/>
        <v>40240</v>
      </c>
    </row>
    <row r="77" spans="1:14" s="1" customFormat="1" ht="28.5">
      <c r="A77" s="78" t="str">
        <f>'Land Price - BHIWANDI'!A77</f>
        <v>GP Blow Moulding</v>
      </c>
      <c r="B77" s="193" t="str">
        <f>'Land Price - BHIWANDI'!B77</f>
        <v>B0155D</v>
      </c>
      <c r="C77" s="184">
        <v>141700</v>
      </c>
      <c r="D77" s="184">
        <v>2370</v>
      </c>
      <c r="E77" s="184">
        <v>1100</v>
      </c>
      <c r="F77" s="184">
        <v>3740</v>
      </c>
      <c r="G77" s="189">
        <v>0</v>
      </c>
      <c r="H77" s="115">
        <f t="shared" si="77"/>
        <v>139230</v>
      </c>
      <c r="I77" s="44">
        <f t="shared" si="78"/>
        <v>25061.4</v>
      </c>
      <c r="J77" s="186">
        <f t="shared" si="79"/>
        <v>164291.4</v>
      </c>
      <c r="K77" s="135">
        <f t="shared" si="80"/>
        <v>25061.4</v>
      </c>
      <c r="L77" s="187">
        <f t="shared" si="81"/>
        <v>139230</v>
      </c>
      <c r="M77" s="32">
        <v>92540</v>
      </c>
      <c r="N77" s="188">
        <f t="shared" si="82"/>
        <v>46690</v>
      </c>
    </row>
    <row r="78" spans="1:14" s="1" customFormat="1" ht="28.5">
      <c r="A78" s="78" t="s">
        <v>158</v>
      </c>
      <c r="B78" s="193" t="s">
        <v>313</v>
      </c>
      <c r="C78" s="184">
        <v>141700</v>
      </c>
      <c r="D78" s="184">
        <v>2370</v>
      </c>
      <c r="E78" s="184">
        <v>1100</v>
      </c>
      <c r="F78" s="184">
        <v>3740</v>
      </c>
      <c r="G78" s="185">
        <v>0</v>
      </c>
      <c r="H78" s="115">
        <f t="shared" si="77"/>
        <v>139230</v>
      </c>
      <c r="I78" s="44">
        <f t="shared" si="78"/>
        <v>25061.4</v>
      </c>
      <c r="J78" s="186">
        <f t="shared" si="79"/>
        <v>164291.4</v>
      </c>
      <c r="K78" s="135">
        <f t="shared" si="80"/>
        <v>25061.4</v>
      </c>
      <c r="L78" s="187">
        <f t="shared" si="81"/>
        <v>139230</v>
      </c>
      <c r="M78" s="32">
        <v>92540</v>
      </c>
      <c r="N78" s="188">
        <f t="shared" si="82"/>
        <v>46690</v>
      </c>
    </row>
    <row r="79" spans="1:14" s="1" customFormat="1" ht="28.5">
      <c r="A79" s="78" t="s">
        <v>158</v>
      </c>
      <c r="B79" s="193" t="s">
        <v>314</v>
      </c>
      <c r="C79" s="184">
        <v>141700</v>
      </c>
      <c r="D79" s="184">
        <v>2370</v>
      </c>
      <c r="E79" s="184">
        <v>1100</v>
      </c>
      <c r="F79" s="184">
        <v>3740</v>
      </c>
      <c r="G79" s="185">
        <v>0</v>
      </c>
      <c r="H79" s="115">
        <f t="shared" si="77"/>
        <v>139230</v>
      </c>
      <c r="I79" s="44">
        <f t="shared" si="78"/>
        <v>25061.4</v>
      </c>
      <c r="J79" s="186">
        <f t="shared" si="79"/>
        <v>164291.4</v>
      </c>
      <c r="K79" s="135">
        <f t="shared" si="80"/>
        <v>25061.4</v>
      </c>
      <c r="L79" s="187">
        <f t="shared" si="81"/>
        <v>139230</v>
      </c>
      <c r="M79" s="32">
        <v>92540</v>
      </c>
      <c r="N79" s="188">
        <f t="shared" si="82"/>
        <v>46690</v>
      </c>
    </row>
    <row r="80" spans="1:14" s="1" customFormat="1" ht="28.5">
      <c r="A80" s="78" t="str">
        <f>'Land Price - BHIWANDI'!A80</f>
        <v>Medium Blow Moulding</v>
      </c>
      <c r="B80" s="193" t="str">
        <f>'Land Price - BHIWANDI'!B80</f>
        <v>B0148D</v>
      </c>
      <c r="C80" s="184">
        <v>144800</v>
      </c>
      <c r="D80" s="184">
        <v>2370</v>
      </c>
      <c r="E80" s="184">
        <v>1100</v>
      </c>
      <c r="F80" s="184">
        <v>4460</v>
      </c>
      <c r="G80" s="189">
        <v>0</v>
      </c>
      <c r="H80" s="115">
        <f t="shared" si="77"/>
        <v>141610</v>
      </c>
      <c r="I80" s="44">
        <f t="shared" si="78"/>
        <v>25489.8</v>
      </c>
      <c r="J80" s="186">
        <f t="shared" si="79"/>
        <v>167099.79999999999</v>
      </c>
      <c r="K80" s="135">
        <f t="shared" si="80"/>
        <v>25489.8</v>
      </c>
      <c r="L80" s="187">
        <f t="shared" si="81"/>
        <v>141610</v>
      </c>
      <c r="M80" s="32">
        <v>94290</v>
      </c>
      <c r="N80" s="188">
        <f t="shared" si="82"/>
        <v>47320</v>
      </c>
    </row>
    <row r="81" spans="1:14" s="1" customFormat="1" ht="28.5">
      <c r="A81" s="78" t="str">
        <f>'Land Price - BHIWANDI'!A81</f>
        <v>Large Blow Moulding</v>
      </c>
      <c r="B81" s="193" t="str">
        <f>'Land Price - BHIWANDI'!B81</f>
        <v xml:space="preserve">B0053D      </v>
      </c>
      <c r="C81" s="184">
        <v>147200</v>
      </c>
      <c r="D81" s="184">
        <v>2370</v>
      </c>
      <c r="E81" s="184">
        <v>1100</v>
      </c>
      <c r="F81" s="184">
        <v>3740</v>
      </c>
      <c r="G81" s="189">
        <v>0</v>
      </c>
      <c r="H81" s="115">
        <f t="shared" si="77"/>
        <v>144730</v>
      </c>
      <c r="I81" s="44">
        <f t="shared" si="78"/>
        <v>26051.4</v>
      </c>
      <c r="J81" s="186">
        <f t="shared" si="79"/>
        <v>170781.4</v>
      </c>
      <c r="K81" s="135">
        <f t="shared" si="80"/>
        <v>26051.4</v>
      </c>
      <c r="L81" s="187">
        <f t="shared" si="81"/>
        <v>144730</v>
      </c>
      <c r="M81" s="32"/>
      <c r="N81" s="188"/>
    </row>
    <row r="82" spans="1:14" s="1" customFormat="1" ht="28.5">
      <c r="A82" s="78" t="str">
        <f>'Land Price - BHIWANDI'!A82</f>
        <v>Pipe Grade - PE100</v>
      </c>
      <c r="B82" s="193" t="str">
        <f>'Land Price - BHIWANDI'!B82</f>
        <v>P0049D</v>
      </c>
      <c r="C82" s="184">
        <v>140100</v>
      </c>
      <c r="D82" s="184">
        <v>2370</v>
      </c>
      <c r="E82" s="184">
        <v>1100</v>
      </c>
      <c r="F82" s="184">
        <v>8030</v>
      </c>
      <c r="G82" s="189">
        <v>0</v>
      </c>
      <c r="H82" s="115">
        <f t="shared" si="77"/>
        <v>133340</v>
      </c>
      <c r="I82" s="44">
        <f t="shared" si="78"/>
        <v>24001.200000000001</v>
      </c>
      <c r="J82" s="186">
        <f t="shared" si="79"/>
        <v>157341.20000000001</v>
      </c>
      <c r="K82" s="135">
        <f t="shared" si="80"/>
        <v>24001.200000000001</v>
      </c>
      <c r="L82" s="187">
        <f t="shared" si="81"/>
        <v>133340</v>
      </c>
      <c r="M82" s="32">
        <v>100920</v>
      </c>
      <c r="N82" s="188">
        <f t="shared" si="82"/>
        <v>32420</v>
      </c>
    </row>
    <row r="83" spans="1:14" s="1" customFormat="1" ht="28.5">
      <c r="A83" s="78" t="str">
        <f>'Land Price - BHIWANDI'!A83</f>
        <v>Pipe Grade - PE80</v>
      </c>
      <c r="B83" s="193" t="str">
        <f>'Land Price - BHIWANDI'!B83</f>
        <v>P0148D</v>
      </c>
      <c r="C83" s="184">
        <v>139300</v>
      </c>
      <c r="D83" s="184">
        <v>2370</v>
      </c>
      <c r="E83" s="184">
        <v>1100</v>
      </c>
      <c r="F83" s="184">
        <v>8630</v>
      </c>
      <c r="G83" s="185">
        <v>0</v>
      </c>
      <c r="H83" s="115">
        <f t="shared" si="77"/>
        <v>131940</v>
      </c>
      <c r="I83" s="44">
        <f t="shared" si="78"/>
        <v>23749.200000000001</v>
      </c>
      <c r="J83" s="186">
        <f t="shared" si="79"/>
        <v>155689.20000000001</v>
      </c>
      <c r="K83" s="135">
        <f t="shared" si="80"/>
        <v>23749.200000000001</v>
      </c>
      <c r="L83" s="187">
        <f t="shared" si="81"/>
        <v>131940</v>
      </c>
      <c r="M83" s="32"/>
      <c r="N83" s="188"/>
    </row>
    <row r="84" spans="1:14" s="1" customFormat="1" ht="28.5">
      <c r="A84" s="78" t="str">
        <f>'Land Price - BHIWANDI'!A84</f>
        <v>Pipe Grade - PE63</v>
      </c>
      <c r="B84" s="193" t="str">
        <f>'Land Price - BHIWANDI'!B84</f>
        <v>P0142S</v>
      </c>
      <c r="C84" s="184">
        <v>136900</v>
      </c>
      <c r="D84" s="184">
        <v>2370</v>
      </c>
      <c r="E84" s="184">
        <v>1100</v>
      </c>
      <c r="F84" s="184">
        <v>6670</v>
      </c>
      <c r="G84" s="185">
        <v>0</v>
      </c>
      <c r="H84" s="115">
        <f t="shared" si="77"/>
        <v>131500</v>
      </c>
      <c r="I84" s="44">
        <f t="shared" si="78"/>
        <v>23670</v>
      </c>
      <c r="J84" s="186">
        <f t="shared" si="79"/>
        <v>155170</v>
      </c>
      <c r="K84" s="135">
        <f t="shared" si="80"/>
        <v>23670</v>
      </c>
      <c r="L84" s="187">
        <f t="shared" si="81"/>
        <v>131500</v>
      </c>
      <c r="M84" s="32">
        <v>97590</v>
      </c>
      <c r="N84" s="188">
        <f t="shared" si="82"/>
        <v>33910</v>
      </c>
    </row>
    <row r="85" spans="1:14" s="1" customFormat="1" ht="28.5">
      <c r="A85" s="78" t="s">
        <v>294</v>
      </c>
      <c r="B85" s="193" t="s">
        <v>315</v>
      </c>
      <c r="C85" s="184">
        <v>141300</v>
      </c>
      <c r="D85" s="184">
        <v>2370</v>
      </c>
      <c r="E85" s="184">
        <v>1100</v>
      </c>
      <c r="F85" s="184">
        <v>9220</v>
      </c>
      <c r="G85" s="185">
        <v>0</v>
      </c>
      <c r="H85" s="115">
        <f t="shared" si="77"/>
        <v>133350</v>
      </c>
      <c r="I85" s="44">
        <f t="shared" si="78"/>
        <v>24003</v>
      </c>
      <c r="J85" s="186">
        <f t="shared" si="79"/>
        <v>157353</v>
      </c>
      <c r="K85" s="135">
        <f t="shared" si="80"/>
        <v>24003</v>
      </c>
      <c r="L85" s="187">
        <f t="shared" si="81"/>
        <v>133350</v>
      </c>
      <c r="M85" s="32">
        <v>97590</v>
      </c>
      <c r="N85" s="188">
        <f t="shared" si="82"/>
        <v>35760</v>
      </c>
    </row>
    <row r="86" spans="1:14" s="1" customFormat="1" ht="28.5">
      <c r="A86" s="78" t="str">
        <f>'Land Price - BHIWANDI'!A86</f>
        <v>HD Mono Filaments</v>
      </c>
      <c r="B86" s="193" t="str">
        <f>'Land Price - BHIWANDI'!B86</f>
        <v>Y0154S</v>
      </c>
      <c r="C86" s="184">
        <v>143600</v>
      </c>
      <c r="D86" s="184">
        <v>2370</v>
      </c>
      <c r="E86" s="184">
        <v>1100</v>
      </c>
      <c r="F86" s="184">
        <v>6590</v>
      </c>
      <c r="G86" s="189">
        <v>0</v>
      </c>
      <c r="H86" s="115">
        <f t="shared" si="77"/>
        <v>138280</v>
      </c>
      <c r="I86" s="44">
        <f t="shared" si="78"/>
        <v>24890.400000000001</v>
      </c>
      <c r="J86" s="186">
        <f t="shared" si="79"/>
        <v>163170.4</v>
      </c>
      <c r="K86" s="135">
        <f t="shared" si="80"/>
        <v>24890.400000000001</v>
      </c>
      <c r="L86" s="187">
        <f t="shared" si="81"/>
        <v>138280</v>
      </c>
      <c r="M86" s="32">
        <v>94340</v>
      </c>
      <c r="N86" s="188">
        <f t="shared" si="82"/>
        <v>43940</v>
      </c>
    </row>
    <row r="87" spans="1:14" s="1" customFormat="1" ht="28.5">
      <c r="A87" s="78" t="str">
        <f>'Land Price - BHIWANDI'!A87</f>
        <v>HD Raffia</v>
      </c>
      <c r="B87" s="193" t="s">
        <v>333</v>
      </c>
      <c r="C87" s="184">
        <v>145000</v>
      </c>
      <c r="D87" s="184">
        <v>2370</v>
      </c>
      <c r="E87" s="184">
        <v>1100</v>
      </c>
      <c r="F87" s="184">
        <v>7300</v>
      </c>
      <c r="G87" s="185">
        <v>0</v>
      </c>
      <c r="H87" s="115">
        <f t="shared" si="77"/>
        <v>138970</v>
      </c>
      <c r="I87" s="44">
        <f t="shared" si="78"/>
        <v>25014.6</v>
      </c>
      <c r="J87" s="186">
        <f t="shared" si="79"/>
        <v>163984.6</v>
      </c>
      <c r="K87" s="135">
        <f t="shared" si="80"/>
        <v>25014.6</v>
      </c>
      <c r="L87" s="187">
        <f t="shared" si="81"/>
        <v>138970</v>
      </c>
      <c r="M87" s="32">
        <v>94780</v>
      </c>
      <c r="N87" s="188">
        <f t="shared" si="82"/>
        <v>44190</v>
      </c>
    </row>
    <row r="88" spans="1:14" s="1" customFormat="1" ht="28.5">
      <c r="A88" s="78" t="str">
        <f>'Land Price - BHIWANDI'!A88</f>
        <v>HM Film</v>
      </c>
      <c r="B88" s="193" t="str">
        <f>'Land Price - BHIWANDI'!B88</f>
        <v>F0050D</v>
      </c>
      <c r="C88" s="184">
        <v>145100</v>
      </c>
      <c r="D88" s="184">
        <v>2370</v>
      </c>
      <c r="E88" s="184">
        <v>1100</v>
      </c>
      <c r="F88" s="184">
        <v>5080</v>
      </c>
      <c r="G88" s="189">
        <v>0</v>
      </c>
      <c r="H88" s="115">
        <f t="shared" si="77"/>
        <v>141290</v>
      </c>
      <c r="I88" s="44">
        <f t="shared" si="78"/>
        <v>25432.2</v>
      </c>
      <c r="J88" s="186">
        <f t="shared" si="79"/>
        <v>166722.20000000001</v>
      </c>
      <c r="K88" s="135">
        <f t="shared" si="80"/>
        <v>25432.2</v>
      </c>
      <c r="L88" s="187">
        <f t="shared" si="81"/>
        <v>141290</v>
      </c>
      <c r="M88" s="32"/>
      <c r="N88" s="188"/>
    </row>
    <row r="89" spans="1:14" s="1" customFormat="1" ht="28.5">
      <c r="A89" s="78" t="str">
        <f>'Land Price - BHIWANDI'!A89</f>
        <v>HD Film</v>
      </c>
      <c r="B89" s="193" t="str">
        <f>'Land Price - BHIWANDI'!B89</f>
        <v>F0146D</v>
      </c>
      <c r="C89" s="184">
        <v>145300</v>
      </c>
      <c r="D89" s="184">
        <v>2370</v>
      </c>
      <c r="E89" s="184">
        <v>1100</v>
      </c>
      <c r="F89" s="184">
        <v>5360</v>
      </c>
      <c r="G89" s="189">
        <v>0</v>
      </c>
      <c r="H89" s="115">
        <f t="shared" si="77"/>
        <v>141210</v>
      </c>
      <c r="I89" s="44">
        <f t="shared" si="78"/>
        <v>25417.8</v>
      </c>
      <c r="J89" s="186">
        <f t="shared" si="79"/>
        <v>166627.79999999999</v>
      </c>
      <c r="K89" s="135">
        <f t="shared" si="80"/>
        <v>25417.8</v>
      </c>
      <c r="L89" s="187">
        <f t="shared" si="81"/>
        <v>141210</v>
      </c>
      <c r="M89" s="32">
        <v>93520</v>
      </c>
      <c r="N89" s="188">
        <f t="shared" si="82"/>
        <v>47690</v>
      </c>
    </row>
    <row r="90" spans="1:14" s="1" customFormat="1" ht="28.5">
      <c r="A90" s="78" t="str">
        <f>'Land Price - BHIWANDI'!A90</f>
        <v>HD Film</v>
      </c>
      <c r="B90" s="193" t="str">
        <f>'Land Price - BHIWANDI'!B90</f>
        <v>F0153S</v>
      </c>
      <c r="C90" s="184">
        <v>145300</v>
      </c>
      <c r="D90" s="184">
        <v>2370</v>
      </c>
      <c r="E90" s="184">
        <v>1100</v>
      </c>
      <c r="F90" s="184">
        <v>5360</v>
      </c>
      <c r="G90" s="185">
        <v>0</v>
      </c>
      <c r="H90" s="115">
        <f t="shared" si="77"/>
        <v>141210</v>
      </c>
      <c r="I90" s="44">
        <f t="shared" si="78"/>
        <v>25417.8</v>
      </c>
      <c r="J90" s="186">
        <f t="shared" si="79"/>
        <v>166627.79999999999</v>
      </c>
      <c r="K90" s="135">
        <f t="shared" si="80"/>
        <v>25417.8</v>
      </c>
      <c r="L90" s="187">
        <f t="shared" si="81"/>
        <v>141210</v>
      </c>
      <c r="M90" s="32"/>
      <c r="N90" s="188"/>
    </row>
    <row r="91" spans="1:14" s="1" customFormat="1" ht="28.5">
      <c r="A91" s="78" t="s">
        <v>362</v>
      </c>
      <c r="B91" s="193" t="s">
        <v>360</v>
      </c>
      <c r="C91" s="184">
        <v>150300</v>
      </c>
      <c r="D91" s="184">
        <v>2370</v>
      </c>
      <c r="E91" s="184">
        <v>1100</v>
      </c>
      <c r="F91" s="184">
        <v>4740</v>
      </c>
      <c r="G91" s="185">
        <v>0</v>
      </c>
      <c r="H91" s="115">
        <f t="shared" ref="H91:H94" si="83">C91+D91-E91-F91-G91</f>
        <v>146830</v>
      </c>
      <c r="I91" s="44"/>
      <c r="J91" s="186"/>
      <c r="K91" s="135"/>
      <c r="L91" s="187"/>
      <c r="M91" s="32"/>
      <c r="N91" s="188"/>
    </row>
    <row r="92" spans="1:14" s="1" customFormat="1" ht="28.5">
      <c r="A92" s="78" t="s">
        <v>416</v>
      </c>
      <c r="B92" s="193" t="s">
        <v>413</v>
      </c>
      <c r="C92" s="184">
        <v>148000</v>
      </c>
      <c r="D92" s="184">
        <v>2370</v>
      </c>
      <c r="E92" s="184">
        <v>1100</v>
      </c>
      <c r="F92" s="184">
        <v>6250</v>
      </c>
      <c r="G92" s="185">
        <v>0</v>
      </c>
      <c r="H92" s="115">
        <f t="shared" si="83"/>
        <v>143020</v>
      </c>
      <c r="I92" s="44"/>
      <c r="J92" s="186"/>
      <c r="K92" s="135"/>
      <c r="L92" s="187"/>
      <c r="M92" s="32"/>
      <c r="N92" s="188"/>
    </row>
    <row r="93" spans="1:14" s="1" customFormat="1" ht="28.5">
      <c r="A93" s="78" t="s">
        <v>416</v>
      </c>
      <c r="B93" s="193" t="s">
        <v>414</v>
      </c>
      <c r="C93" s="184">
        <v>148000</v>
      </c>
      <c r="D93" s="184">
        <v>2370</v>
      </c>
      <c r="E93" s="184">
        <v>1100</v>
      </c>
      <c r="F93" s="184">
        <v>6250</v>
      </c>
      <c r="G93" s="185">
        <v>0</v>
      </c>
      <c r="H93" s="115">
        <f t="shared" si="83"/>
        <v>143020</v>
      </c>
      <c r="I93" s="44"/>
      <c r="J93" s="186"/>
      <c r="K93" s="135"/>
      <c r="L93" s="187"/>
      <c r="M93" s="32"/>
      <c r="N93" s="188"/>
    </row>
    <row r="94" spans="1:14" s="1" customFormat="1" ht="28.5">
      <c r="A94" s="78" t="s">
        <v>416</v>
      </c>
      <c r="B94" s="193" t="s">
        <v>415</v>
      </c>
      <c r="C94" s="184">
        <v>145500</v>
      </c>
      <c r="D94" s="184">
        <v>2370</v>
      </c>
      <c r="E94" s="184">
        <v>1100</v>
      </c>
      <c r="F94" s="184">
        <v>6250</v>
      </c>
      <c r="G94" s="185">
        <v>0</v>
      </c>
      <c r="H94" s="115">
        <f t="shared" si="83"/>
        <v>140520</v>
      </c>
      <c r="I94" s="44"/>
      <c r="J94" s="186"/>
      <c r="K94" s="135"/>
      <c r="L94" s="187"/>
      <c r="M94" s="32"/>
      <c r="N94" s="188"/>
    </row>
    <row r="95" spans="1:14" s="1" customFormat="1" ht="28.5">
      <c r="A95" s="78" t="str">
        <f>'Land Price - BHIWANDI'!A95</f>
        <v>HD Inj. Mldg. (NP)</v>
      </c>
      <c r="B95" s="193" t="str">
        <f>'Land Price - BHIWANDI'!B95</f>
        <v>N0252S</v>
      </c>
      <c r="C95" s="184">
        <v>144700</v>
      </c>
      <c r="D95" s="184">
        <v>2370</v>
      </c>
      <c r="E95" s="184">
        <v>1100</v>
      </c>
      <c r="F95" s="184">
        <v>6250</v>
      </c>
      <c r="G95" s="189">
        <v>0</v>
      </c>
      <c r="H95" s="115">
        <f t="shared" si="77"/>
        <v>139720</v>
      </c>
      <c r="I95" s="44">
        <f t="shared" si="78"/>
        <v>25149.599999999999</v>
      </c>
      <c r="J95" s="186">
        <f t="shared" si="79"/>
        <v>164869.6</v>
      </c>
      <c r="K95" s="135">
        <f t="shared" si="80"/>
        <v>25149.599999999999</v>
      </c>
      <c r="L95" s="187">
        <f t="shared" si="81"/>
        <v>139720</v>
      </c>
      <c r="M95" s="32">
        <v>91880</v>
      </c>
      <c r="N95" s="188">
        <f t="shared" si="82"/>
        <v>47840</v>
      </c>
    </row>
    <row r="96" spans="1:14" s="1" customFormat="1" ht="28.5">
      <c r="A96" s="78" t="str">
        <f>'Land Price - BHIWANDI'!A96</f>
        <v>HD Inj. Mldg. (NP)</v>
      </c>
      <c r="B96" s="193" t="str">
        <f>'Land Price - BHIWANDI'!B96</f>
        <v>N0662D</v>
      </c>
      <c r="C96" s="184">
        <v>135400</v>
      </c>
      <c r="D96" s="184">
        <v>2370</v>
      </c>
      <c r="E96" s="184">
        <v>1100</v>
      </c>
      <c r="F96" s="184">
        <v>5690</v>
      </c>
      <c r="G96" s="189">
        <v>0</v>
      </c>
      <c r="H96" s="115">
        <f t="shared" si="77"/>
        <v>130980</v>
      </c>
      <c r="I96" s="44">
        <f t="shared" si="78"/>
        <v>23576.400000000001</v>
      </c>
      <c r="J96" s="186">
        <f t="shared" si="79"/>
        <v>154556.4</v>
      </c>
      <c r="K96" s="135">
        <f t="shared" si="80"/>
        <v>23576.400000000001</v>
      </c>
      <c r="L96" s="187">
        <f t="shared" si="81"/>
        <v>130980</v>
      </c>
      <c r="M96" s="32">
        <v>89540</v>
      </c>
      <c r="N96" s="188">
        <f t="shared" si="82"/>
        <v>41440</v>
      </c>
    </row>
    <row r="97" spans="1:14" s="1" customFormat="1" ht="28.5">
      <c r="A97" s="78" t="str">
        <f>'Land Price - BHIWANDI'!A97</f>
        <v>HD Inj. Mldg. (NP)</v>
      </c>
      <c r="B97" s="193" t="str">
        <f>'Land Price - BHIWANDI'!B97</f>
        <v>N0861S</v>
      </c>
      <c r="C97" s="184">
        <v>135400</v>
      </c>
      <c r="D97" s="184">
        <v>2370</v>
      </c>
      <c r="E97" s="184">
        <v>1100</v>
      </c>
      <c r="F97" s="184">
        <v>5690</v>
      </c>
      <c r="G97" s="189">
        <v>0</v>
      </c>
      <c r="H97" s="115">
        <f t="shared" si="77"/>
        <v>130980</v>
      </c>
      <c r="I97" s="44">
        <f t="shared" si="78"/>
        <v>23576.400000000001</v>
      </c>
      <c r="J97" s="186">
        <f t="shared" si="79"/>
        <v>154556.4</v>
      </c>
      <c r="K97" s="135">
        <f t="shared" si="80"/>
        <v>23576.400000000001</v>
      </c>
      <c r="L97" s="187">
        <f t="shared" si="81"/>
        <v>130980</v>
      </c>
      <c r="M97" s="32">
        <v>89540</v>
      </c>
      <c r="N97" s="188">
        <f t="shared" si="82"/>
        <v>41440</v>
      </c>
    </row>
    <row r="98" spans="1:14" s="1" customFormat="1" ht="28.5">
      <c r="A98" s="78" t="str">
        <f>'Land Price - BHIWANDI'!A98</f>
        <v>HD Inj. Mldg. (NP)</v>
      </c>
      <c r="B98" s="87" t="str">
        <f>'Land Price - BHIWANDI'!B98</f>
        <v>N2050S</v>
      </c>
      <c r="C98" s="184">
        <v>135900</v>
      </c>
      <c r="D98" s="184">
        <v>2370</v>
      </c>
      <c r="E98" s="113">
        <v>1100</v>
      </c>
      <c r="F98" s="184">
        <v>4920</v>
      </c>
      <c r="G98" s="114">
        <v>0</v>
      </c>
      <c r="H98" s="115">
        <f t="shared" si="77"/>
        <v>132250</v>
      </c>
      <c r="I98" s="44">
        <f t="shared" si="78"/>
        <v>23805</v>
      </c>
      <c r="J98" s="73">
        <f t="shared" si="79"/>
        <v>156055</v>
      </c>
      <c r="K98" s="65">
        <f t="shared" si="80"/>
        <v>23805</v>
      </c>
      <c r="L98" s="42">
        <f t="shared" si="81"/>
        <v>132250</v>
      </c>
      <c r="M98" s="32">
        <v>92060</v>
      </c>
      <c r="N98" s="38">
        <f t="shared" si="82"/>
        <v>40190</v>
      </c>
    </row>
    <row r="99" spans="1:14" s="1" customFormat="1" ht="28.5">
      <c r="A99" s="78" t="str">
        <f>'Land Price - BHIWANDI'!A99</f>
        <v>HD Inj. Mldg. (NP)</v>
      </c>
      <c r="B99" s="193" t="str">
        <f>'Land Price - BHIWANDI'!B99</f>
        <v>N0662DU</v>
      </c>
      <c r="C99" s="184">
        <v>137000</v>
      </c>
      <c r="D99" s="184">
        <v>2370</v>
      </c>
      <c r="E99" s="184">
        <v>1100</v>
      </c>
      <c r="F99" s="184">
        <v>5970</v>
      </c>
      <c r="G99" s="185">
        <v>0</v>
      </c>
      <c r="H99" s="115">
        <f t="shared" si="77"/>
        <v>132300</v>
      </c>
      <c r="I99" s="44">
        <f t="shared" si="78"/>
        <v>23814</v>
      </c>
      <c r="J99" s="186">
        <f t="shared" si="79"/>
        <v>156114</v>
      </c>
      <c r="K99" s="135">
        <f t="shared" si="80"/>
        <v>23814</v>
      </c>
      <c r="L99" s="187">
        <f t="shared" si="81"/>
        <v>132300</v>
      </c>
      <c r="M99" s="32">
        <v>92060</v>
      </c>
      <c r="N99" s="188">
        <f t="shared" si="82"/>
        <v>40240</v>
      </c>
    </row>
    <row r="100" spans="1:14" s="1" customFormat="1" ht="28.5">
      <c r="A100" s="78" t="str">
        <f>'Land Price - BHIWANDI'!A100</f>
        <v>HD Inj. Mldg. (NP)</v>
      </c>
      <c r="B100" s="193" t="str">
        <f>'Land Price - BHIWANDI'!B100</f>
        <v>N0861SU</v>
      </c>
      <c r="C100" s="184">
        <v>137000</v>
      </c>
      <c r="D100" s="184">
        <v>2370</v>
      </c>
      <c r="E100" s="184">
        <v>1100</v>
      </c>
      <c r="F100" s="184">
        <v>5970</v>
      </c>
      <c r="G100" s="185">
        <v>0</v>
      </c>
      <c r="H100" s="115">
        <f t="shared" si="77"/>
        <v>132300</v>
      </c>
      <c r="I100" s="44">
        <f t="shared" si="78"/>
        <v>23814</v>
      </c>
      <c r="J100" s="186">
        <f t="shared" si="79"/>
        <v>156114</v>
      </c>
      <c r="K100" s="135">
        <f t="shared" si="80"/>
        <v>23814</v>
      </c>
      <c r="L100" s="187">
        <f t="shared" si="81"/>
        <v>132300</v>
      </c>
      <c r="M100" s="32">
        <v>92060</v>
      </c>
      <c r="N100" s="188">
        <f t="shared" si="82"/>
        <v>40240</v>
      </c>
    </row>
    <row r="101" spans="1:14" s="1" customFormat="1" ht="28.5">
      <c r="A101" s="78" t="str">
        <f>'Land Price - BHIWANDI'!A101</f>
        <v>GP Blow Moulding (NP)</v>
      </c>
      <c r="B101" s="193" t="str">
        <f>'Land Price - BHIWANDI'!B101</f>
        <v>N0155D</v>
      </c>
      <c r="C101" s="184">
        <v>140900</v>
      </c>
      <c r="D101" s="184">
        <v>2370</v>
      </c>
      <c r="E101" s="184">
        <v>1100</v>
      </c>
      <c r="F101" s="184">
        <v>3740</v>
      </c>
      <c r="G101" s="189">
        <v>0</v>
      </c>
      <c r="H101" s="115">
        <f t="shared" si="77"/>
        <v>138430</v>
      </c>
      <c r="I101" s="44">
        <f t="shared" si="78"/>
        <v>24917.4</v>
      </c>
      <c r="J101" s="186">
        <f t="shared" si="79"/>
        <v>163347.4</v>
      </c>
      <c r="K101" s="135">
        <f t="shared" si="80"/>
        <v>24917.4</v>
      </c>
      <c r="L101" s="187">
        <f t="shared" si="81"/>
        <v>138430</v>
      </c>
      <c r="M101" s="32">
        <v>91740</v>
      </c>
      <c r="N101" s="188">
        <f t="shared" si="82"/>
        <v>46690</v>
      </c>
    </row>
    <row r="102" spans="1:14" s="1" customFormat="1" ht="28.5">
      <c r="A102" s="78" t="s">
        <v>169</v>
      </c>
      <c r="B102" s="190" t="s">
        <v>310</v>
      </c>
      <c r="C102" s="184">
        <v>140900</v>
      </c>
      <c r="D102" s="184">
        <v>2370</v>
      </c>
      <c r="E102" s="184">
        <v>1100</v>
      </c>
      <c r="F102" s="184">
        <v>3740</v>
      </c>
      <c r="G102" s="185">
        <v>0</v>
      </c>
      <c r="H102" s="115">
        <f t="shared" si="77"/>
        <v>138430</v>
      </c>
      <c r="I102" s="44">
        <f t="shared" si="78"/>
        <v>24917.4</v>
      </c>
      <c r="J102" s="186">
        <f t="shared" si="79"/>
        <v>163347.4</v>
      </c>
      <c r="K102" s="135">
        <f t="shared" si="80"/>
        <v>24917.4</v>
      </c>
      <c r="L102" s="187">
        <f t="shared" si="81"/>
        <v>138430</v>
      </c>
      <c r="M102" s="32">
        <v>91740</v>
      </c>
      <c r="N102" s="188">
        <f t="shared" si="82"/>
        <v>46690</v>
      </c>
    </row>
    <row r="103" spans="1:14" s="1" customFormat="1" ht="28.5">
      <c r="A103" s="78" t="s">
        <v>169</v>
      </c>
      <c r="B103" s="190" t="s">
        <v>311</v>
      </c>
      <c r="C103" s="184">
        <v>140900</v>
      </c>
      <c r="D103" s="184">
        <v>2370</v>
      </c>
      <c r="E103" s="184">
        <v>1100</v>
      </c>
      <c r="F103" s="184">
        <v>3740</v>
      </c>
      <c r="G103" s="185">
        <v>0</v>
      </c>
      <c r="H103" s="115">
        <f t="shared" si="77"/>
        <v>138430</v>
      </c>
      <c r="I103" s="44">
        <f t="shared" si="78"/>
        <v>24917.4</v>
      </c>
      <c r="J103" s="186">
        <f t="shared" si="79"/>
        <v>163347.4</v>
      </c>
      <c r="K103" s="135">
        <f t="shared" si="80"/>
        <v>24917.4</v>
      </c>
      <c r="L103" s="187">
        <f t="shared" si="81"/>
        <v>138430</v>
      </c>
      <c r="M103" s="32">
        <v>91740</v>
      </c>
      <c r="N103" s="188">
        <f t="shared" si="82"/>
        <v>46690</v>
      </c>
    </row>
    <row r="104" spans="1:14" s="1" customFormat="1" ht="28.5">
      <c r="A104" s="78" t="str">
        <f>'Land Price - BHIWANDI'!A104</f>
        <v>Medium Blow Moulding(NP)</v>
      </c>
      <c r="B104" s="193" t="str">
        <f>'Land Price - BHIWANDI'!B104</f>
        <v>N0148D</v>
      </c>
      <c r="C104" s="184">
        <v>144000</v>
      </c>
      <c r="D104" s="184">
        <v>2370</v>
      </c>
      <c r="E104" s="184">
        <v>1100</v>
      </c>
      <c r="F104" s="184">
        <v>4460</v>
      </c>
      <c r="G104" s="185">
        <v>0</v>
      </c>
      <c r="H104" s="115">
        <f t="shared" si="77"/>
        <v>140810</v>
      </c>
      <c r="I104" s="44">
        <f t="shared" si="78"/>
        <v>25345.8</v>
      </c>
      <c r="J104" s="186">
        <f t="shared" si="79"/>
        <v>166155.79999999999</v>
      </c>
      <c r="K104" s="135">
        <f t="shared" si="80"/>
        <v>25345.8</v>
      </c>
      <c r="L104" s="187">
        <f t="shared" si="81"/>
        <v>140810</v>
      </c>
      <c r="M104" s="32">
        <v>93490</v>
      </c>
      <c r="N104" s="188">
        <f t="shared" si="82"/>
        <v>47320</v>
      </c>
    </row>
    <row r="105" spans="1:14" s="1" customFormat="1" ht="28.5">
      <c r="A105" s="78" t="str">
        <f>'Land Price - BHIWANDI'!A105</f>
        <v>Large Blow Moulding(NP)</v>
      </c>
      <c r="B105" s="193" t="str">
        <f>'Land Price - BHIWANDI'!B105</f>
        <v>N0053D</v>
      </c>
      <c r="C105" s="184">
        <v>146400</v>
      </c>
      <c r="D105" s="184">
        <v>2370</v>
      </c>
      <c r="E105" s="184">
        <v>1100</v>
      </c>
      <c r="F105" s="184">
        <v>3740</v>
      </c>
      <c r="G105" s="189">
        <v>0</v>
      </c>
      <c r="H105" s="115">
        <f t="shared" si="77"/>
        <v>143930</v>
      </c>
      <c r="I105" s="44">
        <f t="shared" si="78"/>
        <v>25907.4</v>
      </c>
      <c r="J105" s="186">
        <f t="shared" si="79"/>
        <v>169837.4</v>
      </c>
      <c r="K105" s="135">
        <f t="shared" si="80"/>
        <v>25907.4</v>
      </c>
      <c r="L105" s="187">
        <f t="shared" si="81"/>
        <v>143930</v>
      </c>
      <c r="M105" s="32"/>
      <c r="N105" s="188"/>
    </row>
    <row r="106" spans="1:14" s="1" customFormat="1" ht="28.5">
      <c r="A106" s="78" t="str">
        <f>'Land Price - BHIWANDI'!A106</f>
        <v>Pipe Grade (NP)</v>
      </c>
      <c r="B106" s="193" t="str">
        <f>'Land Price - BHIWANDI'!B106</f>
        <v>N0049D</v>
      </c>
      <c r="C106" s="184">
        <v>139300</v>
      </c>
      <c r="D106" s="184">
        <v>2370</v>
      </c>
      <c r="E106" s="184">
        <v>1100</v>
      </c>
      <c r="F106" s="184">
        <v>8030</v>
      </c>
      <c r="G106" s="189">
        <v>0</v>
      </c>
      <c r="H106" s="115">
        <f t="shared" si="77"/>
        <v>132540</v>
      </c>
      <c r="I106" s="44">
        <f t="shared" si="78"/>
        <v>23857.200000000001</v>
      </c>
      <c r="J106" s="186">
        <f t="shared" si="79"/>
        <v>156397.20000000001</v>
      </c>
      <c r="K106" s="135">
        <f t="shared" si="80"/>
        <v>23857.200000000001</v>
      </c>
      <c r="L106" s="187">
        <f t="shared" si="81"/>
        <v>132540</v>
      </c>
      <c r="M106" s="32">
        <v>100120</v>
      </c>
      <c r="N106" s="188">
        <f t="shared" si="82"/>
        <v>32420</v>
      </c>
    </row>
    <row r="107" spans="1:14" s="1" customFormat="1" ht="28.5">
      <c r="A107" s="78" t="str">
        <f>'Land Price - BHIWANDI'!A107</f>
        <v>Pipe Grade (NP)</v>
      </c>
      <c r="B107" s="193" t="str">
        <f>'Land Price - BHIWANDI'!B107</f>
        <v>NP0148D</v>
      </c>
      <c r="C107" s="184">
        <v>138500</v>
      </c>
      <c r="D107" s="184">
        <v>2370</v>
      </c>
      <c r="E107" s="184">
        <v>1100</v>
      </c>
      <c r="F107" s="184">
        <v>8630</v>
      </c>
      <c r="G107" s="185">
        <v>0</v>
      </c>
      <c r="H107" s="115">
        <f t="shared" si="77"/>
        <v>131140</v>
      </c>
      <c r="I107" s="44">
        <f t="shared" si="78"/>
        <v>23605.200000000001</v>
      </c>
      <c r="J107" s="186">
        <f t="shared" si="79"/>
        <v>154745.20000000001</v>
      </c>
      <c r="K107" s="135">
        <f t="shared" si="80"/>
        <v>23605.200000000001</v>
      </c>
      <c r="L107" s="187">
        <f t="shared" si="81"/>
        <v>131140</v>
      </c>
      <c r="M107" s="32"/>
      <c r="N107" s="188"/>
    </row>
    <row r="108" spans="1:14" s="1" customFormat="1" ht="28.5">
      <c r="A108" s="78" t="str">
        <f>'Land Price - BHIWANDI'!A108</f>
        <v>Pipe Grade (NP)</v>
      </c>
      <c r="B108" s="193" t="str">
        <f>'Land Price - BHIWANDI'!B108</f>
        <v>N0142S</v>
      </c>
      <c r="C108" s="184">
        <v>136100</v>
      </c>
      <c r="D108" s="184">
        <v>2370</v>
      </c>
      <c r="E108" s="184">
        <v>1100</v>
      </c>
      <c r="F108" s="184">
        <v>6670</v>
      </c>
      <c r="G108" s="185">
        <v>0</v>
      </c>
      <c r="H108" s="115">
        <f t="shared" si="77"/>
        <v>130700</v>
      </c>
      <c r="I108" s="44">
        <f t="shared" si="78"/>
        <v>23526</v>
      </c>
      <c r="J108" s="186">
        <f t="shared" si="79"/>
        <v>154226</v>
      </c>
      <c r="K108" s="135">
        <f t="shared" si="80"/>
        <v>23526</v>
      </c>
      <c r="L108" s="187">
        <f t="shared" si="81"/>
        <v>130700</v>
      </c>
      <c r="M108" s="32">
        <v>96790</v>
      </c>
      <c r="N108" s="188">
        <f t="shared" si="82"/>
        <v>33910</v>
      </c>
    </row>
    <row r="109" spans="1:14" s="1" customFormat="1" ht="28.5">
      <c r="A109" s="78" t="s">
        <v>189</v>
      </c>
      <c r="B109" s="193" t="s">
        <v>312</v>
      </c>
      <c r="C109" s="184">
        <v>140500</v>
      </c>
      <c r="D109" s="184">
        <v>2370</v>
      </c>
      <c r="E109" s="184">
        <v>1100</v>
      </c>
      <c r="F109" s="184">
        <v>9220</v>
      </c>
      <c r="G109" s="185">
        <v>0</v>
      </c>
      <c r="H109" s="115">
        <f t="shared" si="77"/>
        <v>132550</v>
      </c>
      <c r="I109" s="44">
        <f t="shared" si="78"/>
        <v>23859</v>
      </c>
      <c r="J109" s="186">
        <f t="shared" si="79"/>
        <v>156409</v>
      </c>
      <c r="K109" s="135">
        <f t="shared" si="80"/>
        <v>23859</v>
      </c>
      <c r="L109" s="187">
        <f t="shared" si="81"/>
        <v>132550</v>
      </c>
      <c r="M109" s="32">
        <v>96790</v>
      </c>
      <c r="N109" s="188">
        <f t="shared" si="82"/>
        <v>35760</v>
      </c>
    </row>
    <row r="110" spans="1:14" s="1" customFormat="1" ht="28.5">
      <c r="A110" s="78" t="str">
        <f>'Land Price - BHIWANDI'!A110</f>
        <v>HD Mono Filaments (NP)</v>
      </c>
      <c r="B110" s="193" t="str">
        <f>'Land Price - BHIWANDI'!B110</f>
        <v>N0154S</v>
      </c>
      <c r="C110" s="184">
        <v>142800</v>
      </c>
      <c r="D110" s="184">
        <v>2370</v>
      </c>
      <c r="E110" s="184">
        <v>1100</v>
      </c>
      <c r="F110" s="184">
        <v>6590</v>
      </c>
      <c r="G110" s="189">
        <v>0</v>
      </c>
      <c r="H110" s="115">
        <f t="shared" si="77"/>
        <v>137480</v>
      </c>
      <c r="I110" s="44">
        <f t="shared" si="78"/>
        <v>24746.400000000001</v>
      </c>
      <c r="J110" s="186">
        <f t="shared" si="79"/>
        <v>162226.4</v>
      </c>
      <c r="K110" s="135">
        <f t="shared" si="80"/>
        <v>24746.400000000001</v>
      </c>
      <c r="L110" s="187">
        <f t="shared" si="81"/>
        <v>137480</v>
      </c>
      <c r="M110" s="32">
        <v>93540</v>
      </c>
      <c r="N110" s="188">
        <f t="shared" si="82"/>
        <v>43940</v>
      </c>
    </row>
    <row r="111" spans="1:14" s="1" customFormat="1" ht="28.5">
      <c r="A111" s="78" t="str">
        <f>'Land Price - BHIWANDI'!A111</f>
        <v>HD Raffia (NP)</v>
      </c>
      <c r="B111" s="193" t="s">
        <v>350</v>
      </c>
      <c r="C111" s="184">
        <v>144200</v>
      </c>
      <c r="D111" s="184">
        <v>2370</v>
      </c>
      <c r="E111" s="184">
        <v>1100</v>
      </c>
      <c r="F111" s="184">
        <v>7300</v>
      </c>
      <c r="G111" s="185">
        <v>0</v>
      </c>
      <c r="H111" s="115">
        <f t="shared" si="77"/>
        <v>138170</v>
      </c>
      <c r="I111" s="44">
        <f t="shared" si="78"/>
        <v>24870.6</v>
      </c>
      <c r="J111" s="186">
        <f t="shared" si="79"/>
        <v>163040.6</v>
      </c>
      <c r="K111" s="135">
        <f t="shared" si="80"/>
        <v>24870.6</v>
      </c>
      <c r="L111" s="187">
        <f t="shared" si="81"/>
        <v>138170</v>
      </c>
      <c r="M111" s="32">
        <v>93980</v>
      </c>
      <c r="N111" s="188">
        <f t="shared" si="82"/>
        <v>44190</v>
      </c>
    </row>
    <row r="112" spans="1:14" s="1" customFormat="1" ht="28.5">
      <c r="A112" s="78" t="str">
        <f>'Land Price - BHIWANDI'!A112</f>
        <v>HM Film (NP)</v>
      </c>
      <c r="B112" s="193" t="str">
        <f>'Land Price - BHIWANDI'!B112</f>
        <v>N0050D</v>
      </c>
      <c r="C112" s="184">
        <v>144300</v>
      </c>
      <c r="D112" s="184">
        <v>2370</v>
      </c>
      <c r="E112" s="184">
        <v>1100</v>
      </c>
      <c r="F112" s="184">
        <v>5080</v>
      </c>
      <c r="G112" s="189">
        <v>0</v>
      </c>
      <c r="H112" s="115">
        <f t="shared" si="77"/>
        <v>140490</v>
      </c>
      <c r="I112" s="44">
        <f t="shared" si="78"/>
        <v>25288.2</v>
      </c>
      <c r="J112" s="186">
        <f t="shared" si="79"/>
        <v>165778.20000000001</v>
      </c>
      <c r="K112" s="135">
        <f t="shared" si="80"/>
        <v>25288.2</v>
      </c>
      <c r="L112" s="187">
        <f t="shared" si="81"/>
        <v>140490</v>
      </c>
      <c r="N112" s="188"/>
    </row>
    <row r="113" spans="1:24" s="1" customFormat="1" ht="28.5">
      <c r="A113" s="78" t="str">
        <f>'Land Price - BHIWANDI'!A113</f>
        <v>HD Film (NP)</v>
      </c>
      <c r="B113" s="193" t="str">
        <f>'Land Price - BHIWANDI'!B113</f>
        <v>N0146D</v>
      </c>
      <c r="C113" s="184">
        <v>144500</v>
      </c>
      <c r="D113" s="184">
        <v>2370</v>
      </c>
      <c r="E113" s="184">
        <v>1100</v>
      </c>
      <c r="F113" s="184">
        <v>5360</v>
      </c>
      <c r="G113" s="189">
        <v>0</v>
      </c>
      <c r="H113" s="115">
        <f t="shared" si="77"/>
        <v>140410</v>
      </c>
      <c r="I113" s="44">
        <f t="shared" si="78"/>
        <v>25273.8</v>
      </c>
      <c r="J113" s="186">
        <f t="shared" si="79"/>
        <v>165683.79999999999</v>
      </c>
      <c r="K113" s="135">
        <f t="shared" si="80"/>
        <v>25273.8</v>
      </c>
      <c r="L113" s="187">
        <f t="shared" si="81"/>
        <v>140410</v>
      </c>
      <c r="N113" s="188"/>
    </row>
    <row r="114" spans="1:24" s="1" customFormat="1" ht="28.5">
      <c r="A114" s="78" t="str">
        <f>'Land Price - BHIWANDI'!A114</f>
        <v>HD Film (NP)</v>
      </c>
      <c r="B114" s="193" t="str">
        <f>'Land Price - BHIWANDI'!B114</f>
        <v>N0153S</v>
      </c>
      <c r="C114" s="184">
        <v>144500</v>
      </c>
      <c r="D114" s="184">
        <v>2370</v>
      </c>
      <c r="E114" s="184">
        <v>1100</v>
      </c>
      <c r="F114" s="184">
        <v>5360</v>
      </c>
      <c r="G114" s="185">
        <v>0</v>
      </c>
      <c r="H114" s="115">
        <f t="shared" si="77"/>
        <v>140410</v>
      </c>
      <c r="I114" s="44">
        <f t="shared" si="78"/>
        <v>25273.8</v>
      </c>
      <c r="J114" s="186">
        <f t="shared" si="79"/>
        <v>165683.79999999999</v>
      </c>
      <c r="K114" s="135">
        <f t="shared" si="80"/>
        <v>25273.8</v>
      </c>
      <c r="L114" s="187">
        <f t="shared" si="81"/>
        <v>140410</v>
      </c>
      <c r="M114" s="1">
        <v>92720</v>
      </c>
      <c r="N114" s="188">
        <f t="shared" si="82"/>
        <v>47690</v>
      </c>
    </row>
    <row r="115" spans="1:24" s="1" customFormat="1" ht="28.5">
      <c r="A115" s="79" t="str">
        <f>'Land Price - BHIWANDI'!A115</f>
        <v>OGHDBD</v>
      </c>
      <c r="B115" s="193" t="str">
        <f>'Land Price - BHIWANDI'!B115</f>
        <v>OGHDBD</v>
      </c>
      <c r="C115" s="184">
        <v>136200</v>
      </c>
      <c r="D115" s="184">
        <v>2370</v>
      </c>
      <c r="E115" s="184">
        <v>1100</v>
      </c>
      <c r="F115" s="184">
        <v>3740</v>
      </c>
      <c r="G115" s="189">
        <v>0</v>
      </c>
      <c r="H115" s="115">
        <f t="shared" si="77"/>
        <v>133730</v>
      </c>
      <c r="I115" s="44">
        <f t="shared" si="78"/>
        <v>24071.4</v>
      </c>
      <c r="J115" s="186">
        <f t="shared" si="79"/>
        <v>157801.4</v>
      </c>
      <c r="K115" s="135">
        <f t="shared" si="80"/>
        <v>24071.4</v>
      </c>
      <c r="L115" s="187">
        <f t="shared" si="81"/>
        <v>133730</v>
      </c>
      <c r="M115" s="1">
        <v>87040</v>
      </c>
      <c r="N115" s="188">
        <f t="shared" si="82"/>
        <v>46690</v>
      </c>
    </row>
    <row r="116" spans="1:24" s="1" customFormat="1" ht="28.5">
      <c r="A116" s="79" t="str">
        <f>'Land Price - BHIWANDI'!A116</f>
        <v>OGHDED</v>
      </c>
      <c r="B116" s="193" t="str">
        <f>'Land Price - BHIWANDI'!B116</f>
        <v>OGHDED</v>
      </c>
      <c r="C116" s="184">
        <v>138500</v>
      </c>
      <c r="D116" s="184">
        <v>2370</v>
      </c>
      <c r="E116" s="184">
        <v>1100</v>
      </c>
      <c r="F116" s="184">
        <v>7300</v>
      </c>
      <c r="G116" s="185">
        <v>0</v>
      </c>
      <c r="H116" s="115">
        <f t="shared" si="77"/>
        <v>132470</v>
      </c>
      <c r="I116" s="44">
        <f t="shared" si="78"/>
        <v>23844.6</v>
      </c>
      <c r="J116" s="186">
        <f t="shared" si="79"/>
        <v>156314.6</v>
      </c>
      <c r="K116" s="135">
        <f t="shared" si="80"/>
        <v>23844.6</v>
      </c>
      <c r="L116" s="187">
        <f t="shared" si="81"/>
        <v>132470</v>
      </c>
      <c r="M116" s="1">
        <v>88280</v>
      </c>
      <c r="N116" s="188">
        <f t="shared" si="82"/>
        <v>44190</v>
      </c>
    </row>
    <row r="117" spans="1:24" s="1" customFormat="1" ht="28.5">
      <c r="A117" s="74" t="str">
        <f>'Land Price - BHIWANDI'!A117</f>
        <v>OGHDMD</v>
      </c>
      <c r="B117" s="87" t="str">
        <f>'Land Price - BHIWANDI'!B117</f>
        <v>OGHDMD</v>
      </c>
      <c r="C117" s="184">
        <v>129200</v>
      </c>
      <c r="D117" s="184">
        <v>2370</v>
      </c>
      <c r="E117" s="113">
        <v>1100</v>
      </c>
      <c r="F117" s="184">
        <v>5690</v>
      </c>
      <c r="G117" s="114">
        <v>0</v>
      </c>
      <c r="H117" s="115">
        <f t="shared" si="77"/>
        <v>124780</v>
      </c>
      <c r="I117" s="44">
        <f t="shared" si="78"/>
        <v>22460.400000000001</v>
      </c>
      <c r="J117" s="73">
        <f t="shared" si="79"/>
        <v>147240.4</v>
      </c>
      <c r="K117" s="65">
        <f t="shared" si="80"/>
        <v>22460.400000000001</v>
      </c>
      <c r="L117" s="42">
        <f t="shared" si="81"/>
        <v>124780</v>
      </c>
      <c r="M117" s="32">
        <v>83340</v>
      </c>
      <c r="N117" s="38">
        <f t="shared" si="82"/>
        <v>41440</v>
      </c>
    </row>
    <row r="118" spans="1:24" ht="28.5">
      <c r="A118" s="79" t="str">
        <f>'Land Price - BHIWANDI'!A118</f>
        <v>OGHDES</v>
      </c>
      <c r="B118" s="87" t="str">
        <f>'Land Price - BHIWANDI'!B118</f>
        <v>OGHDES</v>
      </c>
      <c r="C118" s="184">
        <v>138500</v>
      </c>
      <c r="D118" s="184">
        <v>2370</v>
      </c>
      <c r="E118" s="113">
        <v>1100</v>
      </c>
      <c r="F118" s="184">
        <v>7300</v>
      </c>
      <c r="G118" s="114">
        <v>0</v>
      </c>
      <c r="H118" s="115">
        <f t="shared" si="77"/>
        <v>132470</v>
      </c>
      <c r="I118" s="44">
        <f t="shared" si="78"/>
        <v>23844.6</v>
      </c>
      <c r="J118" s="73">
        <f t="shared" si="79"/>
        <v>156314.6</v>
      </c>
      <c r="K118" s="65">
        <f t="shared" si="80"/>
        <v>23844.6</v>
      </c>
      <c r="L118" s="42">
        <f t="shared" si="81"/>
        <v>132470</v>
      </c>
      <c r="M118">
        <v>88280</v>
      </c>
      <c r="N118" s="38">
        <f t="shared" si="82"/>
        <v>44190</v>
      </c>
    </row>
    <row r="119" spans="1:24" s="1" customFormat="1" ht="28.5">
      <c r="A119" s="79" t="str">
        <f>'Land Price - BHIWANDI'!A119</f>
        <v>OGHDMS</v>
      </c>
      <c r="B119" s="87" t="str">
        <f>'Land Price - BHIWANDI'!B119</f>
        <v>OGHDMS</v>
      </c>
      <c r="C119" s="184">
        <v>129200</v>
      </c>
      <c r="D119" s="184">
        <v>2370</v>
      </c>
      <c r="E119" s="113">
        <v>1100</v>
      </c>
      <c r="F119" s="184">
        <v>5690</v>
      </c>
      <c r="G119" s="114">
        <v>0</v>
      </c>
      <c r="H119" s="115">
        <f t="shared" si="77"/>
        <v>124780</v>
      </c>
      <c r="I119" s="44">
        <f t="shared" si="78"/>
        <v>22460.400000000001</v>
      </c>
      <c r="J119" s="73">
        <f t="shared" si="79"/>
        <v>147240.4</v>
      </c>
      <c r="K119" s="65">
        <f t="shared" si="80"/>
        <v>22460.400000000001</v>
      </c>
      <c r="L119" s="42">
        <f t="shared" si="81"/>
        <v>124780</v>
      </c>
      <c r="M119" s="32">
        <v>83090</v>
      </c>
      <c r="N119" s="38">
        <f t="shared" si="82"/>
        <v>41690</v>
      </c>
    </row>
    <row r="120" spans="1:24" s="1" customFormat="1" ht="28.5">
      <c r="A120" s="80" t="str">
        <f>'Land Price - BHIWANDI'!A120</f>
        <v>OGHDLD</v>
      </c>
      <c r="B120" s="87" t="str">
        <f>'Land Price - BHIWANDI'!B120</f>
        <v>OGHDLD</v>
      </c>
      <c r="C120" s="184">
        <v>141700</v>
      </c>
      <c r="D120" s="184">
        <v>2370</v>
      </c>
      <c r="E120" s="113">
        <v>1100</v>
      </c>
      <c r="F120" s="184">
        <v>3740</v>
      </c>
      <c r="G120" s="114">
        <v>0</v>
      </c>
      <c r="H120" s="118">
        <f t="shared" si="77"/>
        <v>139230</v>
      </c>
      <c r="I120" s="47">
        <f t="shared" si="78"/>
        <v>25061.4</v>
      </c>
      <c r="J120" s="77">
        <f t="shared" si="79"/>
        <v>164291.4</v>
      </c>
      <c r="K120" s="68">
        <f t="shared" si="80"/>
        <v>25061.4</v>
      </c>
      <c r="L120" s="47">
        <f t="shared" si="81"/>
        <v>139230</v>
      </c>
      <c r="M120" s="32"/>
      <c r="N120" s="38"/>
    </row>
    <row r="121" spans="1:24" s="1" customFormat="1" ht="28.5">
      <c r="A121" s="78" t="s">
        <v>422</v>
      </c>
      <c r="B121" s="220" t="s">
        <v>361</v>
      </c>
      <c r="C121" s="184">
        <v>149500</v>
      </c>
      <c r="D121" s="184">
        <v>1100</v>
      </c>
      <c r="E121" s="113">
        <v>1100</v>
      </c>
      <c r="F121" s="184">
        <v>4740</v>
      </c>
      <c r="G121" s="114">
        <v>0</v>
      </c>
      <c r="H121" s="118">
        <f t="shared" ref="H121:H122" si="84">C121+D121-E121-F121-G121</f>
        <v>144760</v>
      </c>
      <c r="I121" s="140"/>
      <c r="J121" s="139"/>
      <c r="K121" s="221"/>
      <c r="L121" s="140"/>
      <c r="M121" s="32"/>
      <c r="N121" s="38"/>
    </row>
    <row r="122" spans="1:24" s="1" customFormat="1" ht="28.5">
      <c r="A122" s="78" t="s">
        <v>422</v>
      </c>
      <c r="B122" s="87" t="s">
        <v>417</v>
      </c>
      <c r="C122" s="184">
        <v>147200</v>
      </c>
      <c r="D122" s="184">
        <v>2370</v>
      </c>
      <c r="E122" s="113">
        <v>1100</v>
      </c>
      <c r="F122" s="184">
        <v>6250</v>
      </c>
      <c r="G122" s="114">
        <v>0</v>
      </c>
      <c r="H122" s="118">
        <f t="shared" si="84"/>
        <v>142220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80" t="s">
        <v>420</v>
      </c>
      <c r="B123" s="87" t="s">
        <v>418</v>
      </c>
      <c r="C123" s="184">
        <v>147200</v>
      </c>
      <c r="D123" s="184">
        <v>2370</v>
      </c>
      <c r="E123" s="113">
        <v>1100</v>
      </c>
      <c r="F123" s="357">
        <v>6250</v>
      </c>
      <c r="G123" s="114">
        <v>0</v>
      </c>
      <c r="H123" s="118">
        <f t="shared" ref="H123" si="85">C123+D123-E123-F123-G123</f>
        <v>142220</v>
      </c>
      <c r="I123" s="140"/>
      <c r="J123" s="139"/>
      <c r="K123" s="221"/>
      <c r="L123" s="140"/>
      <c r="M123" s="32"/>
      <c r="N123" s="38"/>
    </row>
    <row r="124" spans="1:24" ht="27.75" thickBot="1">
      <c r="A124" s="485" t="s">
        <v>399</v>
      </c>
      <c r="B124" s="462"/>
      <c r="C124" s="487"/>
      <c r="D124" s="462"/>
      <c r="E124" s="462"/>
      <c r="F124" s="462"/>
      <c r="G124" s="462"/>
      <c r="H124" s="462"/>
      <c r="I124" s="94"/>
      <c r="J124" s="95"/>
      <c r="K124" s="452"/>
      <c r="L124" s="452"/>
    </row>
    <row r="125" spans="1:24" s="103" customFormat="1" ht="56.25" thickBot="1">
      <c r="A125" s="97" t="s">
        <v>90</v>
      </c>
      <c r="B125" s="98" t="s">
        <v>0</v>
      </c>
      <c r="C125" s="147" t="s">
        <v>83</v>
      </c>
      <c r="D125" s="110" t="s">
        <v>150</v>
      </c>
      <c r="E125" s="111" t="s">
        <v>84</v>
      </c>
      <c r="F125" s="111" t="s">
        <v>111</v>
      </c>
      <c r="G125" s="111" t="s">
        <v>132</v>
      </c>
      <c r="H125" s="112" t="s">
        <v>148</v>
      </c>
      <c r="I125" s="100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74" t="str">
        <f>'Land Price - BHIWANDI'!A126</f>
        <v>Film - 1 MFI Slip</v>
      </c>
      <c r="B126" s="87" t="str">
        <f>'Land Price - BHIWANDI'!B126</f>
        <v>F0120L</v>
      </c>
      <c r="C126" s="346">
        <v>139400</v>
      </c>
      <c r="D126" s="184">
        <v>2370</v>
      </c>
      <c r="E126" s="113">
        <v>1100</v>
      </c>
      <c r="F126" s="346">
        <v>6130</v>
      </c>
      <c r="G126" s="114">
        <v>0</v>
      </c>
      <c r="H126" s="118">
        <f t="shared" ref="H126" si="86">C126+D126-E126-F126-G126</f>
        <v>134540</v>
      </c>
      <c r="I126" s="47">
        <f t="shared" ref="I126" si="87">H126*18/100</f>
        <v>24217.200000000001</v>
      </c>
      <c r="J126" s="77">
        <f t="shared" ref="J126" si="88">H126+I126</f>
        <v>158757.20000000001</v>
      </c>
      <c r="K126" s="68">
        <f t="shared" ref="K126" si="89">I126</f>
        <v>24217.200000000001</v>
      </c>
      <c r="L126" s="47">
        <f t="shared" ref="L126" si="90">J126-K126</f>
        <v>134540</v>
      </c>
      <c r="M126" s="215"/>
      <c r="N126" s="215"/>
      <c r="O126" s="215"/>
      <c r="P126" s="215"/>
      <c r="Q126" s="215"/>
    </row>
    <row r="127" spans="1:24" ht="28.5">
      <c r="A127" s="74" t="str">
        <f>'Land Price - BHIWANDI'!A127</f>
        <v>Film - 1 MFI Non Slip</v>
      </c>
      <c r="B127" s="87" t="str">
        <f>'Land Price - BHIWANDI'!B127</f>
        <v>F0118L</v>
      </c>
      <c r="C127" s="184">
        <v>139400</v>
      </c>
      <c r="D127" s="184">
        <v>2370</v>
      </c>
      <c r="E127" s="113">
        <v>1100</v>
      </c>
      <c r="F127" s="184">
        <v>6130</v>
      </c>
      <c r="G127" s="114">
        <v>0</v>
      </c>
      <c r="H127" s="115">
        <f t="shared" ref="H127:H167" si="91">C127+D127-E127-F127-G127</f>
        <v>134540</v>
      </c>
      <c r="I127" s="44">
        <f t="shared" ref="I127:I165" si="92">H127*18/100</f>
        <v>24217.200000000001</v>
      </c>
      <c r="J127" s="73">
        <f t="shared" ref="J127:J165" si="93">H127+I127</f>
        <v>158757.20000000001</v>
      </c>
      <c r="K127" s="65">
        <f t="shared" ref="K127:K165" si="94">I127</f>
        <v>24217.200000000001</v>
      </c>
      <c r="L127" s="42">
        <f t="shared" ref="L127:L165" si="95">J127-K127</f>
        <v>134540</v>
      </c>
      <c r="M127" s="34">
        <v>86750</v>
      </c>
      <c r="N127" s="38">
        <f t="shared" ref="N127:N165" si="96">L127-M127</f>
        <v>47790</v>
      </c>
    </row>
    <row r="128" spans="1:24" ht="28.5">
      <c r="A128" s="74" t="str">
        <f>'Land Price - BHIWANDI'!A128</f>
        <v>Film - 2 MFI Non Slip</v>
      </c>
      <c r="B128" s="87" t="str">
        <f>'Land Price - BHIWANDI'!B128</f>
        <v>F0218L</v>
      </c>
      <c r="C128" s="184">
        <v>139500</v>
      </c>
      <c r="D128" s="184">
        <v>2370</v>
      </c>
      <c r="E128" s="113">
        <v>1100</v>
      </c>
      <c r="F128" s="184">
        <v>5990</v>
      </c>
      <c r="G128" s="114">
        <v>0</v>
      </c>
      <c r="H128" s="115">
        <f t="shared" si="91"/>
        <v>134780</v>
      </c>
      <c r="I128" s="44">
        <f t="shared" si="92"/>
        <v>24260.400000000001</v>
      </c>
      <c r="J128" s="73">
        <f t="shared" si="93"/>
        <v>159040.4</v>
      </c>
      <c r="K128" s="65">
        <f t="shared" si="94"/>
        <v>24260.400000000001</v>
      </c>
      <c r="L128" s="42">
        <f t="shared" si="95"/>
        <v>134780</v>
      </c>
      <c r="M128" s="34">
        <v>87070</v>
      </c>
      <c r="N128" s="38">
        <f t="shared" si="96"/>
        <v>47710</v>
      </c>
    </row>
    <row r="129" spans="1:21" ht="28.5">
      <c r="A129" s="74" t="s">
        <v>340</v>
      </c>
      <c r="B129" s="87" t="s">
        <v>338</v>
      </c>
      <c r="C129" s="184">
        <v>139500</v>
      </c>
      <c r="D129" s="184">
        <v>2370</v>
      </c>
      <c r="E129" s="113">
        <v>1100</v>
      </c>
      <c r="F129" s="184">
        <v>5990</v>
      </c>
      <c r="G129" s="114">
        <v>0</v>
      </c>
      <c r="H129" s="115">
        <f t="shared" si="91"/>
        <v>134780</v>
      </c>
      <c r="I129" s="44"/>
      <c r="J129" s="73"/>
      <c r="K129" s="65"/>
      <c r="L129" s="42"/>
      <c r="M129" s="34"/>
      <c r="N129" s="38"/>
    </row>
    <row r="130" spans="1:21" s="1" customFormat="1" ht="28.5">
      <c r="A130" s="74" t="str">
        <f>'Land Price - BHIWANDI'!A130</f>
        <v>DRIP LATERAL</v>
      </c>
      <c r="B130" s="193" t="str">
        <f>'Land Price - BHIWANDI'!B130</f>
        <v>D0120L</v>
      </c>
      <c r="C130" s="184">
        <v>139600</v>
      </c>
      <c r="D130" s="184">
        <v>2370</v>
      </c>
      <c r="E130" s="184">
        <v>1100</v>
      </c>
      <c r="F130" s="184">
        <v>5570</v>
      </c>
      <c r="G130" s="185">
        <v>0</v>
      </c>
      <c r="H130" s="115">
        <f t="shared" si="91"/>
        <v>135300</v>
      </c>
      <c r="I130" s="44">
        <f t="shared" si="92"/>
        <v>24354</v>
      </c>
      <c r="J130" s="186">
        <f t="shared" si="93"/>
        <v>159654</v>
      </c>
      <c r="K130" s="135">
        <f t="shared" si="94"/>
        <v>24354</v>
      </c>
      <c r="L130" s="187">
        <f t="shared" si="95"/>
        <v>135300</v>
      </c>
      <c r="M130" s="32"/>
      <c r="N130" s="188"/>
    </row>
    <row r="131" spans="1:21" s="1" customFormat="1" ht="28.5">
      <c r="A131" s="72" t="s">
        <v>197</v>
      </c>
      <c r="B131" s="194" t="str">
        <f>'Land Price - BHIWANDI'!B131</f>
        <v>R0536L</v>
      </c>
      <c r="C131" s="184">
        <v>148600</v>
      </c>
      <c r="D131" s="184">
        <v>2370</v>
      </c>
      <c r="E131" s="184">
        <v>1100</v>
      </c>
      <c r="F131" s="184">
        <v>5250</v>
      </c>
      <c r="G131" s="189">
        <v>0</v>
      </c>
      <c r="H131" s="115">
        <f t="shared" si="91"/>
        <v>144620</v>
      </c>
      <c r="I131" s="44">
        <f t="shared" si="92"/>
        <v>26031.599999999999</v>
      </c>
      <c r="J131" s="186">
        <f t="shared" si="93"/>
        <v>170651.6</v>
      </c>
      <c r="K131" s="135">
        <f t="shared" si="94"/>
        <v>26031.599999999999</v>
      </c>
      <c r="L131" s="187">
        <f t="shared" si="95"/>
        <v>144620</v>
      </c>
      <c r="M131" s="195">
        <v>98930</v>
      </c>
      <c r="N131" s="188">
        <f t="shared" si="96"/>
        <v>45690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72" t="str">
        <f>'Land Price - BHIWANDI'!A132</f>
        <v>LL  Roto - UV GRADE</v>
      </c>
      <c r="B132" s="199" t="str">
        <f>'Land Price - BHIWANDI'!B132</f>
        <v>R0536LU</v>
      </c>
      <c r="C132" s="184">
        <v>149600</v>
      </c>
      <c r="D132" s="184">
        <v>2370</v>
      </c>
      <c r="E132" s="184">
        <v>1100</v>
      </c>
      <c r="F132" s="184">
        <v>5550</v>
      </c>
      <c r="G132" s="185">
        <v>0</v>
      </c>
      <c r="H132" s="115">
        <f t="shared" si="91"/>
        <v>145320</v>
      </c>
      <c r="I132" s="44">
        <f t="shared" si="92"/>
        <v>26157.599999999999</v>
      </c>
      <c r="J132" s="186">
        <f t="shared" si="93"/>
        <v>171477.6</v>
      </c>
      <c r="K132" s="135">
        <f t="shared" si="94"/>
        <v>26157.599999999999</v>
      </c>
      <c r="L132" s="187">
        <f t="shared" si="95"/>
        <v>145320</v>
      </c>
      <c r="M132" s="195">
        <v>98930</v>
      </c>
      <c r="N132" s="188">
        <f t="shared" si="96"/>
        <v>46390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72" t="str">
        <f>'Land Price - BHIWANDI'!A133</f>
        <v>LL  Extrusion</v>
      </c>
      <c r="B133" s="193" t="str">
        <f>'Land Price - BHIWANDI'!B133</f>
        <v>E0725L</v>
      </c>
      <c r="C133" s="184">
        <v>153600</v>
      </c>
      <c r="D133" s="184">
        <v>2370</v>
      </c>
      <c r="E133" s="184">
        <v>1100</v>
      </c>
      <c r="F133" s="184">
        <v>6550</v>
      </c>
      <c r="G133" s="189">
        <v>0</v>
      </c>
      <c r="H133" s="115">
        <f t="shared" si="91"/>
        <v>148320</v>
      </c>
      <c r="I133" s="44">
        <f t="shared" si="92"/>
        <v>26697.599999999999</v>
      </c>
      <c r="J133" s="186">
        <f t="shared" si="93"/>
        <v>175017.60000000001</v>
      </c>
      <c r="K133" s="135">
        <f t="shared" si="94"/>
        <v>26697.599999999999</v>
      </c>
      <c r="L133" s="187">
        <f t="shared" si="95"/>
        <v>148320</v>
      </c>
      <c r="M133" s="32">
        <v>98950</v>
      </c>
      <c r="N133" s="188">
        <f t="shared" si="96"/>
        <v>49370</v>
      </c>
    </row>
    <row r="134" spans="1:21" s="1" customFormat="1" ht="28.5">
      <c r="A134" s="72" t="str">
        <f>'Land Price - BHIWANDI'!A134</f>
        <v>LL Inj. Mldg.  (20MFI)</v>
      </c>
      <c r="B134" s="193" t="str">
        <f>'Land Price - BHIWANDI'!B134</f>
        <v>M2024L</v>
      </c>
      <c r="C134" s="184">
        <v>152700</v>
      </c>
      <c r="D134" s="184">
        <v>2370</v>
      </c>
      <c r="E134" s="184">
        <v>1100</v>
      </c>
      <c r="F134" s="184">
        <v>5620</v>
      </c>
      <c r="G134" s="189">
        <v>0</v>
      </c>
      <c r="H134" s="115">
        <f t="shared" si="91"/>
        <v>148350</v>
      </c>
      <c r="I134" s="44">
        <f t="shared" si="92"/>
        <v>26703</v>
      </c>
      <c r="J134" s="186">
        <f t="shared" si="93"/>
        <v>175053</v>
      </c>
      <c r="K134" s="135">
        <f t="shared" si="94"/>
        <v>26703</v>
      </c>
      <c r="L134" s="187">
        <f t="shared" si="95"/>
        <v>148350</v>
      </c>
      <c r="M134" s="32">
        <v>100410</v>
      </c>
      <c r="N134" s="188">
        <f t="shared" si="96"/>
        <v>47940</v>
      </c>
    </row>
    <row r="135" spans="1:21" s="1" customFormat="1" ht="28.5">
      <c r="A135" s="72" t="str">
        <f>'Land Price - BHIWANDI'!A135</f>
        <v>LL Inj. Mldg.  (50MFI)</v>
      </c>
      <c r="B135" s="193" t="str">
        <f>'Land Price - BHIWANDI'!B135</f>
        <v>M5026L</v>
      </c>
      <c r="C135" s="184">
        <v>154100</v>
      </c>
      <c r="D135" s="184">
        <v>2370</v>
      </c>
      <c r="E135" s="184">
        <v>1100</v>
      </c>
      <c r="F135" s="184">
        <v>5780</v>
      </c>
      <c r="G135" s="189">
        <v>0</v>
      </c>
      <c r="H135" s="115">
        <f t="shared" si="91"/>
        <v>149590</v>
      </c>
      <c r="I135" s="44">
        <f t="shared" si="92"/>
        <v>26926.2</v>
      </c>
      <c r="J135" s="186">
        <f t="shared" si="93"/>
        <v>176516.2</v>
      </c>
      <c r="K135" s="135">
        <f t="shared" si="94"/>
        <v>26926.2</v>
      </c>
      <c r="L135" s="187">
        <f t="shared" si="95"/>
        <v>149590</v>
      </c>
      <c r="M135" s="32">
        <v>101400</v>
      </c>
      <c r="N135" s="188">
        <f t="shared" si="96"/>
        <v>48190</v>
      </c>
    </row>
    <row r="136" spans="1:21" s="1" customFormat="1" ht="28.5">
      <c r="A136" s="72" t="s">
        <v>318</v>
      </c>
      <c r="B136" s="193" t="s">
        <v>316</v>
      </c>
      <c r="C136" s="184">
        <v>153900</v>
      </c>
      <c r="D136" s="184">
        <v>2370</v>
      </c>
      <c r="E136" s="184">
        <v>1100</v>
      </c>
      <c r="F136" s="184">
        <v>6130</v>
      </c>
      <c r="G136" s="189">
        <v>0</v>
      </c>
      <c r="H136" s="115">
        <f t="shared" si="91"/>
        <v>149040</v>
      </c>
      <c r="I136" s="44"/>
      <c r="J136" s="186"/>
      <c r="K136" s="135"/>
      <c r="L136" s="187"/>
      <c r="M136" s="32"/>
      <c r="N136" s="188"/>
    </row>
    <row r="137" spans="1:21" s="1" customFormat="1" ht="28.5">
      <c r="A137" s="72" t="s">
        <v>319</v>
      </c>
      <c r="B137" s="193" t="s">
        <v>317</v>
      </c>
      <c r="C137" s="184">
        <v>153400</v>
      </c>
      <c r="D137" s="184">
        <v>2370</v>
      </c>
      <c r="E137" s="184">
        <v>1100</v>
      </c>
      <c r="F137" s="184">
        <v>6130</v>
      </c>
      <c r="G137" s="189">
        <v>0</v>
      </c>
      <c r="H137" s="115">
        <f t="shared" si="91"/>
        <v>148540</v>
      </c>
      <c r="I137" s="44"/>
      <c r="J137" s="186"/>
      <c r="K137" s="135"/>
      <c r="L137" s="187"/>
      <c r="M137" s="32"/>
      <c r="N137" s="188"/>
    </row>
    <row r="138" spans="1:21" s="1" customFormat="1" ht="28.5">
      <c r="A138" s="72" t="s">
        <v>353</v>
      </c>
      <c r="B138" s="193" t="s">
        <v>351</v>
      </c>
      <c r="C138" s="184">
        <v>154400</v>
      </c>
      <c r="D138" s="184">
        <v>2370</v>
      </c>
      <c r="E138" s="184">
        <v>1100</v>
      </c>
      <c r="F138" s="184">
        <v>6130</v>
      </c>
      <c r="G138" s="189">
        <v>0</v>
      </c>
      <c r="H138" s="115">
        <f t="shared" si="91"/>
        <v>149540</v>
      </c>
      <c r="I138" s="44"/>
      <c r="J138" s="186"/>
      <c r="K138" s="135"/>
      <c r="L138" s="187"/>
      <c r="M138" s="32"/>
      <c r="N138" s="188"/>
    </row>
    <row r="139" spans="1:21" s="1" customFormat="1" ht="28.5">
      <c r="A139" s="72" t="s">
        <v>353</v>
      </c>
      <c r="B139" s="193" t="s">
        <v>352</v>
      </c>
      <c r="C139" s="184">
        <v>153900</v>
      </c>
      <c r="D139" s="184">
        <v>2370</v>
      </c>
      <c r="E139" s="184">
        <v>1100</v>
      </c>
      <c r="F139" s="184">
        <v>6130</v>
      </c>
      <c r="G139" s="189">
        <v>0</v>
      </c>
      <c r="H139" s="115">
        <f t="shared" si="91"/>
        <v>149040</v>
      </c>
      <c r="I139" s="44"/>
      <c r="J139" s="186"/>
      <c r="K139" s="135"/>
      <c r="L139" s="187"/>
      <c r="M139" s="32"/>
      <c r="N139" s="188"/>
    </row>
    <row r="140" spans="1:21" s="1" customFormat="1" ht="28.5">
      <c r="A140" s="72" t="s">
        <v>388</v>
      </c>
      <c r="B140" s="193" t="s">
        <v>371</v>
      </c>
      <c r="C140" s="184">
        <v>153900</v>
      </c>
      <c r="D140" s="184">
        <v>2370</v>
      </c>
      <c r="E140" s="184">
        <v>1100</v>
      </c>
      <c r="F140" s="184">
        <v>6130</v>
      </c>
      <c r="G140" s="189">
        <v>0</v>
      </c>
      <c r="H140" s="115">
        <f t="shared" si="91"/>
        <v>149040</v>
      </c>
      <c r="I140" s="44"/>
      <c r="J140" s="186"/>
      <c r="K140" s="135"/>
      <c r="L140" s="187"/>
      <c r="M140" s="32"/>
      <c r="N140" s="188"/>
    </row>
    <row r="141" spans="1:21" s="1" customFormat="1" ht="28.5">
      <c r="A141" s="72" t="s">
        <v>375</v>
      </c>
      <c r="B141" s="193" t="s">
        <v>372</v>
      </c>
      <c r="C141" s="184">
        <v>152900</v>
      </c>
      <c r="D141" s="184">
        <v>2370</v>
      </c>
      <c r="E141" s="184">
        <v>1100</v>
      </c>
      <c r="F141" s="184">
        <v>6130</v>
      </c>
      <c r="G141" s="189">
        <v>0</v>
      </c>
      <c r="H141" s="115">
        <f t="shared" si="91"/>
        <v>148040</v>
      </c>
      <c r="I141" s="44"/>
      <c r="J141" s="186"/>
      <c r="K141" s="135"/>
      <c r="L141" s="187"/>
      <c r="M141" s="32"/>
      <c r="N141" s="188"/>
    </row>
    <row r="142" spans="1:21" s="1" customFormat="1" ht="28.5">
      <c r="A142" s="72" t="s">
        <v>376</v>
      </c>
      <c r="B142" s="193" t="s">
        <v>373</v>
      </c>
      <c r="C142" s="184">
        <v>154900</v>
      </c>
      <c r="D142" s="184">
        <v>2370</v>
      </c>
      <c r="E142" s="184">
        <v>1100</v>
      </c>
      <c r="F142" s="184">
        <v>6130</v>
      </c>
      <c r="G142" s="189">
        <v>0</v>
      </c>
      <c r="H142" s="115">
        <f t="shared" si="91"/>
        <v>150040</v>
      </c>
      <c r="I142" s="44"/>
      <c r="J142" s="186"/>
      <c r="K142" s="135"/>
      <c r="L142" s="187"/>
      <c r="M142" s="32"/>
      <c r="N142" s="188"/>
    </row>
    <row r="143" spans="1:21" s="1" customFormat="1" ht="28.5">
      <c r="A143" s="72" t="s">
        <v>377</v>
      </c>
      <c r="B143" s="193" t="s">
        <v>374</v>
      </c>
      <c r="C143" s="184">
        <v>159400</v>
      </c>
      <c r="D143" s="184">
        <v>2370</v>
      </c>
      <c r="E143" s="184">
        <v>1100</v>
      </c>
      <c r="F143" s="184">
        <v>6130</v>
      </c>
      <c r="G143" s="189">
        <v>0</v>
      </c>
      <c r="H143" s="115">
        <f t="shared" si="91"/>
        <v>154540</v>
      </c>
      <c r="I143" s="44"/>
      <c r="J143" s="186"/>
      <c r="K143" s="135"/>
      <c r="L143" s="187"/>
      <c r="M143" s="32"/>
      <c r="N143" s="188"/>
    </row>
    <row r="144" spans="1:21" s="1" customFormat="1" ht="28.5">
      <c r="A144" s="72" t="s">
        <v>353</v>
      </c>
      <c r="B144" s="345" t="s">
        <v>393</v>
      </c>
      <c r="C144" s="184">
        <v>158400</v>
      </c>
      <c r="D144" s="184">
        <v>2370</v>
      </c>
      <c r="E144" s="184">
        <v>1100</v>
      </c>
      <c r="F144" s="184">
        <v>6130</v>
      </c>
      <c r="G144" s="189">
        <v>0</v>
      </c>
      <c r="H144" s="115">
        <f t="shared" ref="H144:H150" si="97">C144+D144-E144-F144-G144</f>
        <v>153540</v>
      </c>
      <c r="I144" s="44"/>
      <c r="J144" s="186"/>
      <c r="K144" s="135"/>
      <c r="L144" s="187"/>
      <c r="M144" s="32"/>
      <c r="N144" s="188"/>
    </row>
    <row r="145" spans="1:14" s="1" customFormat="1" ht="28.5">
      <c r="A145" s="72" t="s">
        <v>353</v>
      </c>
      <c r="B145" s="193" t="s">
        <v>395</v>
      </c>
      <c r="C145" s="184">
        <v>156400</v>
      </c>
      <c r="D145" s="184">
        <v>2370</v>
      </c>
      <c r="E145" s="184">
        <v>1100</v>
      </c>
      <c r="F145" s="184">
        <v>6130</v>
      </c>
      <c r="G145" s="189">
        <v>0</v>
      </c>
      <c r="H145" s="115">
        <f t="shared" si="97"/>
        <v>151540</v>
      </c>
      <c r="I145" s="44"/>
      <c r="J145" s="186"/>
      <c r="K145" s="135"/>
      <c r="L145" s="187"/>
      <c r="M145" s="32"/>
      <c r="N145" s="188"/>
    </row>
    <row r="146" spans="1:14" s="1" customFormat="1" ht="28.5">
      <c r="A146" s="72" t="s">
        <v>353</v>
      </c>
      <c r="B146" s="193" t="s">
        <v>394</v>
      </c>
      <c r="C146" s="184">
        <v>156400</v>
      </c>
      <c r="D146" s="184">
        <v>2370</v>
      </c>
      <c r="E146" s="184">
        <v>1100</v>
      </c>
      <c r="F146" s="184">
        <v>6130</v>
      </c>
      <c r="G146" s="189">
        <v>0</v>
      </c>
      <c r="H146" s="115">
        <f t="shared" si="97"/>
        <v>151540</v>
      </c>
      <c r="I146" s="44"/>
      <c r="J146" s="186"/>
      <c r="K146" s="135"/>
      <c r="L146" s="187"/>
      <c r="M146" s="32"/>
      <c r="N146" s="188"/>
    </row>
    <row r="147" spans="1:14" s="1" customFormat="1" ht="28.5">
      <c r="A147" s="72" t="s">
        <v>353</v>
      </c>
      <c r="B147" s="193" t="s">
        <v>403</v>
      </c>
      <c r="C147" s="184">
        <v>151400</v>
      </c>
      <c r="D147" s="184">
        <v>2370</v>
      </c>
      <c r="E147" s="202">
        <v>1100</v>
      </c>
      <c r="F147" s="184">
        <v>6130</v>
      </c>
      <c r="G147" s="189">
        <v>0</v>
      </c>
      <c r="H147" s="115">
        <f t="shared" si="97"/>
        <v>146540</v>
      </c>
      <c r="I147" s="44"/>
      <c r="J147" s="186"/>
      <c r="K147" s="135"/>
      <c r="L147" s="187"/>
      <c r="M147" s="32"/>
      <c r="N147" s="188"/>
    </row>
    <row r="148" spans="1:14" s="1" customFormat="1" ht="28.5">
      <c r="A148" s="72" t="s">
        <v>353</v>
      </c>
      <c r="B148" s="193" t="s">
        <v>404</v>
      </c>
      <c r="C148" s="184">
        <v>153900</v>
      </c>
      <c r="D148" s="184">
        <v>2370</v>
      </c>
      <c r="E148" s="202">
        <v>1100</v>
      </c>
      <c r="F148" s="184">
        <v>6130</v>
      </c>
      <c r="G148" s="189">
        <v>0</v>
      </c>
      <c r="H148" s="115">
        <f t="shared" si="97"/>
        <v>149040</v>
      </c>
      <c r="I148" s="44"/>
      <c r="J148" s="186"/>
      <c r="K148" s="135"/>
      <c r="L148" s="187"/>
      <c r="M148" s="32"/>
      <c r="N148" s="188"/>
    </row>
    <row r="149" spans="1:14" s="1" customFormat="1" ht="28.5">
      <c r="A149" s="72" t="s">
        <v>353</v>
      </c>
      <c r="B149" s="193" t="s">
        <v>411</v>
      </c>
      <c r="C149" s="184">
        <v>153900</v>
      </c>
      <c r="D149" s="184">
        <v>2370</v>
      </c>
      <c r="E149" s="202">
        <v>1100</v>
      </c>
      <c r="F149" s="184">
        <v>6130</v>
      </c>
      <c r="G149" s="189">
        <v>0</v>
      </c>
      <c r="H149" s="115">
        <f t="shared" si="97"/>
        <v>149040</v>
      </c>
      <c r="I149" s="44"/>
      <c r="J149" s="186"/>
      <c r="K149" s="135"/>
      <c r="L149" s="187"/>
      <c r="M149" s="32"/>
      <c r="N149" s="188"/>
    </row>
    <row r="150" spans="1:14" s="1" customFormat="1" ht="28.5">
      <c r="A150" s="72" t="s">
        <v>353</v>
      </c>
      <c r="B150" s="193" t="s">
        <v>406</v>
      </c>
      <c r="C150" s="184">
        <v>153900</v>
      </c>
      <c r="D150" s="184">
        <v>2370</v>
      </c>
      <c r="E150" s="202">
        <v>1100</v>
      </c>
      <c r="F150" s="184">
        <v>6130</v>
      </c>
      <c r="G150" s="189">
        <v>0</v>
      </c>
      <c r="H150" s="115">
        <f t="shared" si="97"/>
        <v>149040</v>
      </c>
      <c r="I150" s="44"/>
      <c r="J150" s="186"/>
      <c r="K150" s="135"/>
      <c r="L150" s="187"/>
      <c r="M150" s="32"/>
      <c r="N150" s="188"/>
    </row>
    <row r="151" spans="1:14" s="1" customFormat="1" ht="28.5">
      <c r="A151" s="74" t="str">
        <f>'Land Price - BHIWANDI'!A151</f>
        <v>Film - 1 MFI Slip (NP)</v>
      </c>
      <c r="B151" s="193" t="str">
        <f>'Land Price - BHIWANDI'!B151</f>
        <v>N0120L</v>
      </c>
      <c r="C151" s="184">
        <v>138600</v>
      </c>
      <c r="D151" s="184">
        <v>2370</v>
      </c>
      <c r="E151" s="184">
        <v>1100</v>
      </c>
      <c r="F151" s="184">
        <v>6130</v>
      </c>
      <c r="G151" s="189">
        <v>0</v>
      </c>
      <c r="H151" s="115">
        <f t="shared" si="91"/>
        <v>133740</v>
      </c>
      <c r="I151" s="44">
        <f t="shared" si="92"/>
        <v>24073.200000000001</v>
      </c>
      <c r="J151" s="186">
        <f t="shared" si="93"/>
        <v>157813.20000000001</v>
      </c>
      <c r="K151" s="135">
        <f t="shared" si="94"/>
        <v>24073.200000000001</v>
      </c>
      <c r="L151" s="187">
        <f t="shared" si="95"/>
        <v>133740</v>
      </c>
      <c r="M151" s="32">
        <v>85950</v>
      </c>
      <c r="N151" s="188">
        <f t="shared" si="96"/>
        <v>47790</v>
      </c>
    </row>
    <row r="152" spans="1:14" s="1" customFormat="1" ht="28.5">
      <c r="A152" s="74" t="str">
        <f>'Land Price - BHIWANDI'!A152</f>
        <v>Film - 1 MFI Non Slip (NP)</v>
      </c>
      <c r="B152" s="193" t="str">
        <f>'Land Price - BHIWANDI'!B152</f>
        <v>N0118L</v>
      </c>
      <c r="C152" s="184">
        <v>138600</v>
      </c>
      <c r="D152" s="184">
        <v>2370</v>
      </c>
      <c r="E152" s="184">
        <v>1100</v>
      </c>
      <c r="F152" s="184">
        <v>6130</v>
      </c>
      <c r="G152" s="189">
        <v>0</v>
      </c>
      <c r="H152" s="115">
        <f t="shared" si="91"/>
        <v>133740</v>
      </c>
      <c r="I152" s="44">
        <f t="shared" si="92"/>
        <v>24073.200000000001</v>
      </c>
      <c r="J152" s="186">
        <f t="shared" si="93"/>
        <v>157813.20000000001</v>
      </c>
      <c r="K152" s="135">
        <f t="shared" si="94"/>
        <v>24073.200000000001</v>
      </c>
      <c r="L152" s="187">
        <f t="shared" si="95"/>
        <v>133740</v>
      </c>
      <c r="M152" s="32">
        <v>85950</v>
      </c>
      <c r="N152" s="188">
        <f t="shared" si="96"/>
        <v>47790</v>
      </c>
    </row>
    <row r="153" spans="1:14" s="2" customFormat="1" ht="28.5">
      <c r="A153" s="74" t="str">
        <f>'Land Price - BHIWANDI'!A153</f>
        <v>Film - 2 MFI Non Slip (NP)</v>
      </c>
      <c r="B153" s="193" t="str">
        <f>'Land Price - BHIWANDI'!B153</f>
        <v>N0218L</v>
      </c>
      <c r="C153" s="184">
        <v>138700</v>
      </c>
      <c r="D153" s="184">
        <v>2370</v>
      </c>
      <c r="E153" s="184">
        <v>1100</v>
      </c>
      <c r="F153" s="184">
        <v>5990</v>
      </c>
      <c r="G153" s="189">
        <v>0</v>
      </c>
      <c r="H153" s="115">
        <f t="shared" si="91"/>
        <v>133980</v>
      </c>
      <c r="I153" s="44">
        <f t="shared" si="92"/>
        <v>24116.400000000001</v>
      </c>
      <c r="J153" s="186">
        <f t="shared" si="93"/>
        <v>158096.4</v>
      </c>
      <c r="K153" s="135">
        <f t="shared" si="94"/>
        <v>24116.400000000001</v>
      </c>
      <c r="L153" s="187">
        <f t="shared" si="95"/>
        <v>133980</v>
      </c>
      <c r="M153" s="33">
        <v>86020</v>
      </c>
      <c r="N153" s="188">
        <f t="shared" si="96"/>
        <v>47960</v>
      </c>
    </row>
    <row r="154" spans="1:14" s="2" customFormat="1" ht="28.5">
      <c r="A154" s="74" t="s">
        <v>341</v>
      </c>
      <c r="B154" s="87" t="s">
        <v>339</v>
      </c>
      <c r="C154" s="184">
        <v>138700</v>
      </c>
      <c r="D154" s="184">
        <v>2370</v>
      </c>
      <c r="E154" s="184">
        <v>1100</v>
      </c>
      <c r="F154" s="184">
        <v>5990</v>
      </c>
      <c r="G154" s="189">
        <v>0</v>
      </c>
      <c r="H154" s="115">
        <f t="shared" ref="H154" si="98">C154+D154-E154-F154-G154</f>
        <v>133980</v>
      </c>
      <c r="I154" s="44"/>
      <c r="J154" s="186"/>
      <c r="K154" s="135"/>
      <c r="L154" s="187"/>
      <c r="M154" s="33"/>
      <c r="N154" s="188"/>
    </row>
    <row r="155" spans="1:14" s="2" customFormat="1" ht="28.5">
      <c r="A155" s="74" t="str">
        <f>'Land Price - BHIWANDI'!A155</f>
        <v>DRIP LATERAL(NP)</v>
      </c>
      <c r="B155" s="193" t="str">
        <f>'Land Price - BHIWANDI'!B155</f>
        <v>ND0120L</v>
      </c>
      <c r="C155" s="184">
        <v>138800</v>
      </c>
      <c r="D155" s="184">
        <v>2370</v>
      </c>
      <c r="E155" s="184">
        <v>1100</v>
      </c>
      <c r="F155" s="184">
        <v>5570</v>
      </c>
      <c r="G155" s="185">
        <v>0</v>
      </c>
      <c r="H155" s="115">
        <f t="shared" si="91"/>
        <v>134500</v>
      </c>
      <c r="I155" s="44">
        <f t="shared" si="92"/>
        <v>24210</v>
      </c>
      <c r="J155" s="186">
        <f t="shared" si="93"/>
        <v>158710</v>
      </c>
      <c r="K155" s="135">
        <f t="shared" si="94"/>
        <v>24210</v>
      </c>
      <c r="L155" s="187">
        <f t="shared" si="95"/>
        <v>134500</v>
      </c>
      <c r="M155" s="33"/>
      <c r="N155" s="188"/>
    </row>
    <row r="156" spans="1:14" s="2" customFormat="1" ht="28.5">
      <c r="A156" s="74" t="str">
        <f>'Land Price - BHIWANDI'!A156</f>
        <v>LL Roto (NP)</v>
      </c>
      <c r="B156" s="193" t="str">
        <f>'Land Price - BHIWANDI'!B156</f>
        <v>N0536L</v>
      </c>
      <c r="C156" s="184">
        <v>147800</v>
      </c>
      <c r="D156" s="184">
        <v>2370</v>
      </c>
      <c r="E156" s="184">
        <v>1100</v>
      </c>
      <c r="F156" s="184">
        <v>5250</v>
      </c>
      <c r="G156" s="189">
        <v>0</v>
      </c>
      <c r="H156" s="115">
        <f t="shared" si="91"/>
        <v>143820</v>
      </c>
      <c r="I156" s="44">
        <f t="shared" si="92"/>
        <v>25887.599999999999</v>
      </c>
      <c r="J156" s="186">
        <f t="shared" si="93"/>
        <v>169707.6</v>
      </c>
      <c r="K156" s="135">
        <f t="shared" si="94"/>
        <v>25887.599999999999</v>
      </c>
      <c r="L156" s="187">
        <f t="shared" si="95"/>
        <v>143820</v>
      </c>
      <c r="M156" s="33">
        <v>98130</v>
      </c>
      <c r="N156" s="188">
        <f t="shared" si="96"/>
        <v>45690</v>
      </c>
    </row>
    <row r="157" spans="1:14" s="2" customFormat="1" ht="28.5">
      <c r="A157" s="74" t="str">
        <f>'Land Price - BHIWANDI'!A157</f>
        <v>LL Roto (NP) - UV</v>
      </c>
      <c r="B157" s="190" t="str">
        <f>'Land Price - BHIWANDI'!B157</f>
        <v>N0536LU</v>
      </c>
      <c r="C157" s="184">
        <v>148800</v>
      </c>
      <c r="D157" s="184">
        <v>2370</v>
      </c>
      <c r="E157" s="184">
        <v>1100</v>
      </c>
      <c r="F157" s="184">
        <v>5550</v>
      </c>
      <c r="G157" s="185">
        <v>0</v>
      </c>
      <c r="H157" s="115">
        <f t="shared" si="91"/>
        <v>144520</v>
      </c>
      <c r="I157" s="44">
        <f t="shared" si="92"/>
        <v>26013.599999999999</v>
      </c>
      <c r="J157" s="186">
        <f t="shared" si="93"/>
        <v>170533.6</v>
      </c>
      <c r="K157" s="135">
        <f t="shared" si="94"/>
        <v>26013.599999999999</v>
      </c>
      <c r="L157" s="187">
        <f t="shared" si="95"/>
        <v>144520</v>
      </c>
      <c r="M157" s="33">
        <v>98130</v>
      </c>
      <c r="N157" s="188">
        <f t="shared" si="96"/>
        <v>46390</v>
      </c>
    </row>
    <row r="158" spans="1:14" s="2" customFormat="1" ht="28.5">
      <c r="A158" s="81" t="str">
        <f>'Land Price - BHIWANDI'!A158</f>
        <v>LL Extrusion (NP)</v>
      </c>
      <c r="B158" s="87" t="str">
        <f>'Land Price - BHIWANDI'!B158</f>
        <v>N0725L</v>
      </c>
      <c r="C158" s="184">
        <v>152800</v>
      </c>
      <c r="D158" s="184">
        <v>2370</v>
      </c>
      <c r="E158" s="113">
        <v>1100</v>
      </c>
      <c r="F158" s="184">
        <v>6550</v>
      </c>
      <c r="G158" s="114">
        <v>0</v>
      </c>
      <c r="H158" s="115">
        <f t="shared" si="91"/>
        <v>147520</v>
      </c>
      <c r="I158" s="44">
        <f t="shared" si="92"/>
        <v>26553.599999999999</v>
      </c>
      <c r="J158" s="73">
        <f t="shared" si="93"/>
        <v>174073.60000000001</v>
      </c>
      <c r="K158" s="65">
        <f t="shared" si="94"/>
        <v>26553.599999999999</v>
      </c>
      <c r="L158" s="42">
        <f t="shared" si="95"/>
        <v>147520</v>
      </c>
      <c r="M158" s="33">
        <v>98150</v>
      </c>
      <c r="N158" s="38">
        <f t="shared" si="96"/>
        <v>49370</v>
      </c>
    </row>
    <row r="159" spans="1:14" s="2" customFormat="1" ht="28.5">
      <c r="A159" s="81" t="str">
        <f>'Land Price - BHIWANDI'!A159</f>
        <v>LL Inj. Mldg.  (20MFI) (NP)</v>
      </c>
      <c r="B159" s="87" t="str">
        <f>'Land Price - BHIWANDI'!B159</f>
        <v>N2024L</v>
      </c>
      <c r="C159" s="184">
        <v>151900</v>
      </c>
      <c r="D159" s="184">
        <v>2370</v>
      </c>
      <c r="E159" s="113">
        <v>1100</v>
      </c>
      <c r="F159" s="184">
        <v>5620</v>
      </c>
      <c r="G159" s="114">
        <v>0</v>
      </c>
      <c r="H159" s="115">
        <f t="shared" si="91"/>
        <v>147550</v>
      </c>
      <c r="I159" s="44">
        <f t="shared" si="92"/>
        <v>26559</v>
      </c>
      <c r="J159" s="73">
        <f t="shared" si="93"/>
        <v>174109</v>
      </c>
      <c r="K159" s="65">
        <f t="shared" si="94"/>
        <v>26559</v>
      </c>
      <c r="L159" s="42">
        <f t="shared" si="95"/>
        <v>147550</v>
      </c>
      <c r="M159" s="33">
        <v>99610</v>
      </c>
      <c r="N159" s="38">
        <f t="shared" si="96"/>
        <v>47940</v>
      </c>
    </row>
    <row r="160" spans="1:14" s="1" customFormat="1" ht="28.5">
      <c r="A160" s="80" t="str">
        <f>'Land Price - BHIWANDI'!A160</f>
        <v>LL Inj. Mldg.  (50MFI) (NP)</v>
      </c>
      <c r="B160" s="87" t="str">
        <f>'Land Price - BHIWANDI'!B160</f>
        <v>N5026L</v>
      </c>
      <c r="C160" s="184">
        <v>153300</v>
      </c>
      <c r="D160" s="184">
        <v>2370</v>
      </c>
      <c r="E160" s="113">
        <v>1100</v>
      </c>
      <c r="F160" s="184">
        <v>5780</v>
      </c>
      <c r="G160" s="114">
        <v>0</v>
      </c>
      <c r="H160" s="115">
        <f t="shared" si="91"/>
        <v>148790</v>
      </c>
      <c r="I160" s="44">
        <f t="shared" si="92"/>
        <v>26782.2</v>
      </c>
      <c r="J160" s="73">
        <f t="shared" si="93"/>
        <v>175572.2</v>
      </c>
      <c r="K160" s="65">
        <f t="shared" si="94"/>
        <v>26782.2</v>
      </c>
      <c r="L160" s="42">
        <f t="shared" si="95"/>
        <v>148790</v>
      </c>
      <c r="M160" s="32">
        <v>100600</v>
      </c>
      <c r="N160" s="38">
        <f t="shared" si="96"/>
        <v>48190</v>
      </c>
    </row>
    <row r="161" spans="1:14" s="1" customFormat="1" ht="28.5">
      <c r="A161" s="72" t="s">
        <v>323</v>
      </c>
      <c r="B161" s="87" t="s">
        <v>321</v>
      </c>
      <c r="C161" s="184">
        <v>153100</v>
      </c>
      <c r="D161" s="184">
        <v>2370</v>
      </c>
      <c r="E161" s="113">
        <v>1100</v>
      </c>
      <c r="F161" s="184">
        <v>6130</v>
      </c>
      <c r="G161" s="114">
        <v>0</v>
      </c>
      <c r="H161" s="115">
        <f t="shared" si="91"/>
        <v>148240</v>
      </c>
      <c r="I161" s="44"/>
      <c r="J161" s="73"/>
      <c r="K161" s="65"/>
      <c r="L161" s="42"/>
      <c r="M161" s="32"/>
      <c r="N161" s="38"/>
    </row>
    <row r="162" spans="1:14" s="1" customFormat="1" ht="28.5">
      <c r="A162" s="72" t="s">
        <v>324</v>
      </c>
      <c r="B162" s="87" t="s">
        <v>322</v>
      </c>
      <c r="C162" s="184">
        <v>152600</v>
      </c>
      <c r="D162" s="184">
        <v>2370</v>
      </c>
      <c r="E162" s="113">
        <v>1100</v>
      </c>
      <c r="F162" s="184">
        <v>6130</v>
      </c>
      <c r="G162" s="114">
        <v>0</v>
      </c>
      <c r="H162" s="115">
        <f t="shared" si="91"/>
        <v>147740</v>
      </c>
      <c r="I162" s="44"/>
      <c r="J162" s="73"/>
      <c r="K162" s="65"/>
      <c r="L162" s="42"/>
      <c r="M162" s="32"/>
      <c r="N162" s="38"/>
    </row>
    <row r="163" spans="1:14" s="1" customFormat="1" ht="28.5">
      <c r="A163" s="80" t="str">
        <f>'Land Price - BHIWANDI'!A163</f>
        <v>OGLLES</v>
      </c>
      <c r="B163" s="87" t="str">
        <f>'Land Price - BHIWANDI'!B163</f>
        <v>OGLLES</v>
      </c>
      <c r="C163" s="184">
        <v>134400</v>
      </c>
      <c r="D163" s="184">
        <v>2370</v>
      </c>
      <c r="E163" s="113">
        <v>1100</v>
      </c>
      <c r="F163" s="184">
        <v>6130</v>
      </c>
      <c r="G163" s="114">
        <v>0</v>
      </c>
      <c r="H163" s="115">
        <f t="shared" si="91"/>
        <v>129540</v>
      </c>
      <c r="I163" s="44">
        <f t="shared" si="92"/>
        <v>23317.200000000001</v>
      </c>
      <c r="J163" s="73">
        <f t="shared" si="93"/>
        <v>152857.20000000001</v>
      </c>
      <c r="K163" s="65">
        <f t="shared" si="94"/>
        <v>23317.200000000001</v>
      </c>
      <c r="L163" s="42">
        <f t="shared" si="95"/>
        <v>129540.00000000001</v>
      </c>
      <c r="M163" s="32">
        <v>81750</v>
      </c>
      <c r="N163" s="38">
        <f t="shared" si="96"/>
        <v>47790.000000000015</v>
      </c>
    </row>
    <row r="164" spans="1:14" s="1" customFormat="1" ht="28.5">
      <c r="A164" s="80" t="str">
        <f>'Land Price - BHIWANDI'!A164</f>
        <v>OGLLRS</v>
      </c>
      <c r="B164" s="87" t="str">
        <f>'Land Price - BHIWANDI'!B164</f>
        <v>OGLLRS</v>
      </c>
      <c r="C164" s="184">
        <v>141600</v>
      </c>
      <c r="D164" s="184">
        <v>2370</v>
      </c>
      <c r="E164" s="113">
        <v>1100</v>
      </c>
      <c r="F164" s="184">
        <v>5250</v>
      </c>
      <c r="G164" s="114">
        <v>0</v>
      </c>
      <c r="H164" s="115">
        <f t="shared" si="91"/>
        <v>137620</v>
      </c>
      <c r="I164" s="44">
        <f t="shared" si="92"/>
        <v>24771.599999999999</v>
      </c>
      <c r="J164" s="73">
        <f t="shared" si="93"/>
        <v>162391.6</v>
      </c>
      <c r="K164" s="65">
        <f t="shared" si="94"/>
        <v>24771.599999999999</v>
      </c>
      <c r="L164" s="42">
        <f t="shared" si="95"/>
        <v>137620</v>
      </c>
      <c r="M164" s="32">
        <v>91930</v>
      </c>
      <c r="N164" s="38">
        <f t="shared" si="96"/>
        <v>45690</v>
      </c>
    </row>
    <row r="165" spans="1:14" s="1" customFormat="1" ht="28.5">
      <c r="A165" s="127" t="str">
        <f>'Land Price - BHIWANDI'!A165</f>
        <v>OGLLMS</v>
      </c>
      <c r="B165" s="125" t="str">
        <f>'Land Price - BHIWANDI'!B165</f>
        <v>OGLLMS</v>
      </c>
      <c r="C165" s="184">
        <v>147100</v>
      </c>
      <c r="D165" s="184">
        <v>2370</v>
      </c>
      <c r="E165" s="113">
        <v>1100</v>
      </c>
      <c r="F165" s="184">
        <v>5780</v>
      </c>
      <c r="G165" s="114">
        <v>0</v>
      </c>
      <c r="H165" s="115">
        <f t="shared" si="91"/>
        <v>142590</v>
      </c>
      <c r="I165" s="44">
        <f t="shared" si="92"/>
        <v>25666.2</v>
      </c>
      <c r="J165" s="73">
        <f t="shared" si="93"/>
        <v>168256.2</v>
      </c>
      <c r="K165" s="65">
        <f t="shared" si="94"/>
        <v>25666.2</v>
      </c>
      <c r="L165" s="42">
        <f t="shared" si="95"/>
        <v>142590</v>
      </c>
      <c r="M165" s="1">
        <v>94400</v>
      </c>
      <c r="N165" s="38">
        <f t="shared" si="96"/>
        <v>48190</v>
      </c>
    </row>
    <row r="166" spans="1:14" s="1" customFormat="1" ht="28.5">
      <c r="A166" s="216" t="s">
        <v>320</v>
      </c>
      <c r="B166" s="87" t="s">
        <v>320</v>
      </c>
      <c r="C166" s="184">
        <v>134400</v>
      </c>
      <c r="D166" s="184">
        <v>2370</v>
      </c>
      <c r="E166" s="202">
        <v>1100</v>
      </c>
      <c r="F166" s="184">
        <v>6130</v>
      </c>
      <c r="G166" s="182">
        <v>0</v>
      </c>
      <c r="H166" s="183">
        <f t="shared" si="91"/>
        <v>129540</v>
      </c>
      <c r="I166" s="135"/>
      <c r="J166" s="73"/>
      <c r="K166" s="136"/>
      <c r="L166" s="137"/>
      <c r="N166" s="38"/>
    </row>
    <row r="167" spans="1:14" s="1" customFormat="1" ht="28.5">
      <c r="A167" s="72" t="s">
        <v>353</v>
      </c>
      <c r="B167" s="87" t="s">
        <v>354</v>
      </c>
      <c r="C167" s="184">
        <v>153600</v>
      </c>
      <c r="D167" s="184">
        <v>2370</v>
      </c>
      <c r="E167" s="202">
        <v>1100</v>
      </c>
      <c r="F167" s="184">
        <v>6130</v>
      </c>
      <c r="G167" s="182">
        <v>0</v>
      </c>
      <c r="H167" s="183">
        <f t="shared" si="91"/>
        <v>148740</v>
      </c>
      <c r="I167" s="135"/>
      <c r="J167" s="73"/>
      <c r="K167" s="136"/>
      <c r="L167" s="137"/>
      <c r="N167" s="38"/>
    </row>
    <row r="168" spans="1:14" s="1" customFormat="1" ht="28.5">
      <c r="A168" s="72" t="s">
        <v>353</v>
      </c>
      <c r="B168" s="87" t="s">
        <v>355</v>
      </c>
      <c r="C168" s="184">
        <v>153100</v>
      </c>
      <c r="D168" s="184">
        <v>2370</v>
      </c>
      <c r="E168" s="202">
        <v>1100</v>
      </c>
      <c r="F168" s="184">
        <v>6130</v>
      </c>
      <c r="G168" s="182">
        <v>0</v>
      </c>
      <c r="H168" s="183">
        <f t="shared" ref="H168:H174" si="99">C168+D168-E168-F168-G168</f>
        <v>148240</v>
      </c>
      <c r="I168" s="135"/>
      <c r="J168" s="73"/>
      <c r="K168" s="136"/>
      <c r="L168" s="137"/>
      <c r="N168" s="38"/>
    </row>
    <row r="169" spans="1:14" s="1" customFormat="1" ht="28.5">
      <c r="A169" s="72" t="s">
        <v>387</v>
      </c>
      <c r="B169" s="87" t="s">
        <v>378</v>
      </c>
      <c r="C169" s="184">
        <v>153100</v>
      </c>
      <c r="D169" s="184">
        <v>2370</v>
      </c>
      <c r="E169" s="202">
        <v>1100</v>
      </c>
      <c r="F169" s="184">
        <v>6130</v>
      </c>
      <c r="G169" s="182">
        <v>0</v>
      </c>
      <c r="H169" s="183">
        <f t="shared" si="99"/>
        <v>148240</v>
      </c>
      <c r="I169" s="135"/>
      <c r="J169" s="73"/>
      <c r="K169" s="136"/>
      <c r="L169" s="137"/>
      <c r="N169" s="38"/>
    </row>
    <row r="170" spans="1:14" s="1" customFormat="1" ht="28.5">
      <c r="A170" s="72" t="s">
        <v>384</v>
      </c>
      <c r="B170" s="87" t="s">
        <v>379</v>
      </c>
      <c r="C170" s="184">
        <v>152100</v>
      </c>
      <c r="D170" s="184">
        <v>2370</v>
      </c>
      <c r="E170" s="202">
        <v>1100</v>
      </c>
      <c r="F170" s="184">
        <v>6130</v>
      </c>
      <c r="G170" s="182">
        <v>0</v>
      </c>
      <c r="H170" s="183">
        <f t="shared" si="99"/>
        <v>147240</v>
      </c>
      <c r="I170" s="135"/>
      <c r="J170" s="73"/>
      <c r="K170" s="136"/>
      <c r="L170" s="137"/>
      <c r="N170" s="38"/>
    </row>
    <row r="171" spans="1:14" s="1" customFormat="1" ht="28.5">
      <c r="A171" s="72" t="s">
        <v>385</v>
      </c>
      <c r="B171" s="87" t="s">
        <v>380</v>
      </c>
      <c r="C171" s="184">
        <v>154100</v>
      </c>
      <c r="D171" s="184">
        <v>2370</v>
      </c>
      <c r="E171" s="202">
        <v>1100</v>
      </c>
      <c r="F171" s="184">
        <v>6130</v>
      </c>
      <c r="G171" s="182">
        <v>0</v>
      </c>
      <c r="H171" s="183">
        <f t="shared" si="99"/>
        <v>149240</v>
      </c>
      <c r="I171" s="135"/>
      <c r="J171" s="73"/>
      <c r="K171" s="136"/>
      <c r="L171" s="137"/>
      <c r="N171" s="38"/>
    </row>
    <row r="172" spans="1:14" s="1" customFormat="1" ht="28.5">
      <c r="A172" s="72" t="s">
        <v>386</v>
      </c>
      <c r="B172" s="87" t="s">
        <v>381</v>
      </c>
      <c r="C172" s="184">
        <v>158600</v>
      </c>
      <c r="D172" s="184">
        <v>2370</v>
      </c>
      <c r="E172" s="202">
        <v>1100</v>
      </c>
      <c r="F172" s="184">
        <v>6130</v>
      </c>
      <c r="G172" s="182">
        <v>0</v>
      </c>
      <c r="H172" s="183">
        <f t="shared" si="99"/>
        <v>153740</v>
      </c>
      <c r="I172" s="135"/>
      <c r="J172" s="73"/>
      <c r="K172" s="136"/>
      <c r="L172" s="137"/>
      <c r="N172" s="38"/>
    </row>
    <row r="173" spans="1:14" s="1" customFormat="1" ht="28.5">
      <c r="A173" s="72" t="s">
        <v>382</v>
      </c>
      <c r="B173" s="87" t="s">
        <v>382</v>
      </c>
      <c r="C173" s="184">
        <v>134400</v>
      </c>
      <c r="D173" s="184">
        <v>2370</v>
      </c>
      <c r="E173" s="202">
        <v>1100</v>
      </c>
      <c r="F173" s="184">
        <v>6130</v>
      </c>
      <c r="G173" s="182">
        <v>0</v>
      </c>
      <c r="H173" s="183">
        <f t="shared" si="99"/>
        <v>129540</v>
      </c>
      <c r="I173" s="135"/>
      <c r="J173" s="73"/>
      <c r="K173" s="136"/>
      <c r="L173" s="137"/>
      <c r="N173" s="38"/>
    </row>
    <row r="174" spans="1:14" s="1" customFormat="1" ht="28.5">
      <c r="A174" s="72" t="s">
        <v>382</v>
      </c>
      <c r="B174" s="87" t="s">
        <v>383</v>
      </c>
      <c r="C174" s="184">
        <v>134400</v>
      </c>
      <c r="D174" s="184">
        <v>2370</v>
      </c>
      <c r="E174" s="202">
        <v>1100</v>
      </c>
      <c r="F174" s="184">
        <v>6130</v>
      </c>
      <c r="G174" s="182">
        <v>0</v>
      </c>
      <c r="H174" s="183">
        <f t="shared" si="99"/>
        <v>129540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84">
        <v>157600</v>
      </c>
      <c r="D175" s="184">
        <v>2370</v>
      </c>
      <c r="E175" s="202">
        <v>1100</v>
      </c>
      <c r="F175" s="184">
        <v>6130</v>
      </c>
      <c r="G175" s="182">
        <v>0</v>
      </c>
      <c r="H175" s="183">
        <f t="shared" ref="H175" si="100">C175+D175-E175-F175-G175</f>
        <v>152740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84">
        <v>155600</v>
      </c>
      <c r="D176" s="184">
        <v>2370</v>
      </c>
      <c r="E176" s="202">
        <v>1100</v>
      </c>
      <c r="F176" s="184">
        <v>6130</v>
      </c>
      <c r="G176" s="182">
        <v>0</v>
      </c>
      <c r="H176" s="183">
        <f t="shared" ref="H176:H181" si="101">C176+D176-E176-F176-G176</f>
        <v>150740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84">
        <v>155600</v>
      </c>
      <c r="D177" s="184">
        <v>2370</v>
      </c>
      <c r="E177" s="202">
        <v>1100</v>
      </c>
      <c r="F177" s="184">
        <v>6130</v>
      </c>
      <c r="G177" s="182">
        <v>0</v>
      </c>
      <c r="H177" s="183">
        <f t="shared" si="101"/>
        <v>150740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84">
        <v>150600</v>
      </c>
      <c r="D178" s="184">
        <v>2370</v>
      </c>
      <c r="E178" s="202">
        <v>1100</v>
      </c>
      <c r="F178" s="184">
        <v>6130</v>
      </c>
      <c r="G178" s="189">
        <v>0</v>
      </c>
      <c r="H178" s="183">
        <f t="shared" si="101"/>
        <v>145740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84">
        <v>153100</v>
      </c>
      <c r="D179" s="184">
        <v>2370</v>
      </c>
      <c r="E179" s="202">
        <v>1100</v>
      </c>
      <c r="F179" s="184">
        <v>6130</v>
      </c>
      <c r="G179" s="189">
        <v>0</v>
      </c>
      <c r="H179" s="183">
        <f t="shared" si="101"/>
        <v>148240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84">
        <v>153100</v>
      </c>
      <c r="D180" s="184">
        <v>2370</v>
      </c>
      <c r="E180" s="202">
        <v>1100</v>
      </c>
      <c r="F180" s="184">
        <v>6130</v>
      </c>
      <c r="G180" s="189">
        <v>0</v>
      </c>
      <c r="H180" s="183">
        <f t="shared" si="101"/>
        <v>148240</v>
      </c>
      <c r="I180" s="135"/>
      <c r="J180" s="73"/>
      <c r="K180" s="136"/>
      <c r="L180" s="137"/>
      <c r="N180" s="38"/>
    </row>
    <row r="181" spans="1:14" s="1" customFormat="1" ht="29.25" thickBot="1">
      <c r="A181" s="151" t="s">
        <v>353</v>
      </c>
      <c r="B181" s="87" t="s">
        <v>410</v>
      </c>
      <c r="C181" s="184">
        <v>153100</v>
      </c>
      <c r="D181" s="184">
        <v>2370</v>
      </c>
      <c r="E181" s="202">
        <v>1100</v>
      </c>
      <c r="F181" s="184">
        <v>6130</v>
      </c>
      <c r="G181" s="189">
        <v>0</v>
      </c>
      <c r="H181" s="183">
        <f t="shared" si="101"/>
        <v>148240</v>
      </c>
      <c r="I181" s="135"/>
      <c r="J181" s="73"/>
      <c r="K181" s="136"/>
      <c r="L181" s="137"/>
      <c r="N181" s="38"/>
    </row>
    <row r="182" spans="1:14" s="122" customFormat="1" ht="29.25" thickBot="1">
      <c r="A182" s="427" t="s">
        <v>308</v>
      </c>
      <c r="B182" s="428"/>
      <c r="C182" s="428"/>
      <c r="D182" s="428"/>
      <c r="E182" s="428"/>
      <c r="F182" s="428"/>
      <c r="G182" s="428"/>
      <c r="H182" s="430"/>
      <c r="I182" s="119" t="s">
        <v>264</v>
      </c>
      <c r="J182" s="120" t="s">
        <v>265</v>
      </c>
      <c r="K182" s="121"/>
    </row>
    <row r="183" spans="1:14" s="122" customFormat="1" ht="29.25" thickBot="1">
      <c r="A183" s="442" t="s">
        <v>389</v>
      </c>
      <c r="B183" s="443"/>
      <c r="C183" s="443"/>
      <c r="D183" s="443"/>
      <c r="E183" s="443"/>
      <c r="F183" s="443"/>
      <c r="G183" s="443"/>
      <c r="H183" s="445"/>
      <c r="I183" s="123" t="s">
        <v>266</v>
      </c>
      <c r="J183" s="124" t="s">
        <v>267</v>
      </c>
      <c r="K183" s="121"/>
    </row>
    <row r="184" spans="1:14" s="59" customFormat="1" ht="26.25">
      <c r="A184" s="482" t="s">
        <v>147</v>
      </c>
      <c r="B184" s="454"/>
      <c r="C184" s="454"/>
      <c r="D184" s="454"/>
      <c r="E184" s="130" t="s">
        <v>309</v>
      </c>
      <c r="F184" s="130" t="s">
        <v>93</v>
      </c>
      <c r="G184" s="131"/>
      <c r="H184" s="132"/>
      <c r="I184" s="82"/>
      <c r="J184" s="83"/>
      <c r="K184" s="62"/>
    </row>
    <row r="185" spans="1:14" s="59" customFormat="1" ht="27" thickBot="1">
      <c r="A185" s="483" t="s">
        <v>98</v>
      </c>
      <c r="B185" s="484"/>
      <c r="C185" s="484"/>
      <c r="D185" s="484"/>
      <c r="E185" s="84"/>
      <c r="F185" s="96" t="s">
        <v>112</v>
      </c>
      <c r="G185" s="128" t="s">
        <v>94</v>
      </c>
      <c r="H185" s="133"/>
      <c r="I185" s="129"/>
      <c r="J185" s="85"/>
      <c r="K185" s="63"/>
    </row>
    <row r="186" spans="1:14" s="59" customFormat="1" ht="26.25">
      <c r="A186" s="457"/>
      <c r="B186" s="458"/>
      <c r="C186" s="458"/>
      <c r="D186" s="61"/>
      <c r="E186" s="61"/>
      <c r="F186" s="61"/>
      <c r="G186" s="60"/>
      <c r="H186" s="61"/>
      <c r="I186" s="60"/>
      <c r="J186" s="61"/>
      <c r="K186" s="64"/>
    </row>
    <row r="187" spans="1:14" ht="15.75">
      <c r="A187" s="4"/>
      <c r="B187" s="22"/>
      <c r="C187" s="51"/>
      <c r="D187" s="22"/>
      <c r="E187" s="22"/>
      <c r="F187" s="22"/>
      <c r="G187" s="22"/>
      <c r="H187" s="22"/>
      <c r="I187" s="25"/>
      <c r="J187" s="25"/>
      <c r="K187" s="25"/>
      <c r="L187" s="26"/>
    </row>
    <row r="188" spans="1:14" ht="15.75">
      <c r="A188" s="22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27.75">
      <c r="A189" s="450"/>
      <c r="B189" s="450"/>
      <c r="C189" s="450"/>
      <c r="D189" s="450"/>
      <c r="E189" s="450"/>
      <c r="F189" s="450"/>
      <c r="G189" s="450"/>
      <c r="H189" s="451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15.75">
      <c r="A191" s="22"/>
      <c r="B191" s="22"/>
      <c r="C191" s="51"/>
      <c r="D191" s="22"/>
      <c r="E191" s="22"/>
      <c r="F191" s="22"/>
      <c r="G191" s="22"/>
      <c r="H191" s="22"/>
      <c r="I191" s="25"/>
      <c r="J191" s="25"/>
      <c r="K191" s="25"/>
      <c r="L191" s="26"/>
    </row>
    <row r="192" spans="1:14" ht="15.75">
      <c r="A192" s="23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4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7"/>
      <c r="B198" s="28"/>
      <c r="C198" s="29"/>
      <c r="D198" s="30"/>
      <c r="E198" s="26"/>
      <c r="F198" s="26"/>
      <c r="G198" s="26"/>
      <c r="H198" s="26"/>
      <c r="I198" s="26"/>
      <c r="J198" s="26"/>
      <c r="K198" s="31"/>
      <c r="L198" s="26"/>
    </row>
  </sheetData>
  <mergeCells count="18">
    <mergeCell ref="A189:H189"/>
    <mergeCell ref="A190:H190"/>
    <mergeCell ref="A182:H182"/>
    <mergeCell ref="A183:H183"/>
    <mergeCell ref="A184:D184"/>
    <mergeCell ref="A185:D185"/>
    <mergeCell ref="A186:C186"/>
    <mergeCell ref="K69:L69"/>
    <mergeCell ref="K124:L124"/>
    <mergeCell ref="A1:A2"/>
    <mergeCell ref="B1:H1"/>
    <mergeCell ref="B2:H2"/>
    <mergeCell ref="B3:H3"/>
    <mergeCell ref="B4:H4"/>
    <mergeCell ref="K5:L5"/>
    <mergeCell ref="A5:H5"/>
    <mergeCell ref="A69:H69"/>
    <mergeCell ref="A124:H124"/>
  </mergeCells>
  <printOptions horizontalCentered="1" verticalCentered="1"/>
  <pageMargins left="0" right="0" top="0.19" bottom="0" header="0" footer="0"/>
  <pageSetup paperSize="9" scale="1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98"/>
  <sheetViews>
    <sheetView view="pageBreakPreview" zoomScale="62" zoomScaleNormal="70" zoomScaleSheetLayoutView="62" workbookViewId="0">
      <selection sqref="A1:XFD1048576"/>
    </sheetView>
  </sheetViews>
  <sheetFormatPr defaultColWidth="61.7109375" defaultRowHeight="15"/>
  <cols>
    <col min="1" max="1" width="60" customWidth="1"/>
    <col min="2" max="2" width="52.85546875" style="4" customWidth="1"/>
    <col min="3" max="3" width="51.5703125" style="3" customWidth="1"/>
    <col min="4" max="4" width="50.42578125" style="3" customWidth="1"/>
    <col min="5" max="5" width="46.28515625" customWidth="1"/>
    <col min="6" max="6" width="53.42578125" customWidth="1"/>
    <col min="7" max="7" width="55.7109375" customWidth="1"/>
    <col min="8" max="8" width="46.7109375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ht="27">
      <c r="A1" s="480" t="s">
        <v>96</v>
      </c>
      <c r="B1" s="468" t="s">
        <v>92</v>
      </c>
      <c r="C1" s="468"/>
      <c r="D1" s="468"/>
      <c r="E1" s="468"/>
      <c r="F1" s="468"/>
      <c r="G1" s="468"/>
      <c r="H1" s="468"/>
      <c r="I1" s="89"/>
      <c r="J1" s="90"/>
      <c r="K1" s="53"/>
      <c r="L1" s="54"/>
    </row>
    <row r="2" spans="1:24" ht="27">
      <c r="A2" s="481"/>
      <c r="B2" s="471" t="s">
        <v>99</v>
      </c>
      <c r="C2" s="471"/>
      <c r="D2" s="471"/>
      <c r="E2" s="471"/>
      <c r="F2" s="471"/>
      <c r="G2" s="471"/>
      <c r="H2" s="471"/>
      <c r="I2" s="91"/>
      <c r="J2" s="92"/>
      <c r="K2" s="55"/>
      <c r="L2" s="56"/>
    </row>
    <row r="3" spans="1:24" ht="27">
      <c r="A3" s="71">
        <v>46251</v>
      </c>
      <c r="B3" s="474" t="s">
        <v>268</v>
      </c>
      <c r="C3" s="474"/>
      <c r="D3" s="474"/>
      <c r="E3" s="474"/>
      <c r="F3" s="474"/>
      <c r="G3" s="474"/>
      <c r="H3" s="474"/>
      <c r="I3" s="53"/>
      <c r="J3" s="93"/>
      <c r="K3" s="55"/>
      <c r="L3" s="56"/>
    </row>
    <row r="4" spans="1:24" ht="27.75" thickBot="1">
      <c r="A4" s="70" t="s">
        <v>100</v>
      </c>
      <c r="B4" s="477" t="s">
        <v>271</v>
      </c>
      <c r="C4" s="477"/>
      <c r="D4" s="477"/>
      <c r="E4" s="477"/>
      <c r="F4" s="477"/>
      <c r="G4" s="477"/>
      <c r="H4" s="477"/>
      <c r="I4" s="53"/>
      <c r="J4" s="93"/>
      <c r="K4" s="57"/>
      <c r="L4" s="58"/>
    </row>
    <row r="5" spans="1:24" ht="27.75" thickBot="1">
      <c r="A5" s="485" t="s">
        <v>401</v>
      </c>
      <c r="B5" s="462"/>
      <c r="C5" s="462"/>
      <c r="D5" s="462"/>
      <c r="E5" s="462"/>
      <c r="F5" s="462"/>
      <c r="G5" s="462"/>
      <c r="H5" s="462"/>
      <c r="I5" s="94"/>
      <c r="J5" s="95"/>
      <c r="K5" s="452"/>
      <c r="L5" s="452"/>
    </row>
    <row r="6" spans="1:24" s="103" customFormat="1" ht="41.25" thickBot="1">
      <c r="A6" s="97" t="s">
        <v>90</v>
      </c>
      <c r="B6" s="98" t="s">
        <v>0</v>
      </c>
      <c r="C6" s="147" t="s">
        <v>83</v>
      </c>
      <c r="D6" s="110" t="s">
        <v>152</v>
      </c>
      <c r="E6" s="111" t="s">
        <v>84</v>
      </c>
      <c r="F6" s="111" t="s">
        <v>111</v>
      </c>
      <c r="G6" s="110" t="s">
        <v>132</v>
      </c>
      <c r="H6" s="112" t="s">
        <v>149</v>
      </c>
      <c r="I6" s="100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72" t="str">
        <f>'Land Price - BHIWANDI'!A7</f>
        <v>Injection Moulding</v>
      </c>
      <c r="B7" s="86" t="str">
        <f>'Land Price - BHIWANDI'!B7</f>
        <v>M12RR / M12RR1</v>
      </c>
      <c r="C7" s="522">
        <v>145900</v>
      </c>
      <c r="D7" s="203">
        <v>2370</v>
      </c>
      <c r="E7" s="113">
        <v>1100</v>
      </c>
      <c r="F7" s="113">
        <v>5550</v>
      </c>
      <c r="G7" s="114">
        <v>0</v>
      </c>
      <c r="H7" s="115">
        <f>C7+D7-E7-F7-G7</f>
        <v>141620</v>
      </c>
      <c r="I7" s="44">
        <f>H7*18/100</f>
        <v>25491.599999999999</v>
      </c>
      <c r="J7" s="73">
        <f>H7+I7</f>
        <v>167111.6</v>
      </c>
      <c r="K7" s="65">
        <f>I7</f>
        <v>25491.599999999999</v>
      </c>
      <c r="L7" s="42">
        <f t="shared" ref="L7:L57" si="0">J7-K7</f>
        <v>141620</v>
      </c>
      <c r="M7" s="35">
        <v>90520</v>
      </c>
      <c r="N7" s="38">
        <f>L7-M7</f>
        <v>51100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74" t="str">
        <f>'Land Price - BHIWANDI'!A8</f>
        <v>TQPP Film</v>
      </c>
      <c r="B8" s="87" t="str">
        <f>'Land Price - BHIWANDI'!B8</f>
        <v>F10SR / F10SR1</v>
      </c>
      <c r="C8" s="203">
        <v>152000</v>
      </c>
      <c r="D8" s="203">
        <v>2370</v>
      </c>
      <c r="E8" s="113">
        <v>1100</v>
      </c>
      <c r="F8" s="113">
        <v>5440</v>
      </c>
      <c r="G8" s="114">
        <v>0</v>
      </c>
      <c r="H8" s="115">
        <f t="shared" ref="H8:H59" si="1">C8+D8-E8-F8-G8</f>
        <v>147830</v>
      </c>
      <c r="I8" s="45">
        <f t="shared" ref="I8:I57" si="2">H8*18/100</f>
        <v>26609.4</v>
      </c>
      <c r="J8" s="75">
        <f t="shared" ref="J8:J57" si="3">H8+I8</f>
        <v>174439.4</v>
      </c>
      <c r="K8" s="66">
        <f t="shared" ref="K8:K57" si="4">I8</f>
        <v>26609.4</v>
      </c>
      <c r="L8" s="43">
        <f t="shared" si="0"/>
        <v>147830</v>
      </c>
      <c r="M8" s="32">
        <v>92730</v>
      </c>
      <c r="N8" s="38">
        <f t="shared" ref="N8:N55" si="5">L8-M8</f>
        <v>55100</v>
      </c>
    </row>
    <row r="9" spans="1:24" s="1" customFormat="1" ht="28.5">
      <c r="A9" s="74" t="str">
        <f>'Land Price - BHIWANDI'!A9</f>
        <v>Raffia</v>
      </c>
      <c r="B9" s="87" t="str">
        <f>'Land Price - BHIWANDI'!B9</f>
        <v>R03RR / R03RR1</v>
      </c>
      <c r="C9" s="203">
        <v>146600</v>
      </c>
      <c r="D9" s="203">
        <v>2370</v>
      </c>
      <c r="E9" s="113">
        <v>1100</v>
      </c>
      <c r="F9" s="113">
        <v>4730</v>
      </c>
      <c r="G9" s="114">
        <v>0</v>
      </c>
      <c r="H9" s="115">
        <f t="shared" si="1"/>
        <v>143140</v>
      </c>
      <c r="I9" s="45">
        <f t="shared" si="2"/>
        <v>25765.200000000001</v>
      </c>
      <c r="J9" s="75">
        <f t="shared" si="3"/>
        <v>168905.2</v>
      </c>
      <c r="K9" s="67">
        <f t="shared" si="4"/>
        <v>25765.200000000001</v>
      </c>
      <c r="L9" s="48">
        <f t="shared" si="0"/>
        <v>143140</v>
      </c>
      <c r="M9" s="32">
        <v>91540</v>
      </c>
      <c r="N9" s="38">
        <f t="shared" si="5"/>
        <v>51600</v>
      </c>
    </row>
    <row r="10" spans="1:24" ht="28.5">
      <c r="A10" s="76" t="str">
        <f>'Land Price - BHIWANDI'!A10</f>
        <v>BOPP Film</v>
      </c>
      <c r="B10" s="87" t="str">
        <f>'Land Price - BHIWANDI'!B10</f>
        <v>F03RR / F03RR1</v>
      </c>
      <c r="C10" s="203">
        <v>158400</v>
      </c>
      <c r="D10" s="203">
        <v>2370</v>
      </c>
      <c r="E10" s="113">
        <v>1100</v>
      </c>
      <c r="F10" s="113">
        <v>6330</v>
      </c>
      <c r="G10" s="114">
        <v>0</v>
      </c>
      <c r="H10" s="115">
        <f t="shared" si="1"/>
        <v>153340</v>
      </c>
      <c r="I10" s="46">
        <f t="shared" si="2"/>
        <v>27601.200000000001</v>
      </c>
      <c r="J10" s="75">
        <f t="shared" si="3"/>
        <v>180941.2</v>
      </c>
      <c r="K10" s="67">
        <f t="shared" si="4"/>
        <v>27601.200000000001</v>
      </c>
      <c r="L10" s="48">
        <f t="shared" si="0"/>
        <v>153340</v>
      </c>
      <c r="M10" s="34">
        <v>95240</v>
      </c>
      <c r="N10" s="38">
        <f t="shared" si="5"/>
        <v>58100</v>
      </c>
    </row>
    <row r="11" spans="1:24" s="1" customFormat="1" ht="28.5">
      <c r="A11" s="74" t="str">
        <f>'Land Price - BHIWANDI'!A11</f>
        <v>Fibers &amp; Filaments</v>
      </c>
      <c r="B11" s="87" t="str">
        <f>'Land Price - BHIWANDI'!B11</f>
        <v>Y25GR/Y25GR1</v>
      </c>
      <c r="C11" s="203">
        <v>155300</v>
      </c>
      <c r="D11" s="203">
        <v>2370</v>
      </c>
      <c r="E11" s="113">
        <v>1100</v>
      </c>
      <c r="F11" s="113">
        <v>5140</v>
      </c>
      <c r="G11" s="114">
        <v>0</v>
      </c>
      <c r="H11" s="115">
        <f t="shared" si="1"/>
        <v>151430</v>
      </c>
      <c r="I11" s="45">
        <f t="shared" si="2"/>
        <v>27257.4</v>
      </c>
      <c r="J11" s="75">
        <f t="shared" si="3"/>
        <v>178687.4</v>
      </c>
      <c r="K11" s="67">
        <f t="shared" si="4"/>
        <v>27257.4</v>
      </c>
      <c r="L11" s="48">
        <f t="shared" si="0"/>
        <v>151430</v>
      </c>
      <c r="M11" s="32">
        <v>95830</v>
      </c>
      <c r="N11" s="38">
        <f t="shared" si="5"/>
        <v>55600</v>
      </c>
    </row>
    <row r="12" spans="1:24" s="1" customFormat="1" ht="28.5">
      <c r="A12" s="74" t="str">
        <f>'Land Price - BHIWANDI'!A12</f>
        <v xml:space="preserve">Non-Woven </v>
      </c>
      <c r="B12" s="87" t="str">
        <f>'Land Price - BHIWANDI'!B12</f>
        <v>Y35GR/Y35GR1</v>
      </c>
      <c r="C12" s="203">
        <v>155300</v>
      </c>
      <c r="D12" s="203">
        <v>2370</v>
      </c>
      <c r="E12" s="113">
        <v>1100</v>
      </c>
      <c r="F12" s="113">
        <v>5140</v>
      </c>
      <c r="G12" s="114">
        <v>0</v>
      </c>
      <c r="H12" s="115">
        <f t="shared" si="1"/>
        <v>151430</v>
      </c>
      <c r="I12" s="45">
        <f>H12*18/100</f>
        <v>27257.4</v>
      </c>
      <c r="J12" s="75">
        <f>H12+I12</f>
        <v>178687.4</v>
      </c>
      <c r="K12" s="67">
        <f>I12</f>
        <v>27257.4</v>
      </c>
      <c r="L12" s="48">
        <f t="shared" si="0"/>
        <v>151430</v>
      </c>
      <c r="M12" s="32">
        <v>94830</v>
      </c>
      <c r="N12" s="38">
        <f t="shared" si="5"/>
        <v>56600</v>
      </c>
    </row>
    <row r="13" spans="1:24" s="1" customFormat="1" ht="28.5">
      <c r="A13" s="74" t="str">
        <f>'Land Price - BHIWANDI'!A13</f>
        <v>Fibers &amp; Filaments</v>
      </c>
      <c r="B13" s="87" t="str">
        <f>'Land Price - BHIWANDI'!B13</f>
        <v>Y12GR</v>
      </c>
      <c r="C13" s="203">
        <v>146400</v>
      </c>
      <c r="D13" s="203">
        <v>2370</v>
      </c>
      <c r="E13" s="113">
        <v>1100</v>
      </c>
      <c r="F13" s="113">
        <v>5550</v>
      </c>
      <c r="G13" s="114">
        <v>0</v>
      </c>
      <c r="H13" s="115">
        <f t="shared" si="1"/>
        <v>142120</v>
      </c>
      <c r="I13" s="45">
        <f>H13*18/100</f>
        <v>25581.599999999999</v>
      </c>
      <c r="J13" s="75">
        <f>H13+I13</f>
        <v>167701.6</v>
      </c>
      <c r="K13" s="67">
        <f>I13</f>
        <v>25581.599999999999</v>
      </c>
      <c r="L13" s="48">
        <f t="shared" si="0"/>
        <v>142120</v>
      </c>
      <c r="M13" s="32">
        <v>91020</v>
      </c>
      <c r="N13" s="38">
        <f t="shared" si="5"/>
        <v>51100</v>
      </c>
    </row>
    <row r="14" spans="1:24" s="1" customFormat="1" ht="28.5">
      <c r="A14" s="74" t="str">
        <f>'Land Price - BHIWANDI'!A14</f>
        <v>Cast Film</v>
      </c>
      <c r="B14" s="87" t="str">
        <f>'Land Price - BHIWANDI'!B14</f>
        <v>F08RR/ F08RR1</v>
      </c>
      <c r="C14" s="203">
        <v>156900</v>
      </c>
      <c r="D14" s="203">
        <v>2370</v>
      </c>
      <c r="E14" s="113">
        <v>1100</v>
      </c>
      <c r="F14" s="113">
        <v>7580</v>
      </c>
      <c r="G14" s="114">
        <v>0</v>
      </c>
      <c r="H14" s="115">
        <f t="shared" si="1"/>
        <v>150590</v>
      </c>
      <c r="I14" s="45">
        <f>H14*18/100</f>
        <v>27106.2</v>
      </c>
      <c r="J14" s="75">
        <f>H14+I14</f>
        <v>177696.2</v>
      </c>
      <c r="K14" s="67">
        <f>I14</f>
        <v>27106.2</v>
      </c>
      <c r="L14" s="48">
        <f t="shared" si="0"/>
        <v>150590</v>
      </c>
      <c r="M14" s="32">
        <v>92490</v>
      </c>
      <c r="N14" s="38">
        <f t="shared" si="5"/>
        <v>58100</v>
      </c>
    </row>
    <row r="15" spans="1:24" s="1" customFormat="1" ht="28.5">
      <c r="A15" s="72" t="str">
        <f>'Land Price - BHIWANDI'!A15</f>
        <v>Random Co- Polymer</v>
      </c>
      <c r="B15" s="87" t="str">
        <f>'Land Price - BHIWANDI'!B15</f>
        <v>RM12CR</v>
      </c>
      <c r="C15" s="203">
        <v>161800</v>
      </c>
      <c r="D15" s="203">
        <v>2370</v>
      </c>
      <c r="E15" s="113">
        <v>1100</v>
      </c>
      <c r="F15" s="113">
        <v>5800</v>
      </c>
      <c r="G15" s="114">
        <v>0</v>
      </c>
      <c r="H15" s="115">
        <f t="shared" si="1"/>
        <v>157270</v>
      </c>
      <c r="I15" s="44">
        <f t="shared" ref="I15:I19" si="6">H15*18/100</f>
        <v>28308.6</v>
      </c>
      <c r="J15" s="73">
        <f t="shared" ref="J15:J19" si="7">H15+I15</f>
        <v>185578.6</v>
      </c>
      <c r="K15" s="68">
        <f t="shared" ref="K15:K19" si="8">I15</f>
        <v>28308.6</v>
      </c>
      <c r="L15" s="49">
        <f t="shared" si="0"/>
        <v>157270</v>
      </c>
      <c r="M15" s="32">
        <v>98820</v>
      </c>
      <c r="N15" s="38">
        <f t="shared" si="5"/>
        <v>58450</v>
      </c>
    </row>
    <row r="16" spans="1:24" s="1" customFormat="1" ht="28.5">
      <c r="A16" s="72" t="str">
        <f>'Land Price - BHIWANDI'!A16</f>
        <v>Random Co- Polymer</v>
      </c>
      <c r="B16" s="87" t="str">
        <f>'Land Price - BHIWANDI'!B16</f>
        <v>RM30CR</v>
      </c>
      <c r="C16" s="203">
        <v>162700</v>
      </c>
      <c r="D16" s="203">
        <v>2370</v>
      </c>
      <c r="E16" s="113">
        <v>1100</v>
      </c>
      <c r="F16" s="113">
        <v>5680</v>
      </c>
      <c r="G16" s="114">
        <v>0</v>
      </c>
      <c r="H16" s="115">
        <f t="shared" si="1"/>
        <v>158290</v>
      </c>
      <c r="I16" s="44">
        <f t="shared" si="6"/>
        <v>28492.2</v>
      </c>
      <c r="J16" s="73">
        <f t="shared" si="7"/>
        <v>186782.2</v>
      </c>
      <c r="K16" s="68">
        <f t="shared" si="8"/>
        <v>28492.2</v>
      </c>
      <c r="L16" s="49">
        <f t="shared" si="0"/>
        <v>158290</v>
      </c>
      <c r="M16" s="32">
        <v>99830</v>
      </c>
      <c r="N16" s="38">
        <f t="shared" si="5"/>
        <v>58460</v>
      </c>
    </row>
    <row r="17" spans="1:14" s="1" customFormat="1" ht="28.5">
      <c r="A17" s="72" t="str">
        <f>'Land Price - BHIWANDI'!A17</f>
        <v xml:space="preserve"> Co- Polymer</v>
      </c>
      <c r="B17" s="190" t="str">
        <f>'Land Price - BHIWANDI'!B17</f>
        <v>CM03RR</v>
      </c>
      <c r="C17" s="203">
        <v>154500</v>
      </c>
      <c r="D17" s="203">
        <v>2370</v>
      </c>
      <c r="E17" s="184">
        <v>1100</v>
      </c>
      <c r="F17" s="113">
        <v>5340</v>
      </c>
      <c r="G17" s="185">
        <v>0</v>
      </c>
      <c r="H17" s="115">
        <f t="shared" si="1"/>
        <v>150430</v>
      </c>
      <c r="I17" s="44">
        <f t="shared" si="6"/>
        <v>27077.4</v>
      </c>
      <c r="J17" s="186">
        <f t="shared" si="7"/>
        <v>177507.4</v>
      </c>
      <c r="K17" s="191">
        <f t="shared" si="8"/>
        <v>27077.4</v>
      </c>
      <c r="L17" s="192">
        <f t="shared" si="0"/>
        <v>150430</v>
      </c>
      <c r="M17" s="32">
        <v>99830</v>
      </c>
      <c r="N17" s="188">
        <f t="shared" si="5"/>
        <v>50600</v>
      </c>
    </row>
    <row r="18" spans="1:14" s="1" customFormat="1" ht="28.5">
      <c r="A18" s="72" t="str">
        <f>'Land Price - BHIWANDI'!A18</f>
        <v xml:space="preserve"> Co- Polymer</v>
      </c>
      <c r="B18" s="190" t="str">
        <f>'Land Price - BHIWANDI'!B18</f>
        <v>CM08NR</v>
      </c>
      <c r="C18" s="203">
        <v>154400</v>
      </c>
      <c r="D18" s="203">
        <v>2370</v>
      </c>
      <c r="E18" s="184">
        <v>1100</v>
      </c>
      <c r="F18" s="113">
        <v>5240</v>
      </c>
      <c r="G18" s="185">
        <v>0</v>
      </c>
      <c r="H18" s="115">
        <f t="shared" si="1"/>
        <v>150430</v>
      </c>
      <c r="I18" s="44">
        <f t="shared" si="6"/>
        <v>27077.4</v>
      </c>
      <c r="J18" s="186">
        <f t="shared" si="7"/>
        <v>177507.4</v>
      </c>
      <c r="K18" s="191">
        <f t="shared" si="8"/>
        <v>27077.4</v>
      </c>
      <c r="L18" s="192">
        <f t="shared" si="0"/>
        <v>150430</v>
      </c>
      <c r="M18" s="32">
        <v>99830</v>
      </c>
      <c r="N18" s="188">
        <f t="shared" si="5"/>
        <v>50600</v>
      </c>
    </row>
    <row r="19" spans="1:14" s="1" customFormat="1" ht="28.5">
      <c r="A19" s="72" t="str">
        <f>'Land Price - BHIWANDI'!A19</f>
        <v xml:space="preserve"> Co- Polymer</v>
      </c>
      <c r="B19" s="190" t="str">
        <f>'Land Price - BHIWANDI'!B19</f>
        <v>CM12RR</v>
      </c>
      <c r="C19" s="203">
        <v>154500</v>
      </c>
      <c r="D19" s="203">
        <v>2370</v>
      </c>
      <c r="E19" s="184">
        <v>1100</v>
      </c>
      <c r="F19" s="113">
        <v>5340</v>
      </c>
      <c r="G19" s="185">
        <v>0</v>
      </c>
      <c r="H19" s="115">
        <f t="shared" si="1"/>
        <v>150430</v>
      </c>
      <c r="I19" s="44">
        <f t="shared" si="6"/>
        <v>27077.4</v>
      </c>
      <c r="J19" s="186">
        <f t="shared" si="7"/>
        <v>177507.4</v>
      </c>
      <c r="K19" s="191">
        <f t="shared" si="8"/>
        <v>27077.4</v>
      </c>
      <c r="L19" s="192">
        <f t="shared" si="0"/>
        <v>150430</v>
      </c>
      <c r="M19" s="32">
        <v>99830</v>
      </c>
      <c r="N19" s="188">
        <f t="shared" si="5"/>
        <v>50600</v>
      </c>
    </row>
    <row r="20" spans="1:14" s="1" customFormat="1" ht="28.5">
      <c r="A20" s="72" t="str">
        <f>'Land Price - BHIWANDI'!A20</f>
        <v xml:space="preserve"> Co- Polymer</v>
      </c>
      <c r="B20" s="190" t="str">
        <f>'Land Price - BHIWANDI'!B20</f>
        <v>CE02RR</v>
      </c>
      <c r="C20" s="203">
        <v>156900</v>
      </c>
      <c r="D20" s="203">
        <v>2370</v>
      </c>
      <c r="E20" s="184">
        <v>1100</v>
      </c>
      <c r="F20" s="113">
        <v>6270</v>
      </c>
      <c r="G20" s="185">
        <v>0</v>
      </c>
      <c r="H20" s="115">
        <f t="shared" si="1"/>
        <v>151900</v>
      </c>
      <c r="I20" s="44">
        <f t="shared" ref="I20" si="9">H20*18/100</f>
        <v>27342</v>
      </c>
      <c r="J20" s="186">
        <f t="shared" ref="J20" si="10">H20+I20</f>
        <v>179242</v>
      </c>
      <c r="K20" s="191">
        <f t="shared" ref="K20" si="11">I20</f>
        <v>27342</v>
      </c>
      <c r="L20" s="192">
        <f t="shared" ref="L20" si="12">J20-K20</f>
        <v>151900</v>
      </c>
      <c r="M20" s="32">
        <v>99830</v>
      </c>
      <c r="N20" s="188">
        <f t="shared" ref="N20" si="13">L20-M20</f>
        <v>52070</v>
      </c>
    </row>
    <row r="21" spans="1:14" s="1" customFormat="1" ht="28.5">
      <c r="A21" s="72" t="str">
        <f>'Land Price - BHIWANDI'!A21</f>
        <v xml:space="preserve"> Co- Polymer</v>
      </c>
      <c r="B21" s="190" t="str">
        <f>'Land Price - BHIWANDI'!B21</f>
        <v>CM25NR</v>
      </c>
      <c r="C21" s="203">
        <v>156100</v>
      </c>
      <c r="D21" s="203">
        <v>2370</v>
      </c>
      <c r="E21" s="184">
        <v>1100</v>
      </c>
      <c r="F21" s="113">
        <v>6450</v>
      </c>
      <c r="G21" s="185">
        <v>0</v>
      </c>
      <c r="H21" s="115">
        <f t="shared" si="1"/>
        <v>150920</v>
      </c>
      <c r="I21" s="44">
        <f t="shared" ref="I21" si="14">H21*18/100</f>
        <v>27165.599999999999</v>
      </c>
      <c r="J21" s="186">
        <f t="shared" ref="J21" si="15">H21+I21</f>
        <v>178085.6</v>
      </c>
      <c r="K21" s="191">
        <f t="shared" ref="K21" si="16">I21</f>
        <v>27165.599999999999</v>
      </c>
      <c r="L21" s="192">
        <f t="shared" ref="L21" si="17">J21-K21</f>
        <v>150920</v>
      </c>
      <c r="M21" s="32">
        <v>99830</v>
      </c>
      <c r="N21" s="188">
        <f t="shared" ref="N21" si="18">L21-M21</f>
        <v>51090</v>
      </c>
    </row>
    <row r="22" spans="1:14" s="1" customFormat="1" ht="28.5">
      <c r="A22" s="72" t="str">
        <f>'Land Price - BHIWANDI'!A22</f>
        <v xml:space="preserve"> Co- Polymer</v>
      </c>
      <c r="B22" s="190" t="str">
        <f>'Land Price - BHIWANDI'!B22</f>
        <v>CM40NR</v>
      </c>
      <c r="C22" s="203">
        <v>156900</v>
      </c>
      <c r="D22" s="203">
        <v>2370</v>
      </c>
      <c r="E22" s="184">
        <v>1100</v>
      </c>
      <c r="F22" s="113">
        <v>6270</v>
      </c>
      <c r="G22" s="185">
        <v>0</v>
      </c>
      <c r="H22" s="115">
        <f t="shared" si="1"/>
        <v>151900</v>
      </c>
      <c r="I22" s="44">
        <f t="shared" ref="I22" si="19">H22*18/100</f>
        <v>27342</v>
      </c>
      <c r="J22" s="186">
        <f t="shared" ref="J22" si="20">H22+I22</f>
        <v>179242</v>
      </c>
      <c r="K22" s="191">
        <f t="shared" ref="K22" si="21">I22</f>
        <v>27342</v>
      </c>
      <c r="L22" s="192">
        <f t="shared" ref="L22" si="22">J22-K22</f>
        <v>151900</v>
      </c>
      <c r="M22" s="32">
        <v>99830</v>
      </c>
      <c r="N22" s="188">
        <f t="shared" ref="N22" si="23">L22-M22</f>
        <v>52070</v>
      </c>
    </row>
    <row r="23" spans="1:14" s="1" customFormat="1" ht="28.5">
      <c r="A23" s="72" t="str">
        <f>'Land Price - BHIWANDI'!A23</f>
        <v xml:space="preserve"> Co- Polymer</v>
      </c>
      <c r="B23" s="190" t="str">
        <f>'Land Price - BHIWANDI'!B23</f>
        <v>CM65NR</v>
      </c>
      <c r="C23" s="203">
        <v>156900</v>
      </c>
      <c r="D23" s="203">
        <v>2370</v>
      </c>
      <c r="E23" s="184">
        <v>1100</v>
      </c>
      <c r="F23" s="113">
        <v>6270</v>
      </c>
      <c r="G23" s="185">
        <v>0</v>
      </c>
      <c r="H23" s="115">
        <f t="shared" si="1"/>
        <v>151900</v>
      </c>
      <c r="I23" s="44">
        <f t="shared" ref="I23" si="24">H23*18/100</f>
        <v>27342</v>
      </c>
      <c r="J23" s="186">
        <f t="shared" ref="J23" si="25">H23+I23</f>
        <v>179242</v>
      </c>
      <c r="K23" s="191">
        <f t="shared" ref="K23" si="26">I23</f>
        <v>27342</v>
      </c>
      <c r="L23" s="192">
        <f t="shared" ref="L23" si="27">J23-K23</f>
        <v>151900</v>
      </c>
      <c r="M23" s="32">
        <v>99830</v>
      </c>
      <c r="N23" s="188">
        <f t="shared" ref="N23" si="28">L23-M23</f>
        <v>52070</v>
      </c>
    </row>
    <row r="24" spans="1:14" s="1" customFormat="1" ht="28.5">
      <c r="A24" s="72" t="str">
        <f>'Land Price - BHIWANDI'!A24</f>
        <v xml:space="preserve"> Co- Polymer</v>
      </c>
      <c r="B24" s="190" t="str">
        <f>'Land Price - BHIWANDI'!B24</f>
        <v>CM10TE</v>
      </c>
      <c r="C24" s="203">
        <v>156200</v>
      </c>
      <c r="D24" s="203">
        <v>2370</v>
      </c>
      <c r="E24" s="184">
        <v>1100</v>
      </c>
      <c r="F24" s="113">
        <v>5280</v>
      </c>
      <c r="G24" s="185">
        <v>0</v>
      </c>
      <c r="H24" s="115">
        <f t="shared" si="1"/>
        <v>152190</v>
      </c>
      <c r="I24" s="44">
        <f t="shared" ref="I24" si="29">H24*18/100</f>
        <v>27394.2</v>
      </c>
      <c r="J24" s="186">
        <f t="shared" ref="J24" si="30">H24+I24</f>
        <v>179584.2</v>
      </c>
      <c r="K24" s="191">
        <f t="shared" ref="K24" si="31">I24</f>
        <v>27394.2</v>
      </c>
      <c r="L24" s="192">
        <f t="shared" ref="L24" si="32">J24-K24</f>
        <v>152190</v>
      </c>
      <c r="M24" s="32">
        <v>99830</v>
      </c>
      <c r="N24" s="188">
        <f t="shared" ref="N24" si="33">L24-M24</f>
        <v>52360</v>
      </c>
    </row>
    <row r="25" spans="1:14" s="1" customFormat="1" ht="28.5">
      <c r="A25" s="72" t="str">
        <f>'Land Price - BHIWANDI'!A25</f>
        <v xml:space="preserve"> Co- Polymer</v>
      </c>
      <c r="B25" s="190" t="str">
        <f>'Land Price - BHIWANDI'!B25</f>
        <v>CM12RE</v>
      </c>
      <c r="C25" s="203">
        <v>158900</v>
      </c>
      <c r="D25" s="203">
        <v>2370</v>
      </c>
      <c r="E25" s="184">
        <v>1100</v>
      </c>
      <c r="F25" s="113">
        <v>6430</v>
      </c>
      <c r="G25" s="185">
        <v>0</v>
      </c>
      <c r="H25" s="115">
        <f t="shared" ref="H25:H36" si="34">C25+D25-E25-F25-G25</f>
        <v>153740</v>
      </c>
      <c r="I25" s="44">
        <f t="shared" ref="I25" si="35">H25*18/100</f>
        <v>27673.200000000001</v>
      </c>
      <c r="J25" s="186">
        <f t="shared" ref="J25" si="36">H25+I25</f>
        <v>181413.2</v>
      </c>
      <c r="K25" s="191">
        <f t="shared" ref="K25" si="37">I25</f>
        <v>27673.200000000001</v>
      </c>
      <c r="L25" s="192">
        <f t="shared" ref="L25" si="38">J25-K25</f>
        <v>153740</v>
      </c>
      <c r="M25" s="32">
        <v>99830</v>
      </c>
      <c r="N25" s="188">
        <f t="shared" ref="N25" si="39">L25-M25</f>
        <v>53910</v>
      </c>
    </row>
    <row r="26" spans="1:14" s="1" customFormat="1" ht="28.5">
      <c r="A26" s="151" t="s">
        <v>330</v>
      </c>
      <c r="B26" s="87" t="s">
        <v>327</v>
      </c>
      <c r="C26" s="203">
        <v>145600</v>
      </c>
      <c r="D26" s="203">
        <v>2370</v>
      </c>
      <c r="E26" s="113">
        <v>1100</v>
      </c>
      <c r="F26" s="113">
        <v>4290</v>
      </c>
      <c r="G26" s="114">
        <v>0</v>
      </c>
      <c r="H26" s="115">
        <f t="shared" si="34"/>
        <v>142580</v>
      </c>
      <c r="I26" s="44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203">
        <v>146900</v>
      </c>
      <c r="D27" s="203">
        <v>2370</v>
      </c>
      <c r="E27" s="113">
        <v>1100</v>
      </c>
      <c r="F27" s="113">
        <v>5550</v>
      </c>
      <c r="G27" s="114">
        <v>0</v>
      </c>
      <c r="H27" s="115">
        <f t="shared" si="34"/>
        <v>142620</v>
      </c>
      <c r="I27" s="44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203">
        <v>155300</v>
      </c>
      <c r="D28" s="203">
        <v>2370</v>
      </c>
      <c r="E28" s="113">
        <v>1100</v>
      </c>
      <c r="F28" s="113">
        <v>5140</v>
      </c>
      <c r="G28" s="114">
        <v>0</v>
      </c>
      <c r="H28" s="115">
        <f t="shared" si="34"/>
        <v>151430</v>
      </c>
      <c r="I28" s="44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203">
        <v>162800</v>
      </c>
      <c r="D29" s="203">
        <v>2370</v>
      </c>
      <c r="E29" s="113">
        <v>1100</v>
      </c>
      <c r="F29" s="113">
        <v>5820</v>
      </c>
      <c r="G29" s="114">
        <v>0</v>
      </c>
      <c r="H29" s="115">
        <f t="shared" si="34"/>
        <v>158250</v>
      </c>
      <c r="I29" s="44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203">
        <v>173800</v>
      </c>
      <c r="D30" s="203">
        <v>2370</v>
      </c>
      <c r="E30" s="113">
        <v>1100</v>
      </c>
      <c r="F30" s="113">
        <v>5800</v>
      </c>
      <c r="G30" s="114">
        <v>0</v>
      </c>
      <c r="H30" s="115">
        <f t="shared" si="34"/>
        <v>169270</v>
      </c>
      <c r="I30" s="44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203">
        <v>149400</v>
      </c>
      <c r="D31" s="203">
        <v>2370</v>
      </c>
      <c r="E31" s="113">
        <v>1100</v>
      </c>
      <c r="F31" s="113">
        <v>5190</v>
      </c>
      <c r="G31" s="114">
        <v>0</v>
      </c>
      <c r="H31" s="115">
        <f t="shared" si="34"/>
        <v>145480</v>
      </c>
      <c r="I31" s="44"/>
      <c r="J31" s="73"/>
      <c r="K31" s="68"/>
      <c r="L31" s="49"/>
      <c r="M31" s="32"/>
      <c r="N31" s="38"/>
    </row>
    <row r="32" spans="1:14" s="1" customFormat="1" ht="28.5">
      <c r="A32" s="222" t="s">
        <v>364</v>
      </c>
      <c r="B32" s="190" t="s">
        <v>365</v>
      </c>
      <c r="C32" s="203">
        <v>163000</v>
      </c>
      <c r="D32" s="203">
        <v>2370</v>
      </c>
      <c r="E32" s="113">
        <v>1100</v>
      </c>
      <c r="F32" s="113">
        <v>6000</v>
      </c>
      <c r="G32" s="114">
        <v>0</v>
      </c>
      <c r="H32" s="115">
        <f t="shared" si="34"/>
        <v>158270</v>
      </c>
      <c r="I32" s="44"/>
      <c r="J32" s="73"/>
      <c r="K32" s="68"/>
      <c r="L32" s="49"/>
      <c r="M32" s="32"/>
      <c r="N32" s="38"/>
    </row>
    <row r="33" spans="1:14" s="1" customFormat="1" ht="28.5">
      <c r="A33" s="222" t="s">
        <v>364</v>
      </c>
      <c r="B33" s="190" t="s">
        <v>366</v>
      </c>
      <c r="C33" s="203">
        <v>163800</v>
      </c>
      <c r="D33" s="203">
        <v>2370</v>
      </c>
      <c r="E33" s="113">
        <v>1100</v>
      </c>
      <c r="F33" s="113">
        <v>5800</v>
      </c>
      <c r="G33" s="114">
        <v>0</v>
      </c>
      <c r="H33" s="115">
        <f t="shared" si="34"/>
        <v>159270</v>
      </c>
      <c r="I33" s="44"/>
      <c r="J33" s="73"/>
      <c r="K33" s="68"/>
      <c r="L33" s="49"/>
      <c r="M33" s="32"/>
      <c r="N33" s="38"/>
    </row>
    <row r="34" spans="1:14" s="1" customFormat="1" ht="28.5">
      <c r="A34" s="222" t="s">
        <v>391</v>
      </c>
      <c r="B34" s="190" t="s">
        <v>391</v>
      </c>
      <c r="C34" s="203">
        <v>147900</v>
      </c>
      <c r="D34" s="203">
        <v>2370</v>
      </c>
      <c r="E34" s="113">
        <v>1100</v>
      </c>
      <c r="F34" s="113">
        <v>5550</v>
      </c>
      <c r="G34" s="114">
        <v>0</v>
      </c>
      <c r="H34" s="115">
        <f t="shared" si="34"/>
        <v>143620</v>
      </c>
      <c r="I34" s="44"/>
      <c r="J34" s="73"/>
      <c r="K34" s="68"/>
      <c r="L34" s="49"/>
      <c r="M34" s="32"/>
      <c r="N34" s="38"/>
    </row>
    <row r="35" spans="1:14" s="1" customFormat="1" ht="28.5">
      <c r="A35" s="222" t="s">
        <v>425</v>
      </c>
      <c r="B35" s="190" t="s">
        <v>423</v>
      </c>
      <c r="C35" s="203">
        <v>159400</v>
      </c>
      <c r="D35" s="203">
        <v>2370</v>
      </c>
      <c r="E35" s="113">
        <v>1100</v>
      </c>
      <c r="F35" s="113">
        <v>6430</v>
      </c>
      <c r="G35" s="114">
        <v>0</v>
      </c>
      <c r="H35" s="115">
        <f t="shared" si="34"/>
        <v>154240</v>
      </c>
      <c r="I35" s="44"/>
      <c r="J35" s="73"/>
      <c r="K35" s="68"/>
      <c r="L35" s="49"/>
      <c r="M35" s="32"/>
      <c r="N35" s="38"/>
    </row>
    <row r="36" spans="1:14" s="1" customFormat="1" ht="28.5">
      <c r="A36" s="222" t="s">
        <v>425</v>
      </c>
      <c r="B36" s="190" t="s">
        <v>424</v>
      </c>
      <c r="C36" s="203">
        <v>160400</v>
      </c>
      <c r="D36" s="203">
        <v>2370</v>
      </c>
      <c r="E36" s="113">
        <v>1100</v>
      </c>
      <c r="F36" s="113">
        <v>6430</v>
      </c>
      <c r="G36" s="114">
        <v>0</v>
      </c>
      <c r="H36" s="115">
        <f t="shared" si="34"/>
        <v>155240</v>
      </c>
      <c r="I36" s="44"/>
      <c r="J36" s="73"/>
      <c r="K36" s="68"/>
      <c r="L36" s="49"/>
      <c r="M36" s="32"/>
      <c r="N36" s="38"/>
    </row>
    <row r="37" spans="1:14" s="2" customFormat="1" ht="28.5">
      <c r="A37" s="74" t="s">
        <v>113</v>
      </c>
      <c r="B37" s="87" t="str">
        <f>'Land Price - BHIWANDI'!B37</f>
        <v>N12RR / N12RR1</v>
      </c>
      <c r="C37" s="203">
        <v>145100</v>
      </c>
      <c r="D37" s="203">
        <v>2370</v>
      </c>
      <c r="E37" s="113">
        <v>1100</v>
      </c>
      <c r="F37" s="113">
        <v>5550</v>
      </c>
      <c r="G37" s="114">
        <v>0</v>
      </c>
      <c r="H37" s="115">
        <f>C37+D37-E37-F37-G37</f>
        <v>140820</v>
      </c>
      <c r="I37" s="45">
        <f t="shared" si="2"/>
        <v>25347.599999999999</v>
      </c>
      <c r="J37" s="75">
        <f t="shared" si="3"/>
        <v>166167.6</v>
      </c>
      <c r="K37" s="69">
        <f t="shared" si="4"/>
        <v>25347.599999999999</v>
      </c>
      <c r="L37" s="48">
        <f t="shared" si="0"/>
        <v>140820</v>
      </c>
      <c r="M37" s="33">
        <v>89720</v>
      </c>
      <c r="N37" s="38">
        <f t="shared" si="5"/>
        <v>51100</v>
      </c>
    </row>
    <row r="38" spans="1:14" s="1" customFormat="1" ht="28.5">
      <c r="A38" s="74" t="str">
        <f>'Land Price - BHIWANDI'!A38</f>
        <v>TQPP Film (NP)</v>
      </c>
      <c r="B38" s="87" t="str">
        <f>'Land Price - BHIWANDI'!B38</f>
        <v>N10SR / N10SR1</v>
      </c>
      <c r="C38" s="203">
        <v>151200</v>
      </c>
      <c r="D38" s="203">
        <v>2370</v>
      </c>
      <c r="E38" s="113">
        <v>1100</v>
      </c>
      <c r="F38" s="113">
        <v>5440</v>
      </c>
      <c r="G38" s="114">
        <v>0</v>
      </c>
      <c r="H38" s="115">
        <f t="shared" si="1"/>
        <v>147030</v>
      </c>
      <c r="I38" s="45">
        <f t="shared" si="2"/>
        <v>26465.4</v>
      </c>
      <c r="J38" s="75">
        <f t="shared" si="3"/>
        <v>173495.4</v>
      </c>
      <c r="K38" s="67">
        <f t="shared" si="4"/>
        <v>26465.4</v>
      </c>
      <c r="L38" s="48">
        <f t="shared" si="0"/>
        <v>147030</v>
      </c>
      <c r="M38" s="32">
        <v>91930</v>
      </c>
      <c r="N38" s="38">
        <f t="shared" si="5"/>
        <v>55100</v>
      </c>
    </row>
    <row r="39" spans="1:14" s="1" customFormat="1" ht="28.5">
      <c r="A39" s="74" t="str">
        <f>'Land Price - BHIWANDI'!A39</f>
        <v>Raffia (NP)</v>
      </c>
      <c r="B39" s="87" t="str">
        <f>'Land Price - BHIWANDI'!B39</f>
        <v>N03RR / N03RR1</v>
      </c>
      <c r="C39" s="203">
        <v>145800</v>
      </c>
      <c r="D39" s="203">
        <v>2370</v>
      </c>
      <c r="E39" s="113">
        <v>1100</v>
      </c>
      <c r="F39" s="113">
        <v>4730</v>
      </c>
      <c r="G39" s="114">
        <v>0</v>
      </c>
      <c r="H39" s="115">
        <f t="shared" si="1"/>
        <v>142340</v>
      </c>
      <c r="I39" s="45">
        <f t="shared" si="2"/>
        <v>25621.200000000001</v>
      </c>
      <c r="J39" s="75">
        <f t="shared" si="3"/>
        <v>167961.2</v>
      </c>
      <c r="K39" s="67">
        <f t="shared" si="4"/>
        <v>25621.200000000001</v>
      </c>
      <c r="L39" s="48">
        <f t="shared" si="0"/>
        <v>142340</v>
      </c>
      <c r="M39" s="32">
        <v>90740</v>
      </c>
      <c r="N39" s="38">
        <f t="shared" si="5"/>
        <v>51600</v>
      </c>
    </row>
    <row r="40" spans="1:14" s="1" customFormat="1" ht="28.5">
      <c r="A40" s="74" t="str">
        <f>'Land Price - BHIWANDI'!A40</f>
        <v>Fibers &amp; Filaments (NP)</v>
      </c>
      <c r="B40" s="87" t="str">
        <f>'Land Price - BHIWANDI'!B40</f>
        <v>N25GR</v>
      </c>
      <c r="C40" s="203">
        <v>154500</v>
      </c>
      <c r="D40" s="203">
        <v>2370</v>
      </c>
      <c r="E40" s="113">
        <v>1100</v>
      </c>
      <c r="F40" s="113">
        <v>5140</v>
      </c>
      <c r="G40" s="114">
        <v>0</v>
      </c>
      <c r="H40" s="115">
        <f t="shared" si="1"/>
        <v>150630</v>
      </c>
      <c r="I40" s="45">
        <f t="shared" si="2"/>
        <v>27113.4</v>
      </c>
      <c r="J40" s="75">
        <f t="shared" si="3"/>
        <v>177743.4</v>
      </c>
      <c r="K40" s="67">
        <f t="shared" si="4"/>
        <v>27113.4</v>
      </c>
      <c r="L40" s="48">
        <f t="shared" si="0"/>
        <v>150630</v>
      </c>
      <c r="M40" s="32">
        <v>95030</v>
      </c>
      <c r="N40" s="38">
        <f t="shared" si="5"/>
        <v>55600</v>
      </c>
    </row>
    <row r="41" spans="1:14" s="1" customFormat="1" ht="28.5">
      <c r="A41" s="74" t="str">
        <f>'Land Price - BHIWANDI'!A41</f>
        <v>Non-Woven (NP)</v>
      </c>
      <c r="B41" s="87" t="str">
        <f>'Land Price - BHIWANDI'!B41</f>
        <v>N35GR</v>
      </c>
      <c r="C41" s="203">
        <v>154500</v>
      </c>
      <c r="D41" s="203">
        <v>2370</v>
      </c>
      <c r="E41" s="113">
        <v>1100</v>
      </c>
      <c r="F41" s="113">
        <v>5140</v>
      </c>
      <c r="G41" s="114">
        <v>0</v>
      </c>
      <c r="H41" s="115">
        <f t="shared" si="1"/>
        <v>150630</v>
      </c>
      <c r="I41" s="45">
        <f>H41*18/100</f>
        <v>27113.4</v>
      </c>
      <c r="J41" s="75">
        <f>H41+I41</f>
        <v>177743.4</v>
      </c>
      <c r="K41" s="67">
        <f>I41</f>
        <v>27113.4</v>
      </c>
      <c r="L41" s="48">
        <f>J41-K41</f>
        <v>150630</v>
      </c>
      <c r="M41" s="32">
        <v>95030</v>
      </c>
      <c r="N41" s="38">
        <f t="shared" si="5"/>
        <v>55600</v>
      </c>
    </row>
    <row r="42" spans="1:14" ht="28.5">
      <c r="A42" s="74" t="str">
        <f>'Land Price - BHIWANDI'!A42</f>
        <v>Fibers &amp; Filaments (NP)</v>
      </c>
      <c r="B42" s="87" t="str">
        <f>'Land Price - BHIWANDI'!B42</f>
        <v>N12GR</v>
      </c>
      <c r="C42" s="203">
        <v>145600</v>
      </c>
      <c r="D42" s="203">
        <v>2370</v>
      </c>
      <c r="E42" s="113">
        <v>1100</v>
      </c>
      <c r="F42" s="113">
        <v>5550</v>
      </c>
      <c r="G42" s="114">
        <v>0</v>
      </c>
      <c r="H42" s="115">
        <f t="shared" si="1"/>
        <v>141320</v>
      </c>
      <c r="I42" s="45">
        <f>H42*18/100</f>
        <v>25437.599999999999</v>
      </c>
      <c r="J42" s="75">
        <f>H42+I42</f>
        <v>166757.6</v>
      </c>
      <c r="K42" s="67">
        <f>I42</f>
        <v>25437.599999999999</v>
      </c>
      <c r="L42" s="48">
        <f>J42-K42</f>
        <v>141320</v>
      </c>
      <c r="M42" s="34">
        <v>90220</v>
      </c>
      <c r="N42" s="38">
        <f t="shared" si="5"/>
        <v>51100</v>
      </c>
    </row>
    <row r="43" spans="1:14" ht="28.5">
      <c r="A43" s="72" t="str">
        <f>'Land Price - BHIWANDI'!A43</f>
        <v>Random Co- Polymer (NP)</v>
      </c>
      <c r="B43" s="87" t="str">
        <f>'Land Price - BHIWANDI'!B43</f>
        <v>NM12CR</v>
      </c>
      <c r="C43" s="203">
        <v>161000</v>
      </c>
      <c r="D43" s="203">
        <v>2370</v>
      </c>
      <c r="E43" s="113">
        <v>1100</v>
      </c>
      <c r="F43" s="113">
        <v>5800</v>
      </c>
      <c r="G43" s="114">
        <v>0</v>
      </c>
      <c r="H43" s="115">
        <f t="shared" si="1"/>
        <v>156470</v>
      </c>
      <c r="I43" s="44">
        <f t="shared" ref="I43:I47" si="40">H43*18/100</f>
        <v>28164.6</v>
      </c>
      <c r="J43" s="73">
        <f t="shared" ref="J43:J47" si="41">H43+I43</f>
        <v>184634.6</v>
      </c>
      <c r="K43" s="68">
        <f t="shared" ref="K43:K47" si="42">I43</f>
        <v>28164.6</v>
      </c>
      <c r="L43" s="49">
        <f t="shared" ref="L43:L47" si="43">J43-K43</f>
        <v>156470</v>
      </c>
      <c r="M43" s="34">
        <v>98020</v>
      </c>
      <c r="N43" s="38">
        <f t="shared" si="5"/>
        <v>58450</v>
      </c>
    </row>
    <row r="44" spans="1:14" ht="28.5">
      <c r="A44" s="72" t="str">
        <f>'Land Price - BHIWANDI'!A44</f>
        <v>Random Co- Polymer (NP)</v>
      </c>
      <c r="B44" s="87" t="str">
        <f>'Land Price - BHIWANDI'!B44</f>
        <v>NM30CR</v>
      </c>
      <c r="C44" s="203">
        <v>161900</v>
      </c>
      <c r="D44" s="203">
        <v>2370</v>
      </c>
      <c r="E44" s="113">
        <v>1100</v>
      </c>
      <c r="F44" s="113">
        <v>5680</v>
      </c>
      <c r="G44" s="114">
        <v>0</v>
      </c>
      <c r="H44" s="115">
        <f t="shared" si="1"/>
        <v>157490</v>
      </c>
      <c r="I44" s="44">
        <f t="shared" si="40"/>
        <v>28348.2</v>
      </c>
      <c r="J44" s="73">
        <f t="shared" si="41"/>
        <v>185838.2</v>
      </c>
      <c r="K44" s="68">
        <f t="shared" si="42"/>
        <v>28348.2</v>
      </c>
      <c r="L44" s="49">
        <f t="shared" si="43"/>
        <v>157490</v>
      </c>
      <c r="M44" s="34">
        <v>100030</v>
      </c>
      <c r="N44" s="38">
        <f t="shared" si="5"/>
        <v>57460</v>
      </c>
    </row>
    <row r="45" spans="1:14" s="1" customFormat="1" ht="28.5">
      <c r="A45" s="72" t="str">
        <f>'Land Price - BHIWANDI'!A45</f>
        <v>Co- Polymer (NP)</v>
      </c>
      <c r="B45" s="190" t="str">
        <f>'Land Price - BHIWANDI'!B45</f>
        <v>NM03RR</v>
      </c>
      <c r="C45" s="203">
        <v>153700</v>
      </c>
      <c r="D45" s="203">
        <v>2370</v>
      </c>
      <c r="E45" s="184">
        <v>1100</v>
      </c>
      <c r="F45" s="113">
        <v>5340</v>
      </c>
      <c r="G45" s="185">
        <v>0</v>
      </c>
      <c r="H45" s="115">
        <f t="shared" si="1"/>
        <v>149630</v>
      </c>
      <c r="I45" s="44">
        <f t="shared" si="40"/>
        <v>26933.4</v>
      </c>
      <c r="J45" s="186">
        <f t="shared" si="41"/>
        <v>176563.4</v>
      </c>
      <c r="K45" s="191">
        <f t="shared" si="42"/>
        <v>26933.4</v>
      </c>
      <c r="L45" s="192">
        <f t="shared" si="43"/>
        <v>149630</v>
      </c>
      <c r="M45" s="32">
        <v>100030</v>
      </c>
      <c r="N45" s="188">
        <f t="shared" si="5"/>
        <v>49600</v>
      </c>
    </row>
    <row r="46" spans="1:14" s="1" customFormat="1" ht="28.5">
      <c r="A46" s="72" t="str">
        <f>'Land Price - BHIWANDI'!A46</f>
        <v>Co- Polymer (NP)</v>
      </c>
      <c r="B46" s="190" t="str">
        <f>'Land Price - BHIWANDI'!B46</f>
        <v>NM08NR</v>
      </c>
      <c r="C46" s="203">
        <v>153600</v>
      </c>
      <c r="D46" s="203">
        <v>2370</v>
      </c>
      <c r="E46" s="184">
        <v>1100</v>
      </c>
      <c r="F46" s="113">
        <v>5240</v>
      </c>
      <c r="G46" s="185">
        <v>0</v>
      </c>
      <c r="H46" s="115">
        <f t="shared" si="1"/>
        <v>149630</v>
      </c>
      <c r="I46" s="44">
        <f t="shared" si="40"/>
        <v>26933.4</v>
      </c>
      <c r="J46" s="186">
        <f t="shared" si="41"/>
        <v>176563.4</v>
      </c>
      <c r="K46" s="191">
        <f t="shared" si="42"/>
        <v>26933.4</v>
      </c>
      <c r="L46" s="192">
        <f t="shared" si="43"/>
        <v>149630</v>
      </c>
      <c r="M46" s="32">
        <v>100030</v>
      </c>
      <c r="N46" s="188">
        <f t="shared" si="5"/>
        <v>49600</v>
      </c>
    </row>
    <row r="47" spans="1:14" s="1" customFormat="1" ht="28.5">
      <c r="A47" s="72" t="str">
        <f>'Land Price - BHIWANDI'!A47</f>
        <v>Co- Polymer (NP)</v>
      </c>
      <c r="B47" s="190" t="str">
        <f>'Land Price - BHIWANDI'!B47</f>
        <v>NM12RR</v>
      </c>
      <c r="C47" s="203">
        <v>153700</v>
      </c>
      <c r="D47" s="203">
        <v>2370</v>
      </c>
      <c r="E47" s="184">
        <v>1100</v>
      </c>
      <c r="F47" s="113">
        <v>5340</v>
      </c>
      <c r="G47" s="185">
        <v>0</v>
      </c>
      <c r="H47" s="115">
        <f t="shared" si="1"/>
        <v>149630</v>
      </c>
      <c r="I47" s="44">
        <f t="shared" si="40"/>
        <v>26933.4</v>
      </c>
      <c r="J47" s="186">
        <f t="shared" si="41"/>
        <v>176563.4</v>
      </c>
      <c r="K47" s="191">
        <f t="shared" si="42"/>
        <v>26933.4</v>
      </c>
      <c r="L47" s="192">
        <f t="shared" si="43"/>
        <v>149630</v>
      </c>
      <c r="M47" s="32">
        <v>100030</v>
      </c>
      <c r="N47" s="188">
        <f t="shared" si="5"/>
        <v>49600</v>
      </c>
    </row>
    <row r="48" spans="1:14" s="1" customFormat="1" ht="28.5">
      <c r="A48" s="72" t="str">
        <f>'Land Price - BHIWANDI'!A48</f>
        <v>Co- Polymer (NP)</v>
      </c>
      <c r="B48" s="190" t="str">
        <f>'Land Price - BHIWANDI'!B48</f>
        <v>NE02RR</v>
      </c>
      <c r="C48" s="203">
        <v>156100</v>
      </c>
      <c r="D48" s="203">
        <v>2370</v>
      </c>
      <c r="E48" s="184">
        <v>1100</v>
      </c>
      <c r="F48" s="113">
        <v>6270</v>
      </c>
      <c r="G48" s="185">
        <v>0</v>
      </c>
      <c r="H48" s="115">
        <f t="shared" si="1"/>
        <v>151100</v>
      </c>
      <c r="I48" s="44">
        <f t="shared" ref="I48" si="44">H48*18/100</f>
        <v>27198</v>
      </c>
      <c r="J48" s="186">
        <f t="shared" ref="J48" si="45">H48+I48</f>
        <v>178298</v>
      </c>
      <c r="K48" s="191">
        <f t="shared" ref="K48" si="46">I48</f>
        <v>27198</v>
      </c>
      <c r="L48" s="192">
        <f t="shared" ref="L48" si="47">J48-K48</f>
        <v>151100</v>
      </c>
      <c r="M48" s="32">
        <v>100030</v>
      </c>
      <c r="N48" s="188">
        <f t="shared" ref="N48" si="48">L48-M48</f>
        <v>51070</v>
      </c>
    </row>
    <row r="49" spans="1:14" s="1" customFormat="1" ht="28.5">
      <c r="A49" s="72" t="str">
        <f>'Land Price - BHIWANDI'!A49</f>
        <v>Co- Polymer (NP)</v>
      </c>
      <c r="B49" s="190" t="str">
        <f>'Land Price - BHIWANDI'!B49</f>
        <v>NM25NR</v>
      </c>
      <c r="C49" s="203">
        <v>155300</v>
      </c>
      <c r="D49" s="203">
        <v>2370</v>
      </c>
      <c r="E49" s="184">
        <v>1100</v>
      </c>
      <c r="F49" s="113">
        <v>6450</v>
      </c>
      <c r="G49" s="185">
        <v>0</v>
      </c>
      <c r="H49" s="115">
        <f t="shared" si="1"/>
        <v>150120</v>
      </c>
      <c r="I49" s="44">
        <f t="shared" ref="I49" si="49">H49*18/100</f>
        <v>27021.599999999999</v>
      </c>
      <c r="J49" s="186">
        <f t="shared" ref="J49" si="50">H49+I49</f>
        <v>177141.6</v>
      </c>
      <c r="K49" s="191">
        <f t="shared" ref="K49" si="51">I49</f>
        <v>27021.599999999999</v>
      </c>
      <c r="L49" s="192">
        <f t="shared" ref="L49" si="52">J49-K49</f>
        <v>150120</v>
      </c>
      <c r="M49" s="32">
        <v>100030</v>
      </c>
      <c r="N49" s="188">
        <f t="shared" ref="N49" si="53">L49-M49</f>
        <v>50090</v>
      </c>
    </row>
    <row r="50" spans="1:14" s="1" customFormat="1" ht="28.5">
      <c r="A50" s="72" t="str">
        <f>'Land Price - BHIWANDI'!A50</f>
        <v>Co- Polymer (NP)</v>
      </c>
      <c r="B50" s="190" t="str">
        <f>'Land Price - BHIWANDI'!B50</f>
        <v>NM40NR</v>
      </c>
      <c r="C50" s="203">
        <v>156100</v>
      </c>
      <c r="D50" s="203">
        <v>2370</v>
      </c>
      <c r="E50" s="184">
        <v>1100</v>
      </c>
      <c r="F50" s="113">
        <v>6270</v>
      </c>
      <c r="G50" s="185">
        <v>0</v>
      </c>
      <c r="H50" s="115">
        <f t="shared" si="1"/>
        <v>151100</v>
      </c>
      <c r="I50" s="44">
        <f t="shared" ref="I50" si="54">H50*18/100</f>
        <v>27198</v>
      </c>
      <c r="J50" s="186">
        <f t="shared" ref="J50" si="55">H50+I50</f>
        <v>178298</v>
      </c>
      <c r="K50" s="191">
        <f t="shared" ref="K50" si="56">I50</f>
        <v>27198</v>
      </c>
      <c r="L50" s="192">
        <f t="shared" ref="L50" si="57">J50-K50</f>
        <v>151100</v>
      </c>
      <c r="M50" s="32">
        <v>100030</v>
      </c>
      <c r="N50" s="188">
        <f t="shared" ref="N50" si="58">L50-M50</f>
        <v>51070</v>
      </c>
    </row>
    <row r="51" spans="1:14" s="1" customFormat="1" ht="28.5">
      <c r="A51" s="72" t="str">
        <f>'Land Price - BHIWANDI'!A51</f>
        <v>Co- Polymer (NP)</v>
      </c>
      <c r="B51" s="190" t="str">
        <f>'Land Price - BHIWANDI'!B51</f>
        <v>NM65NR</v>
      </c>
      <c r="C51" s="203">
        <v>156100</v>
      </c>
      <c r="D51" s="203">
        <v>2370</v>
      </c>
      <c r="E51" s="184">
        <v>1100</v>
      </c>
      <c r="F51" s="113">
        <v>6270</v>
      </c>
      <c r="G51" s="185">
        <v>0</v>
      </c>
      <c r="H51" s="115">
        <f t="shared" si="1"/>
        <v>151100</v>
      </c>
      <c r="I51" s="44">
        <f t="shared" ref="I51" si="59">H51*18/100</f>
        <v>27198</v>
      </c>
      <c r="J51" s="186">
        <f t="shared" ref="J51" si="60">H51+I51</f>
        <v>178298</v>
      </c>
      <c r="K51" s="191">
        <f t="shared" ref="K51" si="61">I51</f>
        <v>27198</v>
      </c>
      <c r="L51" s="192">
        <f t="shared" ref="L51" si="62">J51-K51</f>
        <v>151100</v>
      </c>
      <c r="M51" s="32">
        <v>100030</v>
      </c>
      <c r="N51" s="188">
        <f t="shared" ref="N51" si="63">L51-M51</f>
        <v>51070</v>
      </c>
    </row>
    <row r="52" spans="1:14" s="1" customFormat="1" ht="28.5">
      <c r="A52" s="72" t="str">
        <f>'Land Price - BHIWANDI'!A52</f>
        <v>Co- Polymer (NP)</v>
      </c>
      <c r="B52" s="190" t="str">
        <f>'Land Price - BHIWANDI'!B52</f>
        <v>NM10TE</v>
      </c>
      <c r="C52" s="203">
        <v>155400</v>
      </c>
      <c r="D52" s="203">
        <v>2370</v>
      </c>
      <c r="E52" s="184">
        <v>1100</v>
      </c>
      <c r="F52" s="113">
        <v>5280</v>
      </c>
      <c r="G52" s="185">
        <v>0</v>
      </c>
      <c r="H52" s="115">
        <f t="shared" si="1"/>
        <v>151390</v>
      </c>
      <c r="I52" s="44">
        <f t="shared" ref="I52" si="64">H52*18/100</f>
        <v>27250.2</v>
      </c>
      <c r="J52" s="186">
        <f t="shared" ref="J52" si="65">H52+I52</f>
        <v>178640.2</v>
      </c>
      <c r="K52" s="191">
        <f t="shared" ref="K52" si="66">I52</f>
        <v>27250.2</v>
      </c>
      <c r="L52" s="192">
        <f t="shared" ref="L52" si="67">J52-K52</f>
        <v>151390</v>
      </c>
      <c r="M52" s="32">
        <v>100030</v>
      </c>
      <c r="N52" s="188">
        <f t="shared" ref="N52" si="68">L52-M52</f>
        <v>51360</v>
      </c>
    </row>
    <row r="53" spans="1:14" s="1" customFormat="1" ht="28.5">
      <c r="A53" s="72" t="str">
        <f>'Land Price - BHIWANDI'!A53</f>
        <v>Co- Polymer (NP)</v>
      </c>
      <c r="B53" s="190" t="str">
        <f>'Land Price - BHIWANDI'!B53</f>
        <v>NM12RE</v>
      </c>
      <c r="C53" s="203">
        <v>158100</v>
      </c>
      <c r="D53" s="203">
        <v>2370</v>
      </c>
      <c r="E53" s="184">
        <v>1100</v>
      </c>
      <c r="F53" s="113">
        <v>6430</v>
      </c>
      <c r="G53" s="185">
        <v>0</v>
      </c>
      <c r="H53" s="115">
        <f t="shared" si="1"/>
        <v>152940</v>
      </c>
      <c r="I53" s="44">
        <f t="shared" ref="I53" si="69">H53*18/100</f>
        <v>27529.200000000001</v>
      </c>
      <c r="J53" s="186">
        <f t="shared" ref="J53" si="70">H53+I53</f>
        <v>180469.2</v>
      </c>
      <c r="K53" s="191">
        <f t="shared" ref="K53" si="71">I53</f>
        <v>27529.200000000001</v>
      </c>
      <c r="L53" s="192">
        <f t="shared" ref="L53" si="72">J53-K53</f>
        <v>152940</v>
      </c>
      <c r="M53" s="32">
        <v>100030</v>
      </c>
      <c r="N53" s="188">
        <f t="shared" ref="N53" si="73">L53-M53</f>
        <v>52910</v>
      </c>
    </row>
    <row r="54" spans="1:14" s="1" customFormat="1" ht="28.5">
      <c r="A54" s="74" t="str">
        <f>'Land Price - BHIWANDI'!A54</f>
        <v>OGH- IM</v>
      </c>
      <c r="B54" s="87" t="str">
        <f>'Land Price - BHIWANDI'!B54</f>
        <v>OGH / OGH1</v>
      </c>
      <c r="C54" s="203">
        <v>141900</v>
      </c>
      <c r="D54" s="203">
        <v>2370</v>
      </c>
      <c r="E54" s="113">
        <v>1100</v>
      </c>
      <c r="F54" s="113">
        <v>5550</v>
      </c>
      <c r="G54" s="114">
        <v>0</v>
      </c>
      <c r="H54" s="115">
        <f t="shared" si="1"/>
        <v>137620</v>
      </c>
      <c r="I54" s="45">
        <f t="shared" si="2"/>
        <v>24771.599999999999</v>
      </c>
      <c r="J54" s="75">
        <f t="shared" si="3"/>
        <v>162391.6</v>
      </c>
      <c r="K54" s="67">
        <f t="shared" si="4"/>
        <v>24771.599999999999</v>
      </c>
      <c r="L54" s="48">
        <f t="shared" si="0"/>
        <v>137620</v>
      </c>
      <c r="M54" s="32">
        <v>86520</v>
      </c>
      <c r="N54" s="38">
        <f t="shared" si="5"/>
        <v>51100</v>
      </c>
    </row>
    <row r="55" spans="1:14" s="1" customFormat="1" ht="28.5">
      <c r="A55" s="74" t="str">
        <f>'Land Price - BHIWANDI'!A55</f>
        <v>OGL Raffia</v>
      </c>
      <c r="B55" s="87" t="str">
        <f>'Land Price - BHIWANDI'!B55</f>
        <v>OGL / OGL1</v>
      </c>
      <c r="C55" s="203">
        <v>141600</v>
      </c>
      <c r="D55" s="203">
        <v>2370</v>
      </c>
      <c r="E55" s="113">
        <v>1100</v>
      </c>
      <c r="F55" s="113">
        <v>4730</v>
      </c>
      <c r="G55" s="114">
        <v>0</v>
      </c>
      <c r="H55" s="115">
        <f t="shared" si="1"/>
        <v>138140</v>
      </c>
      <c r="I55" s="45">
        <f t="shared" si="2"/>
        <v>24865.200000000001</v>
      </c>
      <c r="J55" s="75">
        <f t="shared" si="3"/>
        <v>163005.20000000001</v>
      </c>
      <c r="K55" s="67">
        <f t="shared" si="4"/>
        <v>24865.200000000001</v>
      </c>
      <c r="L55" s="48">
        <f t="shared" si="0"/>
        <v>138140</v>
      </c>
      <c r="M55" s="32">
        <v>86540</v>
      </c>
      <c r="N55" s="38">
        <f t="shared" si="5"/>
        <v>51600</v>
      </c>
    </row>
    <row r="56" spans="1:14" s="1" customFormat="1" ht="28.5">
      <c r="A56" s="74" t="str">
        <f>'Land Price - BHIWANDI'!A56</f>
        <v>OGF/OGY- F &amp; F</v>
      </c>
      <c r="B56" s="87" t="str">
        <f>'Land Price - BHIWANDI'!B56</f>
        <v>OGF/OGY1</v>
      </c>
      <c r="C56" s="203">
        <v>148300</v>
      </c>
      <c r="D56" s="203">
        <v>2370</v>
      </c>
      <c r="E56" s="113">
        <v>1100</v>
      </c>
      <c r="F56" s="113">
        <v>5140</v>
      </c>
      <c r="G56" s="114">
        <v>0</v>
      </c>
      <c r="H56" s="115">
        <f t="shared" si="1"/>
        <v>144430</v>
      </c>
      <c r="I56" s="50">
        <f t="shared" si="2"/>
        <v>25997.4</v>
      </c>
      <c r="J56" s="77">
        <f t="shared" si="3"/>
        <v>170427.4</v>
      </c>
      <c r="K56" s="67">
        <f t="shared" si="4"/>
        <v>25997.4</v>
      </c>
      <c r="L56" s="48">
        <f t="shared" si="0"/>
        <v>144430</v>
      </c>
      <c r="M56" s="32">
        <v>88830</v>
      </c>
      <c r="N56" s="38">
        <f>L56-M56</f>
        <v>55600</v>
      </c>
    </row>
    <row r="57" spans="1:14" s="1" customFormat="1" ht="28.5">
      <c r="A57" s="74" t="str">
        <f>'Land Price - BHIWANDI'!A57</f>
        <v>OGCL/OGCH</v>
      </c>
      <c r="B57" s="87" t="str">
        <f>'Land Price - BHIWANDI'!B57</f>
        <v>OGCL/OGCH</v>
      </c>
      <c r="C57" s="203">
        <v>145000</v>
      </c>
      <c r="D57" s="203">
        <v>2370</v>
      </c>
      <c r="E57" s="113">
        <v>1100</v>
      </c>
      <c r="F57" s="113">
        <v>5340</v>
      </c>
      <c r="G57" s="134">
        <v>0</v>
      </c>
      <c r="H57" s="115">
        <f t="shared" si="1"/>
        <v>140930</v>
      </c>
      <c r="I57" s="50">
        <f t="shared" si="2"/>
        <v>25367.4</v>
      </c>
      <c r="J57" s="77">
        <f t="shared" si="3"/>
        <v>166297.4</v>
      </c>
      <c r="K57" s="67">
        <f t="shared" si="4"/>
        <v>25367.4</v>
      </c>
      <c r="L57" s="48">
        <f t="shared" si="0"/>
        <v>140930</v>
      </c>
      <c r="M57" s="32">
        <v>86330</v>
      </c>
      <c r="N57" s="38">
        <f>L57-M57</f>
        <v>54600</v>
      </c>
    </row>
    <row r="58" spans="1:14" s="1" customFormat="1" ht="28.5">
      <c r="A58" s="74" t="s">
        <v>326</v>
      </c>
      <c r="B58" s="87" t="s">
        <v>326</v>
      </c>
      <c r="C58" s="203">
        <v>134900</v>
      </c>
      <c r="D58" s="203">
        <v>2370</v>
      </c>
      <c r="E58" s="143">
        <v>1100</v>
      </c>
      <c r="F58" s="113">
        <v>5550</v>
      </c>
      <c r="G58" s="142">
        <v>0</v>
      </c>
      <c r="H58" s="115">
        <f t="shared" si="1"/>
        <v>130620</v>
      </c>
      <c r="I58" s="138"/>
      <c r="J58" s="139"/>
      <c r="K58" s="140"/>
      <c r="L58" s="141"/>
      <c r="M58" s="32"/>
      <c r="N58" s="38"/>
    </row>
    <row r="59" spans="1:14" s="1" customFormat="1" ht="28.5">
      <c r="A59" s="154" t="s">
        <v>332</v>
      </c>
      <c r="B59" s="214" t="s">
        <v>329</v>
      </c>
      <c r="C59" s="203">
        <v>146100</v>
      </c>
      <c r="D59" s="203">
        <v>2370</v>
      </c>
      <c r="E59" s="203">
        <v>1100</v>
      </c>
      <c r="F59" s="113">
        <v>5550</v>
      </c>
      <c r="G59" s="176">
        <v>0</v>
      </c>
      <c r="H59" s="144">
        <f t="shared" si="1"/>
        <v>141820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203">
        <v>154500</v>
      </c>
      <c r="D60" s="203">
        <v>2370</v>
      </c>
      <c r="E60" s="202">
        <v>1100</v>
      </c>
      <c r="F60" s="113">
        <v>5140</v>
      </c>
      <c r="G60" s="182">
        <v>0</v>
      </c>
      <c r="H60" s="183">
        <f t="shared" ref="H60" si="74">C60+D60-E60-F60-G60</f>
        <v>150630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203">
        <v>173000</v>
      </c>
      <c r="D61" s="203">
        <v>2370</v>
      </c>
      <c r="E61" s="202">
        <v>1100</v>
      </c>
      <c r="F61" s="113">
        <v>5800</v>
      </c>
      <c r="G61" s="182">
        <v>0</v>
      </c>
      <c r="H61" s="183">
        <f t="shared" ref="H61:H62" si="75">C61+D61-E61-F61-G61</f>
        <v>168470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203">
        <v>162000</v>
      </c>
      <c r="D62" s="203">
        <v>2370</v>
      </c>
      <c r="E62" s="202">
        <v>1100</v>
      </c>
      <c r="F62" s="113">
        <v>5820</v>
      </c>
      <c r="G62" s="182">
        <v>0</v>
      </c>
      <c r="H62" s="183">
        <f t="shared" si="75"/>
        <v>157450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203">
        <v>148600</v>
      </c>
      <c r="D63" s="203">
        <v>2370</v>
      </c>
      <c r="E63" s="202">
        <v>1100</v>
      </c>
      <c r="F63" s="113">
        <v>5190</v>
      </c>
      <c r="G63" s="182">
        <v>0</v>
      </c>
      <c r="H63" s="183">
        <f t="shared" ref="H63:H68" si="76">C63+D63-E63-F63-G63</f>
        <v>144680</v>
      </c>
      <c r="I63" s="138"/>
      <c r="J63" s="140"/>
      <c r="K63" s="140"/>
      <c r="L63" s="141"/>
      <c r="M63" s="32"/>
      <c r="N63" s="38"/>
    </row>
    <row r="64" spans="1:14" s="1" customFormat="1" ht="28.5">
      <c r="A64" s="72" t="s">
        <v>223</v>
      </c>
      <c r="B64" s="88" t="s">
        <v>367</v>
      </c>
      <c r="C64" s="203">
        <v>162200</v>
      </c>
      <c r="D64" s="203">
        <v>2370</v>
      </c>
      <c r="E64" s="202">
        <v>1100</v>
      </c>
      <c r="F64" s="113">
        <v>6000</v>
      </c>
      <c r="G64" s="182">
        <v>0</v>
      </c>
      <c r="H64" s="183">
        <f t="shared" si="76"/>
        <v>157470</v>
      </c>
      <c r="I64" s="138"/>
      <c r="J64" s="140"/>
      <c r="K64" s="140"/>
      <c r="L64" s="141"/>
      <c r="M64" s="32"/>
      <c r="N64" s="38"/>
    </row>
    <row r="65" spans="1:14" s="1" customFormat="1" ht="28.5">
      <c r="A65" s="226" t="s">
        <v>223</v>
      </c>
      <c r="B65" s="214" t="s">
        <v>368</v>
      </c>
      <c r="C65" s="203">
        <v>163000</v>
      </c>
      <c r="D65" s="203">
        <v>2370</v>
      </c>
      <c r="E65" s="203">
        <v>1100</v>
      </c>
      <c r="F65" s="113">
        <v>5800</v>
      </c>
      <c r="G65" s="176">
        <v>0</v>
      </c>
      <c r="H65" s="144">
        <f t="shared" si="76"/>
        <v>158470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203">
        <v>147100</v>
      </c>
      <c r="D66" s="203">
        <v>2370</v>
      </c>
      <c r="E66" s="203">
        <v>1100</v>
      </c>
      <c r="F66" s="113">
        <v>5550</v>
      </c>
      <c r="G66" s="176">
        <v>0</v>
      </c>
      <c r="H66" s="144">
        <f t="shared" si="76"/>
        <v>142820</v>
      </c>
      <c r="I66" s="50"/>
      <c r="J66" s="47"/>
      <c r="K66" s="47"/>
      <c r="L66" s="48"/>
      <c r="M66" s="210"/>
      <c r="N66" s="211"/>
    </row>
    <row r="67" spans="1:14" s="1" customFormat="1" ht="28.5">
      <c r="A67" s="222" t="s">
        <v>426</v>
      </c>
      <c r="B67" s="214" t="s">
        <v>427</v>
      </c>
      <c r="C67" s="203">
        <v>158600</v>
      </c>
      <c r="D67" s="203">
        <v>2370</v>
      </c>
      <c r="E67" s="203">
        <v>1100</v>
      </c>
      <c r="F67" s="113">
        <v>6430</v>
      </c>
      <c r="G67" s="182">
        <v>0</v>
      </c>
      <c r="H67" s="144">
        <f t="shared" si="76"/>
        <v>153440</v>
      </c>
      <c r="I67" s="138"/>
      <c r="J67" s="140"/>
      <c r="K67" s="140"/>
      <c r="L67" s="141"/>
      <c r="M67" s="32"/>
      <c r="N67" s="38"/>
    </row>
    <row r="68" spans="1:14" s="1" customFormat="1" ht="28.5">
      <c r="A68" s="222" t="s">
        <v>426</v>
      </c>
      <c r="B68" s="214" t="s">
        <v>428</v>
      </c>
      <c r="C68" s="203">
        <v>159600</v>
      </c>
      <c r="D68" s="203">
        <v>2370</v>
      </c>
      <c r="E68" s="203">
        <v>1100</v>
      </c>
      <c r="F68" s="113">
        <v>6430</v>
      </c>
      <c r="G68" s="182">
        <v>0</v>
      </c>
      <c r="H68" s="144">
        <f t="shared" si="76"/>
        <v>154440</v>
      </c>
      <c r="I68" s="138"/>
      <c r="J68" s="140"/>
      <c r="K68" s="140"/>
      <c r="L68" s="141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79"/>
      <c r="L69" s="479"/>
      <c r="M69" s="32"/>
      <c r="N69" s="38"/>
    </row>
    <row r="70" spans="1:14" s="109" customFormat="1" ht="41.25" thickBot="1">
      <c r="A70" s="97" t="s">
        <v>90</v>
      </c>
      <c r="B70" s="98" t="s">
        <v>0</v>
      </c>
      <c r="C70" s="147" t="s">
        <v>83</v>
      </c>
      <c r="D70" s="110" t="s">
        <v>152</v>
      </c>
      <c r="E70" s="116" t="s">
        <v>84</v>
      </c>
      <c r="F70" s="117" t="s">
        <v>111</v>
      </c>
      <c r="G70" s="110" t="s">
        <v>132</v>
      </c>
      <c r="H70" s="112" t="s">
        <v>149</v>
      </c>
      <c r="I70" s="100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01" t="str">
        <f>'Land Price - BHIWANDI'!A71</f>
        <v>HD Inj. Mldg. Low Caps &amp; Cl</v>
      </c>
      <c r="B71" s="193" t="str">
        <f>'Land Price - BHIWANDI'!B71</f>
        <v>M0252S</v>
      </c>
      <c r="C71" s="346">
        <v>145500</v>
      </c>
      <c r="D71" s="184">
        <v>2370</v>
      </c>
      <c r="E71" s="184">
        <v>1100</v>
      </c>
      <c r="F71" s="346">
        <v>6250</v>
      </c>
      <c r="G71" s="114">
        <v>0</v>
      </c>
      <c r="H71" s="115">
        <f>C71+D71-E71-F71-G71</f>
        <v>140520</v>
      </c>
      <c r="I71" s="44">
        <f t="shared" ref="I71:I120" si="77">H71*18/100</f>
        <v>25293.599999999999</v>
      </c>
      <c r="J71" s="186">
        <f t="shared" ref="J71:J120" si="78">H71+I71</f>
        <v>165813.6</v>
      </c>
      <c r="K71" s="135">
        <f t="shared" ref="K71:K120" si="79">I71</f>
        <v>25293.599999999999</v>
      </c>
      <c r="L71" s="187">
        <f t="shared" ref="L71:L120" si="80">J71-K71</f>
        <v>140520</v>
      </c>
      <c r="M71" s="32">
        <v>92930</v>
      </c>
      <c r="N71" s="188">
        <f t="shared" ref="N71:N119" si="81">L71-M71</f>
        <v>47590</v>
      </c>
    </row>
    <row r="72" spans="1:14" s="1" customFormat="1" ht="28.5">
      <c r="A72" s="78" t="str">
        <f>'Land Price - BHIWANDI'!A72</f>
        <v>HD Inj. Mldg. Low MFI</v>
      </c>
      <c r="B72" s="87" t="str">
        <f>'Land Price - BHIWANDI'!B72</f>
        <v>M0662D</v>
      </c>
      <c r="C72" s="184">
        <v>136200</v>
      </c>
      <c r="D72" s="184">
        <v>2370</v>
      </c>
      <c r="E72" s="113">
        <v>1100</v>
      </c>
      <c r="F72" s="184">
        <v>5690</v>
      </c>
      <c r="G72" s="114">
        <v>0</v>
      </c>
      <c r="H72" s="115">
        <f t="shared" ref="H72:H120" si="82">C72+D72-E72-F72-G72</f>
        <v>131780</v>
      </c>
      <c r="I72" s="44">
        <f t="shared" si="77"/>
        <v>23720.400000000001</v>
      </c>
      <c r="J72" s="73">
        <f t="shared" si="78"/>
        <v>155500.4</v>
      </c>
      <c r="K72" s="65">
        <f t="shared" si="79"/>
        <v>23720.400000000001</v>
      </c>
      <c r="L72" s="42">
        <f t="shared" si="80"/>
        <v>131780</v>
      </c>
      <c r="M72" s="32">
        <v>90340</v>
      </c>
      <c r="N72" s="38">
        <f t="shared" si="81"/>
        <v>41440</v>
      </c>
    </row>
    <row r="73" spans="1:14" s="1" customFormat="1" ht="28.5">
      <c r="A73" s="78" t="str">
        <f>'Land Price - BHIWANDI'!A73</f>
        <v>HD Inj. Mldg. Low MFI</v>
      </c>
      <c r="B73" s="193" t="str">
        <f>'Land Price - BHIWANDI'!B73</f>
        <v>M0861S</v>
      </c>
      <c r="C73" s="184">
        <v>136200</v>
      </c>
      <c r="D73" s="184">
        <v>2370</v>
      </c>
      <c r="E73" s="184">
        <v>1100</v>
      </c>
      <c r="F73" s="184">
        <v>5690</v>
      </c>
      <c r="G73" s="114">
        <v>0</v>
      </c>
      <c r="H73" s="115">
        <f t="shared" si="82"/>
        <v>131780</v>
      </c>
      <c r="I73" s="44">
        <f t="shared" si="77"/>
        <v>23720.400000000001</v>
      </c>
      <c r="J73" s="186">
        <f t="shared" si="78"/>
        <v>155500.4</v>
      </c>
      <c r="K73" s="135">
        <f t="shared" si="79"/>
        <v>23720.400000000001</v>
      </c>
      <c r="L73" s="187">
        <f t="shared" si="80"/>
        <v>131780</v>
      </c>
      <c r="M73" s="32">
        <v>90340</v>
      </c>
      <c r="N73" s="188">
        <f t="shared" si="81"/>
        <v>41440</v>
      </c>
    </row>
    <row r="74" spans="1:14" s="1" customFormat="1" ht="28.5">
      <c r="A74" s="78" t="str">
        <f>'Land Price - BHIWANDI'!A74</f>
        <v>HD Inj. Mldg.</v>
      </c>
      <c r="B74" s="87" t="str">
        <f>'Land Price - BHIWANDI'!B74</f>
        <v>M2050S</v>
      </c>
      <c r="C74" s="184">
        <v>136700</v>
      </c>
      <c r="D74" s="184">
        <v>2370</v>
      </c>
      <c r="E74" s="113">
        <v>1100</v>
      </c>
      <c r="F74" s="184">
        <v>4920</v>
      </c>
      <c r="G74" s="114">
        <v>0</v>
      </c>
      <c r="H74" s="115">
        <f t="shared" si="82"/>
        <v>133050</v>
      </c>
      <c r="I74" s="44">
        <f t="shared" si="77"/>
        <v>23949</v>
      </c>
      <c r="J74" s="73">
        <f t="shared" si="78"/>
        <v>156999</v>
      </c>
      <c r="K74" s="65">
        <f t="shared" si="79"/>
        <v>23949</v>
      </c>
      <c r="L74" s="42">
        <f t="shared" si="80"/>
        <v>133050</v>
      </c>
      <c r="M74" s="32">
        <v>92860</v>
      </c>
      <c r="N74" s="38">
        <f t="shared" si="81"/>
        <v>40190</v>
      </c>
    </row>
    <row r="75" spans="1:14" s="1" customFormat="1" ht="28.5">
      <c r="A75" s="78" t="str">
        <f>'Land Price - BHIWANDI'!A75</f>
        <v>HD Inj. Mldg.</v>
      </c>
      <c r="B75" s="193" t="str">
        <f>'Land Price - BHIWANDI'!B75</f>
        <v>M0662DU</v>
      </c>
      <c r="C75" s="184">
        <v>137800</v>
      </c>
      <c r="D75" s="184">
        <v>2370</v>
      </c>
      <c r="E75" s="184">
        <v>1100</v>
      </c>
      <c r="F75" s="184">
        <v>5970</v>
      </c>
      <c r="G75" s="185">
        <v>0</v>
      </c>
      <c r="H75" s="115">
        <f t="shared" si="82"/>
        <v>133100</v>
      </c>
      <c r="I75" s="44">
        <f t="shared" si="77"/>
        <v>23958</v>
      </c>
      <c r="J75" s="186">
        <f t="shared" si="78"/>
        <v>157058</v>
      </c>
      <c r="K75" s="135">
        <f t="shared" si="79"/>
        <v>23958</v>
      </c>
      <c r="L75" s="187">
        <f t="shared" si="80"/>
        <v>133100</v>
      </c>
      <c r="M75" s="32">
        <v>92860</v>
      </c>
      <c r="N75" s="188">
        <f t="shared" si="81"/>
        <v>40240</v>
      </c>
    </row>
    <row r="76" spans="1:14" s="1" customFormat="1" ht="28.5">
      <c r="A76" s="78" t="str">
        <f>'Land Price - BHIWANDI'!A76</f>
        <v>HD Inj. Mldg.</v>
      </c>
      <c r="B76" s="193" t="str">
        <f>'Land Price - BHIWANDI'!B76</f>
        <v>M0861SU</v>
      </c>
      <c r="C76" s="184">
        <v>137800</v>
      </c>
      <c r="D76" s="184">
        <v>2370</v>
      </c>
      <c r="E76" s="184">
        <v>1100</v>
      </c>
      <c r="F76" s="184">
        <v>5970</v>
      </c>
      <c r="G76" s="185">
        <v>0</v>
      </c>
      <c r="H76" s="115">
        <f t="shared" si="82"/>
        <v>133100</v>
      </c>
      <c r="I76" s="44">
        <f t="shared" si="77"/>
        <v>23958</v>
      </c>
      <c r="J76" s="186">
        <f t="shared" si="78"/>
        <v>157058</v>
      </c>
      <c r="K76" s="135">
        <f t="shared" si="79"/>
        <v>23958</v>
      </c>
      <c r="L76" s="187">
        <f t="shared" si="80"/>
        <v>133100</v>
      </c>
      <c r="M76" s="32">
        <v>92860</v>
      </c>
      <c r="N76" s="188">
        <f t="shared" si="81"/>
        <v>40240</v>
      </c>
    </row>
    <row r="77" spans="1:14" s="1" customFormat="1" ht="28.5">
      <c r="A77" s="78" t="str">
        <f>'Land Price - BHIWANDI'!A77</f>
        <v>GP Blow Moulding</v>
      </c>
      <c r="B77" s="193" t="str">
        <f>'Land Price - BHIWANDI'!B77</f>
        <v>B0155D</v>
      </c>
      <c r="C77" s="184">
        <v>141700</v>
      </c>
      <c r="D77" s="184">
        <v>2370</v>
      </c>
      <c r="E77" s="184">
        <v>1100</v>
      </c>
      <c r="F77" s="184">
        <v>3740</v>
      </c>
      <c r="G77" s="189">
        <v>0</v>
      </c>
      <c r="H77" s="115">
        <f t="shared" si="82"/>
        <v>139230</v>
      </c>
      <c r="I77" s="44">
        <f t="shared" si="77"/>
        <v>25061.4</v>
      </c>
      <c r="J77" s="186">
        <f t="shared" si="78"/>
        <v>164291.4</v>
      </c>
      <c r="K77" s="135">
        <f t="shared" si="79"/>
        <v>25061.4</v>
      </c>
      <c r="L77" s="187">
        <f t="shared" si="80"/>
        <v>139230</v>
      </c>
      <c r="M77" s="32">
        <v>92540</v>
      </c>
      <c r="N77" s="188">
        <f t="shared" si="81"/>
        <v>46690</v>
      </c>
    </row>
    <row r="78" spans="1:14" s="1" customFormat="1" ht="28.5">
      <c r="A78" s="78" t="s">
        <v>158</v>
      </c>
      <c r="B78" s="193" t="s">
        <v>313</v>
      </c>
      <c r="C78" s="184">
        <v>141700</v>
      </c>
      <c r="D78" s="184">
        <v>2370</v>
      </c>
      <c r="E78" s="184">
        <v>1100</v>
      </c>
      <c r="F78" s="184">
        <v>3740</v>
      </c>
      <c r="G78" s="185">
        <v>0</v>
      </c>
      <c r="H78" s="115">
        <f t="shared" si="82"/>
        <v>139230</v>
      </c>
      <c r="I78" s="44">
        <f t="shared" si="77"/>
        <v>25061.4</v>
      </c>
      <c r="J78" s="186">
        <f t="shared" si="78"/>
        <v>164291.4</v>
      </c>
      <c r="K78" s="135">
        <f t="shared" si="79"/>
        <v>25061.4</v>
      </c>
      <c r="L78" s="187">
        <f t="shared" si="80"/>
        <v>139230</v>
      </c>
      <c r="M78" s="32">
        <v>92540</v>
      </c>
      <c r="N78" s="188">
        <f t="shared" si="81"/>
        <v>46690</v>
      </c>
    </row>
    <row r="79" spans="1:14" s="1" customFormat="1" ht="28.5">
      <c r="A79" s="78" t="s">
        <v>158</v>
      </c>
      <c r="B79" s="193" t="s">
        <v>314</v>
      </c>
      <c r="C79" s="184">
        <v>141700</v>
      </c>
      <c r="D79" s="184">
        <v>2370</v>
      </c>
      <c r="E79" s="184">
        <v>1100</v>
      </c>
      <c r="F79" s="184">
        <v>3740</v>
      </c>
      <c r="G79" s="185">
        <v>0</v>
      </c>
      <c r="H79" s="115">
        <f t="shared" si="82"/>
        <v>139230</v>
      </c>
      <c r="I79" s="44">
        <f t="shared" si="77"/>
        <v>25061.4</v>
      </c>
      <c r="J79" s="186">
        <f t="shared" si="78"/>
        <v>164291.4</v>
      </c>
      <c r="K79" s="135">
        <f t="shared" si="79"/>
        <v>25061.4</v>
      </c>
      <c r="L79" s="187">
        <f t="shared" si="80"/>
        <v>139230</v>
      </c>
      <c r="M79" s="32">
        <v>92540</v>
      </c>
      <c r="N79" s="188">
        <f t="shared" si="81"/>
        <v>46690</v>
      </c>
    </row>
    <row r="80" spans="1:14" s="1" customFormat="1" ht="28.5">
      <c r="A80" s="78" t="str">
        <f>'Land Price - BHIWANDI'!A80</f>
        <v>Medium Blow Moulding</v>
      </c>
      <c r="B80" s="193" t="str">
        <f>'Land Price - BHIWANDI'!B80</f>
        <v>B0148D</v>
      </c>
      <c r="C80" s="184">
        <v>144800</v>
      </c>
      <c r="D80" s="184">
        <v>2370</v>
      </c>
      <c r="E80" s="184">
        <v>1100</v>
      </c>
      <c r="F80" s="184">
        <v>4460</v>
      </c>
      <c r="G80" s="189">
        <v>0</v>
      </c>
      <c r="H80" s="115">
        <f t="shared" si="82"/>
        <v>141610</v>
      </c>
      <c r="I80" s="44">
        <f t="shared" si="77"/>
        <v>25489.8</v>
      </c>
      <c r="J80" s="186">
        <f t="shared" si="78"/>
        <v>167099.79999999999</v>
      </c>
      <c r="K80" s="135">
        <f t="shared" si="79"/>
        <v>25489.8</v>
      </c>
      <c r="L80" s="187">
        <f t="shared" si="80"/>
        <v>141610</v>
      </c>
      <c r="M80" s="32">
        <v>94290</v>
      </c>
      <c r="N80" s="188">
        <f t="shared" si="81"/>
        <v>47320</v>
      </c>
    </row>
    <row r="81" spans="1:14" s="1" customFormat="1" ht="28.5">
      <c r="A81" s="78" t="str">
        <f>'Land Price - BHIWANDI'!A81</f>
        <v>Large Blow Moulding</v>
      </c>
      <c r="B81" s="193" t="str">
        <f>'Land Price - BHIWANDI'!B81</f>
        <v xml:space="preserve">B0053D      </v>
      </c>
      <c r="C81" s="184">
        <v>147200</v>
      </c>
      <c r="D81" s="184">
        <v>2370</v>
      </c>
      <c r="E81" s="184">
        <v>1100</v>
      </c>
      <c r="F81" s="184">
        <v>3740</v>
      </c>
      <c r="G81" s="189">
        <v>0</v>
      </c>
      <c r="H81" s="115">
        <f t="shared" si="82"/>
        <v>144730</v>
      </c>
      <c r="I81" s="44">
        <f t="shared" si="77"/>
        <v>26051.4</v>
      </c>
      <c r="J81" s="186">
        <f t="shared" si="78"/>
        <v>170781.4</v>
      </c>
      <c r="K81" s="135">
        <f t="shared" si="79"/>
        <v>26051.4</v>
      </c>
      <c r="L81" s="187">
        <f t="shared" si="80"/>
        <v>144730</v>
      </c>
      <c r="M81" s="32"/>
      <c r="N81" s="188"/>
    </row>
    <row r="82" spans="1:14" s="1" customFormat="1" ht="28.5">
      <c r="A82" s="78" t="str">
        <f>'Land Price - BHIWANDI'!A82</f>
        <v>Pipe Grade - PE100</v>
      </c>
      <c r="B82" s="193" t="str">
        <f>'Land Price - BHIWANDI'!B82</f>
        <v>P0049D</v>
      </c>
      <c r="C82" s="184">
        <v>140100</v>
      </c>
      <c r="D82" s="184">
        <v>2370</v>
      </c>
      <c r="E82" s="184">
        <v>1100</v>
      </c>
      <c r="F82" s="184">
        <v>8030</v>
      </c>
      <c r="G82" s="189">
        <v>0</v>
      </c>
      <c r="H82" s="115">
        <f t="shared" si="82"/>
        <v>133340</v>
      </c>
      <c r="I82" s="44">
        <f t="shared" si="77"/>
        <v>24001.200000000001</v>
      </c>
      <c r="J82" s="186">
        <f t="shared" si="78"/>
        <v>157341.20000000001</v>
      </c>
      <c r="K82" s="135">
        <f t="shared" si="79"/>
        <v>24001.200000000001</v>
      </c>
      <c r="L82" s="187">
        <f t="shared" si="80"/>
        <v>133340</v>
      </c>
      <c r="M82" s="32">
        <v>100920</v>
      </c>
      <c r="N82" s="188">
        <f t="shared" si="81"/>
        <v>32420</v>
      </c>
    </row>
    <row r="83" spans="1:14" s="1" customFormat="1" ht="28.5">
      <c r="A83" s="78" t="str">
        <f>'Land Price - BHIWANDI'!A83</f>
        <v>Pipe Grade - PE80</v>
      </c>
      <c r="B83" s="193" t="str">
        <f>'Land Price - BHIWANDI'!B83</f>
        <v>P0148D</v>
      </c>
      <c r="C83" s="184">
        <v>139300</v>
      </c>
      <c r="D83" s="184">
        <v>2370</v>
      </c>
      <c r="E83" s="184">
        <v>1100</v>
      </c>
      <c r="F83" s="184">
        <v>8630</v>
      </c>
      <c r="G83" s="185">
        <v>0</v>
      </c>
      <c r="H83" s="115">
        <f t="shared" si="82"/>
        <v>131940</v>
      </c>
      <c r="I83" s="44">
        <f t="shared" si="77"/>
        <v>23749.200000000001</v>
      </c>
      <c r="J83" s="186">
        <f t="shared" si="78"/>
        <v>155689.20000000001</v>
      </c>
      <c r="K83" s="135">
        <f t="shared" si="79"/>
        <v>23749.200000000001</v>
      </c>
      <c r="L83" s="187">
        <f t="shared" si="80"/>
        <v>131940</v>
      </c>
      <c r="M83" s="32"/>
      <c r="N83" s="188"/>
    </row>
    <row r="84" spans="1:14" s="1" customFormat="1" ht="28.5">
      <c r="A84" s="78" t="str">
        <f>'Land Price - BHIWANDI'!A84</f>
        <v>Pipe Grade - PE63</v>
      </c>
      <c r="B84" s="193" t="str">
        <f>'Land Price - BHIWANDI'!B84</f>
        <v>P0142S</v>
      </c>
      <c r="C84" s="184">
        <v>136900</v>
      </c>
      <c r="D84" s="184">
        <v>2370</v>
      </c>
      <c r="E84" s="184">
        <v>1100</v>
      </c>
      <c r="F84" s="184">
        <v>6670</v>
      </c>
      <c r="G84" s="185">
        <v>0</v>
      </c>
      <c r="H84" s="115">
        <f t="shared" si="82"/>
        <v>131500</v>
      </c>
      <c r="I84" s="44">
        <f t="shared" si="77"/>
        <v>23670</v>
      </c>
      <c r="J84" s="186">
        <f t="shared" si="78"/>
        <v>155170</v>
      </c>
      <c r="K84" s="135">
        <f t="shared" si="79"/>
        <v>23670</v>
      </c>
      <c r="L84" s="187">
        <f t="shared" si="80"/>
        <v>131500</v>
      </c>
      <c r="M84" s="32">
        <v>97590</v>
      </c>
      <c r="N84" s="188">
        <f t="shared" si="81"/>
        <v>33910</v>
      </c>
    </row>
    <row r="85" spans="1:14" s="1" customFormat="1" ht="28.5">
      <c r="A85" s="78" t="s">
        <v>294</v>
      </c>
      <c r="B85" s="193" t="s">
        <v>315</v>
      </c>
      <c r="C85" s="184">
        <v>141300</v>
      </c>
      <c r="D85" s="184">
        <v>2370</v>
      </c>
      <c r="E85" s="184">
        <v>1100</v>
      </c>
      <c r="F85" s="184">
        <v>9220</v>
      </c>
      <c r="G85" s="185">
        <v>0</v>
      </c>
      <c r="H85" s="115">
        <f t="shared" si="82"/>
        <v>133350</v>
      </c>
      <c r="I85" s="44">
        <f t="shared" si="77"/>
        <v>24003</v>
      </c>
      <c r="J85" s="186">
        <f t="shared" si="78"/>
        <v>157353</v>
      </c>
      <c r="K85" s="135">
        <f t="shared" si="79"/>
        <v>24003</v>
      </c>
      <c r="L85" s="187">
        <f t="shared" si="80"/>
        <v>133350</v>
      </c>
      <c r="M85" s="32">
        <v>97590</v>
      </c>
      <c r="N85" s="188">
        <f t="shared" si="81"/>
        <v>35760</v>
      </c>
    </row>
    <row r="86" spans="1:14" s="1" customFormat="1" ht="28.5">
      <c r="A86" s="78" t="str">
        <f>'Land Price - BHIWANDI'!A86</f>
        <v>HD Mono Filaments</v>
      </c>
      <c r="B86" s="193" t="str">
        <f>'Land Price - BHIWANDI'!B86</f>
        <v>Y0154S</v>
      </c>
      <c r="C86" s="184">
        <v>143600</v>
      </c>
      <c r="D86" s="184">
        <v>2370</v>
      </c>
      <c r="E86" s="184">
        <v>1100</v>
      </c>
      <c r="F86" s="184">
        <v>6590</v>
      </c>
      <c r="G86" s="189">
        <v>0</v>
      </c>
      <c r="H86" s="115">
        <f t="shared" si="82"/>
        <v>138280</v>
      </c>
      <c r="I86" s="44">
        <f t="shared" si="77"/>
        <v>24890.400000000001</v>
      </c>
      <c r="J86" s="186">
        <f t="shared" si="78"/>
        <v>163170.4</v>
      </c>
      <c r="K86" s="135">
        <f t="shared" si="79"/>
        <v>24890.400000000001</v>
      </c>
      <c r="L86" s="187">
        <f t="shared" si="80"/>
        <v>138280</v>
      </c>
      <c r="M86" s="32">
        <v>94340</v>
      </c>
      <c r="N86" s="188">
        <f t="shared" si="81"/>
        <v>43940</v>
      </c>
    </row>
    <row r="87" spans="1:14" s="1" customFormat="1" ht="28.5">
      <c r="A87" s="78" t="str">
        <f>'Land Price - BHIWANDI'!A87</f>
        <v>HD Raffia</v>
      </c>
      <c r="B87" s="193" t="s">
        <v>333</v>
      </c>
      <c r="C87" s="184">
        <v>145000</v>
      </c>
      <c r="D87" s="184">
        <v>2370</v>
      </c>
      <c r="E87" s="184">
        <v>1100</v>
      </c>
      <c r="F87" s="184">
        <v>7300</v>
      </c>
      <c r="G87" s="185">
        <v>0</v>
      </c>
      <c r="H87" s="115">
        <f t="shared" si="82"/>
        <v>138970</v>
      </c>
      <c r="I87" s="44">
        <f t="shared" si="77"/>
        <v>25014.6</v>
      </c>
      <c r="J87" s="186">
        <f t="shared" si="78"/>
        <v>163984.6</v>
      </c>
      <c r="K87" s="135">
        <f t="shared" si="79"/>
        <v>25014.6</v>
      </c>
      <c r="L87" s="187">
        <f t="shared" si="80"/>
        <v>138970</v>
      </c>
      <c r="M87" s="32">
        <v>94780</v>
      </c>
      <c r="N87" s="188">
        <f t="shared" si="81"/>
        <v>44190</v>
      </c>
    </row>
    <row r="88" spans="1:14" s="1" customFormat="1" ht="28.5">
      <c r="A88" s="78" t="str">
        <f>'Land Price - BHIWANDI'!A88</f>
        <v>HM Film</v>
      </c>
      <c r="B88" s="193" t="str">
        <f>'Land Price - BHIWANDI'!B88</f>
        <v>F0050D</v>
      </c>
      <c r="C88" s="184">
        <v>145100</v>
      </c>
      <c r="D88" s="184">
        <v>2370</v>
      </c>
      <c r="E88" s="184">
        <v>1100</v>
      </c>
      <c r="F88" s="184">
        <v>5080</v>
      </c>
      <c r="G88" s="189">
        <v>0</v>
      </c>
      <c r="H88" s="115">
        <f t="shared" si="82"/>
        <v>141290</v>
      </c>
      <c r="I88" s="44">
        <f t="shared" si="77"/>
        <v>25432.2</v>
      </c>
      <c r="J88" s="186">
        <f t="shared" si="78"/>
        <v>166722.20000000001</v>
      </c>
      <c r="K88" s="135">
        <f t="shared" si="79"/>
        <v>25432.2</v>
      </c>
      <c r="L88" s="187">
        <f t="shared" si="80"/>
        <v>141290</v>
      </c>
      <c r="M88" s="32"/>
      <c r="N88" s="188"/>
    </row>
    <row r="89" spans="1:14" s="1" customFormat="1" ht="28.5">
      <c r="A89" s="78" t="str">
        <f>'Land Price - BHIWANDI'!A89</f>
        <v>HD Film</v>
      </c>
      <c r="B89" s="193" t="str">
        <f>'Land Price - BHIWANDI'!B89</f>
        <v>F0146D</v>
      </c>
      <c r="C89" s="184">
        <v>145300</v>
      </c>
      <c r="D89" s="184">
        <v>2370</v>
      </c>
      <c r="E89" s="184">
        <v>1100</v>
      </c>
      <c r="F89" s="184">
        <v>5360</v>
      </c>
      <c r="G89" s="189">
        <v>0</v>
      </c>
      <c r="H89" s="115">
        <f t="shared" si="82"/>
        <v>141210</v>
      </c>
      <c r="I89" s="44">
        <f t="shared" si="77"/>
        <v>25417.8</v>
      </c>
      <c r="J89" s="186">
        <f t="shared" si="78"/>
        <v>166627.79999999999</v>
      </c>
      <c r="K89" s="135">
        <f t="shared" si="79"/>
        <v>25417.8</v>
      </c>
      <c r="L89" s="187">
        <f t="shared" si="80"/>
        <v>141210</v>
      </c>
      <c r="M89" s="32">
        <v>93520</v>
      </c>
      <c r="N89" s="188">
        <f t="shared" si="81"/>
        <v>47690</v>
      </c>
    </row>
    <row r="90" spans="1:14" s="1" customFormat="1" ht="28.5">
      <c r="A90" s="78" t="str">
        <f>'Land Price - BHIWANDI'!A90</f>
        <v>HD Film</v>
      </c>
      <c r="B90" s="193" t="str">
        <f>'Land Price - BHIWANDI'!B90</f>
        <v>F0153S</v>
      </c>
      <c r="C90" s="184">
        <v>145300</v>
      </c>
      <c r="D90" s="184">
        <v>2370</v>
      </c>
      <c r="E90" s="184">
        <v>1100</v>
      </c>
      <c r="F90" s="184">
        <v>5360</v>
      </c>
      <c r="G90" s="185">
        <v>0</v>
      </c>
      <c r="H90" s="115">
        <f t="shared" si="82"/>
        <v>141210</v>
      </c>
      <c r="I90" s="44">
        <f t="shared" si="77"/>
        <v>25417.8</v>
      </c>
      <c r="J90" s="186">
        <f t="shared" si="78"/>
        <v>166627.79999999999</v>
      </c>
      <c r="K90" s="135">
        <f t="shared" si="79"/>
        <v>25417.8</v>
      </c>
      <c r="L90" s="187">
        <f t="shared" si="80"/>
        <v>141210</v>
      </c>
      <c r="M90" s="32"/>
      <c r="N90" s="188"/>
    </row>
    <row r="91" spans="1:14" s="1" customFormat="1" ht="28.5">
      <c r="A91" s="78" t="s">
        <v>362</v>
      </c>
      <c r="B91" s="193" t="s">
        <v>360</v>
      </c>
      <c r="C91" s="184">
        <v>150300</v>
      </c>
      <c r="D91" s="184">
        <v>2370</v>
      </c>
      <c r="E91" s="184">
        <v>1100</v>
      </c>
      <c r="F91" s="184">
        <v>4740</v>
      </c>
      <c r="G91" s="185">
        <v>0</v>
      </c>
      <c r="H91" s="115">
        <f t="shared" ref="H91:H94" si="83">C91+D91-E91-F91-G91</f>
        <v>146830</v>
      </c>
      <c r="I91" s="44"/>
      <c r="J91" s="186"/>
      <c r="K91" s="135"/>
      <c r="L91" s="187"/>
      <c r="M91" s="32"/>
      <c r="N91" s="188"/>
    </row>
    <row r="92" spans="1:14" s="1" customFormat="1" ht="28.5">
      <c r="A92" s="78" t="s">
        <v>416</v>
      </c>
      <c r="B92" s="193" t="s">
        <v>413</v>
      </c>
      <c r="C92" s="184">
        <v>148000</v>
      </c>
      <c r="D92" s="184">
        <v>2370</v>
      </c>
      <c r="E92" s="184">
        <v>1100</v>
      </c>
      <c r="F92" s="184">
        <v>6250</v>
      </c>
      <c r="G92" s="185">
        <v>0</v>
      </c>
      <c r="H92" s="115">
        <f t="shared" si="83"/>
        <v>143020</v>
      </c>
      <c r="I92" s="44"/>
      <c r="J92" s="186"/>
      <c r="K92" s="135"/>
      <c r="L92" s="187"/>
      <c r="M92" s="32"/>
      <c r="N92" s="188"/>
    </row>
    <row r="93" spans="1:14" s="1" customFormat="1" ht="28.5">
      <c r="A93" s="78" t="s">
        <v>416</v>
      </c>
      <c r="B93" s="193" t="s">
        <v>414</v>
      </c>
      <c r="C93" s="184">
        <v>148000</v>
      </c>
      <c r="D93" s="184">
        <v>2370</v>
      </c>
      <c r="E93" s="184">
        <v>1100</v>
      </c>
      <c r="F93" s="184">
        <v>6250</v>
      </c>
      <c r="G93" s="185">
        <v>0</v>
      </c>
      <c r="H93" s="115">
        <f t="shared" si="83"/>
        <v>143020</v>
      </c>
      <c r="I93" s="44"/>
      <c r="J93" s="186"/>
      <c r="K93" s="135"/>
      <c r="L93" s="187"/>
      <c r="M93" s="32"/>
      <c r="N93" s="188"/>
    </row>
    <row r="94" spans="1:14" s="1" customFormat="1" ht="28.5">
      <c r="A94" s="78" t="s">
        <v>416</v>
      </c>
      <c r="B94" s="193" t="s">
        <v>415</v>
      </c>
      <c r="C94" s="184">
        <v>145500</v>
      </c>
      <c r="D94" s="184">
        <v>2370</v>
      </c>
      <c r="E94" s="184">
        <v>1100</v>
      </c>
      <c r="F94" s="184">
        <v>6250</v>
      </c>
      <c r="G94" s="185">
        <v>0</v>
      </c>
      <c r="H94" s="115">
        <f t="shared" si="83"/>
        <v>140520</v>
      </c>
      <c r="I94" s="44"/>
      <c r="J94" s="186"/>
      <c r="K94" s="135"/>
      <c r="L94" s="187"/>
      <c r="M94" s="32"/>
      <c r="N94" s="188"/>
    </row>
    <row r="95" spans="1:14" s="1" customFormat="1" ht="28.5">
      <c r="A95" s="78" t="str">
        <f>'Land Price - BHIWANDI'!A95</f>
        <v>HD Inj. Mldg. (NP)</v>
      </c>
      <c r="B95" s="193" t="str">
        <f>'Land Price - BHIWANDI'!B95</f>
        <v>N0252S</v>
      </c>
      <c r="C95" s="184">
        <v>144700</v>
      </c>
      <c r="D95" s="184">
        <v>2370</v>
      </c>
      <c r="E95" s="184">
        <v>1100</v>
      </c>
      <c r="F95" s="184">
        <v>6250</v>
      </c>
      <c r="G95" s="189">
        <v>0</v>
      </c>
      <c r="H95" s="115">
        <f t="shared" si="82"/>
        <v>139720</v>
      </c>
      <c r="I95" s="44">
        <f t="shared" si="77"/>
        <v>25149.599999999999</v>
      </c>
      <c r="J95" s="186">
        <f t="shared" si="78"/>
        <v>164869.6</v>
      </c>
      <c r="K95" s="135">
        <f t="shared" si="79"/>
        <v>25149.599999999999</v>
      </c>
      <c r="L95" s="187">
        <f t="shared" si="80"/>
        <v>139720</v>
      </c>
      <c r="M95" s="32">
        <v>91880</v>
      </c>
      <c r="N95" s="188">
        <f t="shared" si="81"/>
        <v>47840</v>
      </c>
    </row>
    <row r="96" spans="1:14" s="1" customFormat="1" ht="28.5">
      <c r="A96" s="78" t="str">
        <f>'Land Price - BHIWANDI'!A96</f>
        <v>HD Inj. Mldg. (NP)</v>
      </c>
      <c r="B96" s="193" t="str">
        <f>'Land Price - BHIWANDI'!B96</f>
        <v>N0662D</v>
      </c>
      <c r="C96" s="184">
        <v>135400</v>
      </c>
      <c r="D96" s="184">
        <v>2370</v>
      </c>
      <c r="E96" s="184">
        <v>1100</v>
      </c>
      <c r="F96" s="184">
        <v>5690</v>
      </c>
      <c r="G96" s="189">
        <v>0</v>
      </c>
      <c r="H96" s="115">
        <f t="shared" si="82"/>
        <v>130980</v>
      </c>
      <c r="I96" s="44">
        <f t="shared" si="77"/>
        <v>23576.400000000001</v>
      </c>
      <c r="J96" s="186">
        <f t="shared" si="78"/>
        <v>154556.4</v>
      </c>
      <c r="K96" s="135">
        <f t="shared" si="79"/>
        <v>23576.400000000001</v>
      </c>
      <c r="L96" s="187">
        <f t="shared" si="80"/>
        <v>130980</v>
      </c>
      <c r="M96" s="32">
        <v>89540</v>
      </c>
      <c r="N96" s="188">
        <f t="shared" si="81"/>
        <v>41440</v>
      </c>
    </row>
    <row r="97" spans="1:14" s="1" customFormat="1" ht="28.5">
      <c r="A97" s="78" t="str">
        <f>'Land Price - BHIWANDI'!A97</f>
        <v>HD Inj. Mldg. (NP)</v>
      </c>
      <c r="B97" s="193" t="str">
        <f>'Land Price - BHIWANDI'!B97</f>
        <v>N0861S</v>
      </c>
      <c r="C97" s="184">
        <v>135400</v>
      </c>
      <c r="D97" s="184">
        <v>2370</v>
      </c>
      <c r="E97" s="184">
        <v>1100</v>
      </c>
      <c r="F97" s="184">
        <v>5690</v>
      </c>
      <c r="G97" s="189">
        <v>0</v>
      </c>
      <c r="H97" s="115">
        <f t="shared" si="82"/>
        <v>130980</v>
      </c>
      <c r="I97" s="44">
        <f t="shared" si="77"/>
        <v>23576.400000000001</v>
      </c>
      <c r="J97" s="186">
        <f t="shared" si="78"/>
        <v>154556.4</v>
      </c>
      <c r="K97" s="135">
        <f t="shared" si="79"/>
        <v>23576.400000000001</v>
      </c>
      <c r="L97" s="187">
        <f t="shared" si="80"/>
        <v>130980</v>
      </c>
      <c r="M97" s="32">
        <v>89540</v>
      </c>
      <c r="N97" s="188">
        <f t="shared" si="81"/>
        <v>41440</v>
      </c>
    </row>
    <row r="98" spans="1:14" s="1" customFormat="1" ht="28.5">
      <c r="A98" s="78" t="str">
        <f>'Land Price - BHIWANDI'!A98</f>
        <v>HD Inj. Mldg. (NP)</v>
      </c>
      <c r="B98" s="87" t="str">
        <f>'Land Price - BHIWANDI'!B98</f>
        <v>N2050S</v>
      </c>
      <c r="C98" s="184">
        <v>135900</v>
      </c>
      <c r="D98" s="184">
        <v>2370</v>
      </c>
      <c r="E98" s="113">
        <v>1100</v>
      </c>
      <c r="F98" s="184">
        <v>4920</v>
      </c>
      <c r="G98" s="114">
        <v>0</v>
      </c>
      <c r="H98" s="115">
        <f t="shared" si="82"/>
        <v>132250</v>
      </c>
      <c r="I98" s="44">
        <f t="shared" si="77"/>
        <v>23805</v>
      </c>
      <c r="J98" s="73">
        <f t="shared" si="78"/>
        <v>156055</v>
      </c>
      <c r="K98" s="65">
        <f t="shared" si="79"/>
        <v>23805</v>
      </c>
      <c r="L98" s="42">
        <f t="shared" si="80"/>
        <v>132250</v>
      </c>
      <c r="M98" s="32">
        <v>92060</v>
      </c>
      <c r="N98" s="38">
        <f t="shared" si="81"/>
        <v>40190</v>
      </c>
    </row>
    <row r="99" spans="1:14" s="1" customFormat="1" ht="28.5">
      <c r="A99" s="78" t="str">
        <f>'Land Price - BHIWANDI'!A99</f>
        <v>HD Inj. Mldg. (NP)</v>
      </c>
      <c r="B99" s="193" t="str">
        <f>'Land Price - BHIWANDI'!B99</f>
        <v>N0662DU</v>
      </c>
      <c r="C99" s="184">
        <v>137000</v>
      </c>
      <c r="D99" s="184">
        <v>2370</v>
      </c>
      <c r="E99" s="184">
        <v>1100</v>
      </c>
      <c r="F99" s="184">
        <v>5970</v>
      </c>
      <c r="G99" s="185">
        <v>0</v>
      </c>
      <c r="H99" s="115">
        <f t="shared" si="82"/>
        <v>132300</v>
      </c>
      <c r="I99" s="44">
        <f t="shared" si="77"/>
        <v>23814</v>
      </c>
      <c r="J99" s="186">
        <f t="shared" si="78"/>
        <v>156114</v>
      </c>
      <c r="K99" s="135">
        <f t="shared" si="79"/>
        <v>23814</v>
      </c>
      <c r="L99" s="187">
        <f t="shared" si="80"/>
        <v>132300</v>
      </c>
      <c r="M99" s="32">
        <v>92060</v>
      </c>
      <c r="N99" s="188">
        <f t="shared" si="81"/>
        <v>40240</v>
      </c>
    </row>
    <row r="100" spans="1:14" s="1" customFormat="1" ht="28.5">
      <c r="A100" s="78" t="str">
        <f>'Land Price - BHIWANDI'!A100</f>
        <v>HD Inj. Mldg. (NP)</v>
      </c>
      <c r="B100" s="193" t="str">
        <f>'Land Price - BHIWANDI'!B100</f>
        <v>N0861SU</v>
      </c>
      <c r="C100" s="184">
        <v>137000</v>
      </c>
      <c r="D100" s="184">
        <v>2370</v>
      </c>
      <c r="E100" s="184">
        <v>1100</v>
      </c>
      <c r="F100" s="184">
        <v>5970</v>
      </c>
      <c r="G100" s="185">
        <v>0</v>
      </c>
      <c r="H100" s="115">
        <f t="shared" si="82"/>
        <v>132300</v>
      </c>
      <c r="I100" s="44">
        <f t="shared" si="77"/>
        <v>23814</v>
      </c>
      <c r="J100" s="186">
        <f t="shared" si="78"/>
        <v>156114</v>
      </c>
      <c r="K100" s="135">
        <f t="shared" si="79"/>
        <v>23814</v>
      </c>
      <c r="L100" s="187">
        <f t="shared" si="80"/>
        <v>132300</v>
      </c>
      <c r="M100" s="32">
        <v>92060</v>
      </c>
      <c r="N100" s="188">
        <f t="shared" si="81"/>
        <v>40240</v>
      </c>
    </row>
    <row r="101" spans="1:14" s="1" customFormat="1" ht="28.5">
      <c r="A101" s="78" t="str">
        <f>'Land Price - BHIWANDI'!A101</f>
        <v>GP Blow Moulding (NP)</v>
      </c>
      <c r="B101" s="193" t="str">
        <f>'Land Price - BHIWANDI'!B101</f>
        <v>N0155D</v>
      </c>
      <c r="C101" s="184">
        <v>140900</v>
      </c>
      <c r="D101" s="184">
        <v>2370</v>
      </c>
      <c r="E101" s="184">
        <v>1100</v>
      </c>
      <c r="F101" s="184">
        <v>3740</v>
      </c>
      <c r="G101" s="189">
        <v>0</v>
      </c>
      <c r="H101" s="115">
        <f t="shared" si="82"/>
        <v>138430</v>
      </c>
      <c r="I101" s="44">
        <f t="shared" si="77"/>
        <v>24917.4</v>
      </c>
      <c r="J101" s="186">
        <f t="shared" si="78"/>
        <v>163347.4</v>
      </c>
      <c r="K101" s="135">
        <f t="shared" si="79"/>
        <v>24917.4</v>
      </c>
      <c r="L101" s="187">
        <f t="shared" si="80"/>
        <v>138430</v>
      </c>
      <c r="M101" s="32">
        <v>91740</v>
      </c>
      <c r="N101" s="188">
        <f t="shared" si="81"/>
        <v>46690</v>
      </c>
    </row>
    <row r="102" spans="1:14" s="1" customFormat="1" ht="28.5">
      <c r="A102" s="78" t="s">
        <v>169</v>
      </c>
      <c r="B102" s="190" t="s">
        <v>310</v>
      </c>
      <c r="C102" s="184">
        <v>140900</v>
      </c>
      <c r="D102" s="184">
        <v>2370</v>
      </c>
      <c r="E102" s="184">
        <v>1100</v>
      </c>
      <c r="F102" s="184">
        <v>3740</v>
      </c>
      <c r="G102" s="185">
        <v>0</v>
      </c>
      <c r="H102" s="115">
        <f t="shared" si="82"/>
        <v>138430</v>
      </c>
      <c r="I102" s="44">
        <f t="shared" si="77"/>
        <v>24917.4</v>
      </c>
      <c r="J102" s="186">
        <f t="shared" si="78"/>
        <v>163347.4</v>
      </c>
      <c r="K102" s="135">
        <f t="shared" si="79"/>
        <v>24917.4</v>
      </c>
      <c r="L102" s="187">
        <f t="shared" si="80"/>
        <v>138430</v>
      </c>
      <c r="M102" s="32">
        <v>91740</v>
      </c>
      <c r="N102" s="188">
        <f t="shared" si="81"/>
        <v>46690</v>
      </c>
    </row>
    <row r="103" spans="1:14" s="1" customFormat="1" ht="28.5">
      <c r="A103" s="78" t="s">
        <v>169</v>
      </c>
      <c r="B103" s="190" t="s">
        <v>311</v>
      </c>
      <c r="C103" s="184">
        <v>140900</v>
      </c>
      <c r="D103" s="184">
        <v>2370</v>
      </c>
      <c r="E103" s="184">
        <v>1100</v>
      </c>
      <c r="F103" s="184">
        <v>3740</v>
      </c>
      <c r="G103" s="185">
        <v>0</v>
      </c>
      <c r="H103" s="115">
        <f t="shared" si="82"/>
        <v>138430</v>
      </c>
      <c r="I103" s="44">
        <f t="shared" si="77"/>
        <v>24917.4</v>
      </c>
      <c r="J103" s="186">
        <f t="shared" si="78"/>
        <v>163347.4</v>
      </c>
      <c r="K103" s="135">
        <f t="shared" si="79"/>
        <v>24917.4</v>
      </c>
      <c r="L103" s="187">
        <f t="shared" si="80"/>
        <v>138430</v>
      </c>
      <c r="M103" s="32">
        <v>91740</v>
      </c>
      <c r="N103" s="188">
        <f t="shared" si="81"/>
        <v>46690</v>
      </c>
    </row>
    <row r="104" spans="1:14" s="1" customFormat="1" ht="28.5">
      <c r="A104" s="78" t="str">
        <f>'Land Price - BHIWANDI'!A104</f>
        <v>Medium Blow Moulding(NP)</v>
      </c>
      <c r="B104" s="193" t="str">
        <f>'Land Price - BHIWANDI'!B104</f>
        <v>N0148D</v>
      </c>
      <c r="C104" s="184">
        <v>144000</v>
      </c>
      <c r="D104" s="184">
        <v>2370</v>
      </c>
      <c r="E104" s="184">
        <v>1100</v>
      </c>
      <c r="F104" s="184">
        <v>4460</v>
      </c>
      <c r="G104" s="185">
        <v>0</v>
      </c>
      <c r="H104" s="115">
        <f t="shared" si="82"/>
        <v>140810</v>
      </c>
      <c r="I104" s="44">
        <f t="shared" si="77"/>
        <v>25345.8</v>
      </c>
      <c r="J104" s="186">
        <f t="shared" si="78"/>
        <v>166155.79999999999</v>
      </c>
      <c r="K104" s="135">
        <f t="shared" si="79"/>
        <v>25345.8</v>
      </c>
      <c r="L104" s="187">
        <f t="shared" si="80"/>
        <v>140810</v>
      </c>
      <c r="M104" s="32">
        <v>93490</v>
      </c>
      <c r="N104" s="188">
        <f t="shared" si="81"/>
        <v>47320</v>
      </c>
    </row>
    <row r="105" spans="1:14" s="1" customFormat="1" ht="28.5">
      <c r="A105" s="78" t="str">
        <f>'Land Price - BHIWANDI'!A105</f>
        <v>Large Blow Moulding(NP)</v>
      </c>
      <c r="B105" s="193" t="str">
        <f>'Land Price - BHIWANDI'!B105</f>
        <v>N0053D</v>
      </c>
      <c r="C105" s="184">
        <v>146400</v>
      </c>
      <c r="D105" s="184">
        <v>2370</v>
      </c>
      <c r="E105" s="184">
        <v>1100</v>
      </c>
      <c r="F105" s="184">
        <v>3740</v>
      </c>
      <c r="G105" s="189">
        <v>0</v>
      </c>
      <c r="H105" s="115">
        <f t="shared" si="82"/>
        <v>143930</v>
      </c>
      <c r="I105" s="44">
        <f t="shared" si="77"/>
        <v>25907.4</v>
      </c>
      <c r="J105" s="186">
        <f t="shared" si="78"/>
        <v>169837.4</v>
      </c>
      <c r="K105" s="135">
        <f t="shared" si="79"/>
        <v>25907.4</v>
      </c>
      <c r="L105" s="187">
        <f t="shared" si="80"/>
        <v>143930</v>
      </c>
      <c r="M105" s="32"/>
      <c r="N105" s="188"/>
    </row>
    <row r="106" spans="1:14" s="1" customFormat="1" ht="28.5">
      <c r="A106" s="78" t="str">
        <f>'Land Price - BHIWANDI'!A106</f>
        <v>Pipe Grade (NP)</v>
      </c>
      <c r="B106" s="193" t="str">
        <f>'Land Price - BHIWANDI'!B106</f>
        <v>N0049D</v>
      </c>
      <c r="C106" s="184">
        <v>139300</v>
      </c>
      <c r="D106" s="184">
        <v>2370</v>
      </c>
      <c r="E106" s="184">
        <v>1100</v>
      </c>
      <c r="F106" s="184">
        <v>8030</v>
      </c>
      <c r="G106" s="189">
        <v>0</v>
      </c>
      <c r="H106" s="115">
        <f t="shared" si="82"/>
        <v>132540</v>
      </c>
      <c r="I106" s="44">
        <f t="shared" si="77"/>
        <v>23857.200000000001</v>
      </c>
      <c r="J106" s="186">
        <f t="shared" si="78"/>
        <v>156397.20000000001</v>
      </c>
      <c r="K106" s="135">
        <f t="shared" si="79"/>
        <v>23857.200000000001</v>
      </c>
      <c r="L106" s="187">
        <f t="shared" si="80"/>
        <v>132540</v>
      </c>
      <c r="M106" s="32">
        <v>100120</v>
      </c>
      <c r="N106" s="188">
        <f t="shared" si="81"/>
        <v>32420</v>
      </c>
    </row>
    <row r="107" spans="1:14" s="1" customFormat="1" ht="28.5">
      <c r="A107" s="78" t="str">
        <f>'Land Price - BHIWANDI'!A107</f>
        <v>Pipe Grade (NP)</v>
      </c>
      <c r="B107" s="193" t="str">
        <f>'Land Price - BHIWANDI'!B107</f>
        <v>NP0148D</v>
      </c>
      <c r="C107" s="184">
        <v>138500</v>
      </c>
      <c r="D107" s="184">
        <v>2370</v>
      </c>
      <c r="E107" s="184">
        <v>1100</v>
      </c>
      <c r="F107" s="184">
        <v>8630</v>
      </c>
      <c r="G107" s="185">
        <v>0</v>
      </c>
      <c r="H107" s="115">
        <f t="shared" si="82"/>
        <v>131140</v>
      </c>
      <c r="I107" s="44">
        <f t="shared" si="77"/>
        <v>23605.200000000001</v>
      </c>
      <c r="J107" s="186">
        <f t="shared" si="78"/>
        <v>154745.20000000001</v>
      </c>
      <c r="K107" s="135">
        <f t="shared" si="79"/>
        <v>23605.200000000001</v>
      </c>
      <c r="L107" s="187">
        <f t="shared" si="80"/>
        <v>131140</v>
      </c>
      <c r="M107" s="32"/>
      <c r="N107" s="188"/>
    </row>
    <row r="108" spans="1:14" s="1" customFormat="1" ht="28.5">
      <c r="A108" s="78" t="str">
        <f>'Land Price - BHIWANDI'!A108</f>
        <v>Pipe Grade (NP)</v>
      </c>
      <c r="B108" s="193" t="str">
        <f>'Land Price - BHIWANDI'!B108</f>
        <v>N0142S</v>
      </c>
      <c r="C108" s="184">
        <v>136100</v>
      </c>
      <c r="D108" s="184">
        <v>2370</v>
      </c>
      <c r="E108" s="184">
        <v>1100</v>
      </c>
      <c r="F108" s="184">
        <v>6670</v>
      </c>
      <c r="G108" s="185">
        <v>0</v>
      </c>
      <c r="H108" s="115">
        <f t="shared" si="82"/>
        <v>130700</v>
      </c>
      <c r="I108" s="44">
        <f t="shared" si="77"/>
        <v>23526</v>
      </c>
      <c r="J108" s="186">
        <f t="shared" si="78"/>
        <v>154226</v>
      </c>
      <c r="K108" s="135">
        <f t="shared" si="79"/>
        <v>23526</v>
      </c>
      <c r="L108" s="187">
        <f t="shared" si="80"/>
        <v>130700</v>
      </c>
      <c r="M108" s="32">
        <v>96790</v>
      </c>
      <c r="N108" s="188">
        <f t="shared" si="81"/>
        <v>33910</v>
      </c>
    </row>
    <row r="109" spans="1:14" s="1" customFormat="1" ht="28.5">
      <c r="A109" s="78" t="s">
        <v>189</v>
      </c>
      <c r="B109" s="193" t="s">
        <v>312</v>
      </c>
      <c r="C109" s="184">
        <v>140500</v>
      </c>
      <c r="D109" s="184">
        <v>2370</v>
      </c>
      <c r="E109" s="184">
        <v>1100</v>
      </c>
      <c r="F109" s="184">
        <v>9220</v>
      </c>
      <c r="G109" s="185">
        <v>0</v>
      </c>
      <c r="H109" s="115">
        <f t="shared" si="82"/>
        <v>132550</v>
      </c>
      <c r="I109" s="44">
        <f t="shared" si="77"/>
        <v>23859</v>
      </c>
      <c r="J109" s="186">
        <f t="shared" si="78"/>
        <v>156409</v>
      </c>
      <c r="K109" s="135">
        <f t="shared" si="79"/>
        <v>23859</v>
      </c>
      <c r="L109" s="187">
        <f t="shared" si="80"/>
        <v>132550</v>
      </c>
      <c r="M109" s="32">
        <v>96790</v>
      </c>
      <c r="N109" s="188">
        <f t="shared" si="81"/>
        <v>35760</v>
      </c>
    </row>
    <row r="110" spans="1:14" s="1" customFormat="1" ht="28.5">
      <c r="A110" s="78" t="str">
        <f>'Land Price - BHIWANDI'!A110</f>
        <v>HD Mono Filaments (NP)</v>
      </c>
      <c r="B110" s="193" t="str">
        <f>'Land Price - BHIWANDI'!B110</f>
        <v>N0154S</v>
      </c>
      <c r="C110" s="184">
        <v>142800</v>
      </c>
      <c r="D110" s="184">
        <v>2370</v>
      </c>
      <c r="E110" s="184">
        <v>1100</v>
      </c>
      <c r="F110" s="184">
        <v>6590</v>
      </c>
      <c r="G110" s="189">
        <v>0</v>
      </c>
      <c r="H110" s="115">
        <f t="shared" si="82"/>
        <v>137480</v>
      </c>
      <c r="I110" s="44">
        <f t="shared" si="77"/>
        <v>24746.400000000001</v>
      </c>
      <c r="J110" s="186">
        <f t="shared" si="78"/>
        <v>162226.4</v>
      </c>
      <c r="K110" s="135">
        <f t="shared" si="79"/>
        <v>24746.400000000001</v>
      </c>
      <c r="L110" s="187">
        <f t="shared" si="80"/>
        <v>137480</v>
      </c>
      <c r="M110" s="32">
        <v>93540</v>
      </c>
      <c r="N110" s="188">
        <f t="shared" si="81"/>
        <v>43940</v>
      </c>
    </row>
    <row r="111" spans="1:14" s="1" customFormat="1" ht="28.5">
      <c r="A111" s="78" t="str">
        <f>'Land Price - BHIWANDI'!A111</f>
        <v>HD Raffia (NP)</v>
      </c>
      <c r="B111" s="193" t="s">
        <v>350</v>
      </c>
      <c r="C111" s="184">
        <v>144200</v>
      </c>
      <c r="D111" s="184">
        <v>2370</v>
      </c>
      <c r="E111" s="184">
        <v>1100</v>
      </c>
      <c r="F111" s="184">
        <v>7300</v>
      </c>
      <c r="G111" s="185">
        <v>0</v>
      </c>
      <c r="H111" s="115">
        <f t="shared" si="82"/>
        <v>138170</v>
      </c>
      <c r="I111" s="44">
        <f t="shared" si="77"/>
        <v>24870.6</v>
      </c>
      <c r="J111" s="186">
        <f t="shared" si="78"/>
        <v>163040.6</v>
      </c>
      <c r="K111" s="135">
        <f t="shared" si="79"/>
        <v>24870.6</v>
      </c>
      <c r="L111" s="187">
        <f t="shared" si="80"/>
        <v>138170</v>
      </c>
      <c r="M111" s="32">
        <v>93980</v>
      </c>
      <c r="N111" s="188">
        <f t="shared" si="81"/>
        <v>44190</v>
      </c>
    </row>
    <row r="112" spans="1:14" s="1" customFormat="1" ht="28.5">
      <c r="A112" s="78" t="str">
        <f>'Land Price - BHIWANDI'!A112</f>
        <v>HM Film (NP)</v>
      </c>
      <c r="B112" s="193" t="str">
        <f>'Land Price - BHIWANDI'!B112</f>
        <v>N0050D</v>
      </c>
      <c r="C112" s="184">
        <v>144300</v>
      </c>
      <c r="D112" s="184">
        <v>2370</v>
      </c>
      <c r="E112" s="184">
        <v>1100</v>
      </c>
      <c r="F112" s="184">
        <v>5080</v>
      </c>
      <c r="G112" s="189">
        <v>0</v>
      </c>
      <c r="H112" s="115">
        <f t="shared" si="82"/>
        <v>140490</v>
      </c>
      <c r="I112" s="44">
        <f t="shared" si="77"/>
        <v>25288.2</v>
      </c>
      <c r="J112" s="186">
        <f t="shared" si="78"/>
        <v>165778.20000000001</v>
      </c>
      <c r="K112" s="135">
        <f t="shared" si="79"/>
        <v>25288.2</v>
      </c>
      <c r="L112" s="187">
        <f t="shared" si="80"/>
        <v>140490</v>
      </c>
      <c r="N112" s="188"/>
    </row>
    <row r="113" spans="1:24" s="1" customFormat="1" ht="28.5">
      <c r="A113" s="78" t="str">
        <f>'Land Price - BHIWANDI'!A113</f>
        <v>HD Film (NP)</v>
      </c>
      <c r="B113" s="193" t="str">
        <f>'Land Price - BHIWANDI'!B113</f>
        <v>N0146D</v>
      </c>
      <c r="C113" s="184">
        <v>144500</v>
      </c>
      <c r="D113" s="184">
        <v>2370</v>
      </c>
      <c r="E113" s="184">
        <v>1100</v>
      </c>
      <c r="F113" s="184">
        <v>5360</v>
      </c>
      <c r="G113" s="189">
        <v>0</v>
      </c>
      <c r="H113" s="115">
        <f t="shared" si="82"/>
        <v>140410</v>
      </c>
      <c r="I113" s="44">
        <f t="shared" si="77"/>
        <v>25273.8</v>
      </c>
      <c r="J113" s="186">
        <f t="shared" si="78"/>
        <v>165683.79999999999</v>
      </c>
      <c r="K113" s="135">
        <f t="shared" si="79"/>
        <v>25273.8</v>
      </c>
      <c r="L113" s="187">
        <f t="shared" si="80"/>
        <v>140410</v>
      </c>
      <c r="N113" s="188"/>
    </row>
    <row r="114" spans="1:24" s="1" customFormat="1" ht="28.5">
      <c r="A114" s="78" t="str">
        <f>'Land Price - BHIWANDI'!A114</f>
        <v>HD Film (NP)</v>
      </c>
      <c r="B114" s="193" t="str">
        <f>'Land Price - BHIWANDI'!B114</f>
        <v>N0153S</v>
      </c>
      <c r="C114" s="184">
        <v>144500</v>
      </c>
      <c r="D114" s="184">
        <v>2370</v>
      </c>
      <c r="E114" s="184">
        <v>1100</v>
      </c>
      <c r="F114" s="184">
        <v>5360</v>
      </c>
      <c r="G114" s="185">
        <v>0</v>
      </c>
      <c r="H114" s="115">
        <f t="shared" si="82"/>
        <v>140410</v>
      </c>
      <c r="I114" s="44">
        <f t="shared" si="77"/>
        <v>25273.8</v>
      </c>
      <c r="J114" s="186">
        <f t="shared" si="78"/>
        <v>165683.79999999999</v>
      </c>
      <c r="K114" s="135">
        <f t="shared" si="79"/>
        <v>25273.8</v>
      </c>
      <c r="L114" s="187">
        <f t="shared" si="80"/>
        <v>140410</v>
      </c>
      <c r="M114" s="1">
        <v>92720</v>
      </c>
      <c r="N114" s="188">
        <f t="shared" si="81"/>
        <v>47690</v>
      </c>
    </row>
    <row r="115" spans="1:24" s="1" customFormat="1" ht="28.5">
      <c r="A115" s="79" t="str">
        <f>'Land Price - BHIWANDI'!A115</f>
        <v>OGHDBD</v>
      </c>
      <c r="B115" s="193" t="str">
        <f>'Land Price - BHIWANDI'!B115</f>
        <v>OGHDBD</v>
      </c>
      <c r="C115" s="184">
        <v>136200</v>
      </c>
      <c r="D115" s="184">
        <v>2370</v>
      </c>
      <c r="E115" s="184">
        <v>1100</v>
      </c>
      <c r="F115" s="184">
        <v>3740</v>
      </c>
      <c r="G115" s="189">
        <v>0</v>
      </c>
      <c r="H115" s="115">
        <f t="shared" si="82"/>
        <v>133730</v>
      </c>
      <c r="I115" s="44">
        <f t="shared" si="77"/>
        <v>24071.4</v>
      </c>
      <c r="J115" s="186">
        <f t="shared" si="78"/>
        <v>157801.4</v>
      </c>
      <c r="K115" s="135">
        <f t="shared" si="79"/>
        <v>24071.4</v>
      </c>
      <c r="L115" s="187">
        <f t="shared" si="80"/>
        <v>133730</v>
      </c>
      <c r="M115" s="1">
        <v>87040</v>
      </c>
      <c r="N115" s="188">
        <f t="shared" si="81"/>
        <v>46690</v>
      </c>
    </row>
    <row r="116" spans="1:24" s="1" customFormat="1" ht="28.5">
      <c r="A116" s="79" t="str">
        <f>'Land Price - BHIWANDI'!A116</f>
        <v>OGHDED</v>
      </c>
      <c r="B116" s="193" t="str">
        <f>'Land Price - BHIWANDI'!B116</f>
        <v>OGHDED</v>
      </c>
      <c r="C116" s="184">
        <v>138500</v>
      </c>
      <c r="D116" s="184">
        <v>2370</v>
      </c>
      <c r="E116" s="184">
        <v>1100</v>
      </c>
      <c r="F116" s="184">
        <v>7300</v>
      </c>
      <c r="G116" s="185">
        <v>0</v>
      </c>
      <c r="H116" s="115">
        <f t="shared" si="82"/>
        <v>132470</v>
      </c>
      <c r="I116" s="44">
        <f t="shared" si="77"/>
        <v>23844.6</v>
      </c>
      <c r="J116" s="186">
        <f t="shared" si="78"/>
        <v>156314.6</v>
      </c>
      <c r="K116" s="135">
        <f t="shared" si="79"/>
        <v>23844.6</v>
      </c>
      <c r="L116" s="187">
        <f t="shared" si="80"/>
        <v>132470</v>
      </c>
      <c r="M116" s="1">
        <v>88280</v>
      </c>
      <c r="N116" s="188">
        <f t="shared" si="81"/>
        <v>44190</v>
      </c>
    </row>
    <row r="117" spans="1:24" s="1" customFormat="1" ht="28.5">
      <c r="A117" s="74" t="str">
        <f>'Land Price - BHIWANDI'!A117</f>
        <v>OGHDMD</v>
      </c>
      <c r="B117" s="87" t="str">
        <f>'Land Price - BHIWANDI'!B117</f>
        <v>OGHDMD</v>
      </c>
      <c r="C117" s="184">
        <v>129200</v>
      </c>
      <c r="D117" s="184">
        <v>2370</v>
      </c>
      <c r="E117" s="113">
        <v>1100</v>
      </c>
      <c r="F117" s="184">
        <v>5690</v>
      </c>
      <c r="G117" s="114">
        <v>0</v>
      </c>
      <c r="H117" s="115">
        <f t="shared" si="82"/>
        <v>124780</v>
      </c>
      <c r="I117" s="44">
        <f t="shared" si="77"/>
        <v>22460.400000000001</v>
      </c>
      <c r="J117" s="73">
        <f t="shared" si="78"/>
        <v>147240.4</v>
      </c>
      <c r="K117" s="65">
        <f t="shared" si="79"/>
        <v>22460.400000000001</v>
      </c>
      <c r="L117" s="42">
        <f t="shared" si="80"/>
        <v>124780</v>
      </c>
      <c r="M117" s="32">
        <v>83340</v>
      </c>
      <c r="N117" s="38">
        <f t="shared" si="81"/>
        <v>41440</v>
      </c>
    </row>
    <row r="118" spans="1:24" ht="28.5">
      <c r="A118" s="79" t="str">
        <f>'Land Price - BHIWANDI'!A118</f>
        <v>OGHDES</v>
      </c>
      <c r="B118" s="87" t="str">
        <f>'Land Price - BHIWANDI'!B118</f>
        <v>OGHDES</v>
      </c>
      <c r="C118" s="184">
        <v>138500</v>
      </c>
      <c r="D118" s="184">
        <v>2370</v>
      </c>
      <c r="E118" s="113">
        <v>1100</v>
      </c>
      <c r="F118" s="184">
        <v>7300</v>
      </c>
      <c r="G118" s="114">
        <v>0</v>
      </c>
      <c r="H118" s="115">
        <f t="shared" si="82"/>
        <v>132470</v>
      </c>
      <c r="I118" s="44">
        <f t="shared" si="77"/>
        <v>23844.6</v>
      </c>
      <c r="J118" s="73">
        <f t="shared" si="78"/>
        <v>156314.6</v>
      </c>
      <c r="K118" s="65">
        <f t="shared" si="79"/>
        <v>23844.6</v>
      </c>
      <c r="L118" s="42">
        <f t="shared" si="80"/>
        <v>132470</v>
      </c>
      <c r="M118">
        <v>88280</v>
      </c>
      <c r="N118" s="38">
        <f t="shared" si="81"/>
        <v>44190</v>
      </c>
    </row>
    <row r="119" spans="1:24" s="1" customFormat="1" ht="28.5">
      <c r="A119" s="79" t="str">
        <f>'Land Price - BHIWANDI'!A119</f>
        <v>OGHDMS</v>
      </c>
      <c r="B119" s="87" t="str">
        <f>'Land Price - BHIWANDI'!B119</f>
        <v>OGHDMS</v>
      </c>
      <c r="C119" s="184">
        <v>129200</v>
      </c>
      <c r="D119" s="184">
        <v>2370</v>
      </c>
      <c r="E119" s="113">
        <v>1100</v>
      </c>
      <c r="F119" s="184">
        <v>5690</v>
      </c>
      <c r="G119" s="114">
        <v>0</v>
      </c>
      <c r="H119" s="115">
        <f t="shared" si="82"/>
        <v>124780</v>
      </c>
      <c r="I119" s="44">
        <f t="shared" si="77"/>
        <v>22460.400000000001</v>
      </c>
      <c r="J119" s="73">
        <f t="shared" si="78"/>
        <v>147240.4</v>
      </c>
      <c r="K119" s="65">
        <f t="shared" si="79"/>
        <v>22460.400000000001</v>
      </c>
      <c r="L119" s="42">
        <f t="shared" si="80"/>
        <v>124780</v>
      </c>
      <c r="M119" s="32">
        <v>83090</v>
      </c>
      <c r="N119" s="38">
        <f t="shared" si="81"/>
        <v>41690</v>
      </c>
    </row>
    <row r="120" spans="1:24" s="1" customFormat="1" ht="28.5">
      <c r="A120" s="80" t="str">
        <f>'Land Price - BHIWANDI'!A120</f>
        <v>OGHDLD</v>
      </c>
      <c r="B120" s="87" t="str">
        <f>'Land Price - BHIWANDI'!B120</f>
        <v>OGHDLD</v>
      </c>
      <c r="C120" s="184">
        <v>141700</v>
      </c>
      <c r="D120" s="184">
        <v>2370</v>
      </c>
      <c r="E120" s="113">
        <v>1100</v>
      </c>
      <c r="F120" s="184">
        <v>3740</v>
      </c>
      <c r="G120" s="114">
        <v>0</v>
      </c>
      <c r="H120" s="118">
        <f t="shared" si="82"/>
        <v>139230</v>
      </c>
      <c r="I120" s="47">
        <f t="shared" si="77"/>
        <v>25061.4</v>
      </c>
      <c r="J120" s="77">
        <f t="shared" si="78"/>
        <v>164291.4</v>
      </c>
      <c r="K120" s="68">
        <f t="shared" si="79"/>
        <v>25061.4</v>
      </c>
      <c r="L120" s="47">
        <f t="shared" si="80"/>
        <v>139230</v>
      </c>
      <c r="M120" s="32"/>
      <c r="N120" s="38"/>
    </row>
    <row r="121" spans="1:24" s="1" customFormat="1" ht="28.5">
      <c r="A121" s="78" t="s">
        <v>422</v>
      </c>
      <c r="B121" s="220" t="s">
        <v>361</v>
      </c>
      <c r="C121" s="184">
        <v>149500</v>
      </c>
      <c r="D121" s="184">
        <v>1100</v>
      </c>
      <c r="E121" s="113">
        <v>1100</v>
      </c>
      <c r="F121" s="184">
        <v>4740</v>
      </c>
      <c r="G121" s="114">
        <v>0</v>
      </c>
      <c r="H121" s="118">
        <f t="shared" ref="H121:H122" si="84">C121+D121-E121-F121-G121</f>
        <v>144760</v>
      </c>
      <c r="I121" s="140"/>
      <c r="J121" s="139"/>
      <c r="K121" s="221"/>
      <c r="L121" s="140"/>
      <c r="M121" s="32"/>
      <c r="N121" s="38"/>
    </row>
    <row r="122" spans="1:24" s="1" customFormat="1" ht="28.5">
      <c r="A122" s="78" t="s">
        <v>422</v>
      </c>
      <c r="B122" s="87" t="s">
        <v>417</v>
      </c>
      <c r="C122" s="184">
        <v>147200</v>
      </c>
      <c r="D122" s="184">
        <v>2370</v>
      </c>
      <c r="E122" s="113">
        <v>1100</v>
      </c>
      <c r="F122" s="184">
        <v>6250</v>
      </c>
      <c r="G122" s="114">
        <v>0</v>
      </c>
      <c r="H122" s="118">
        <f t="shared" si="84"/>
        <v>142220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80" t="s">
        <v>420</v>
      </c>
      <c r="B123" s="87" t="s">
        <v>418</v>
      </c>
      <c r="C123" s="184">
        <v>147200</v>
      </c>
      <c r="D123" s="184">
        <v>2370</v>
      </c>
      <c r="E123" s="113">
        <v>1100</v>
      </c>
      <c r="F123" s="357">
        <v>6250</v>
      </c>
      <c r="G123" s="114">
        <v>0</v>
      </c>
      <c r="H123" s="118">
        <f t="shared" ref="H123" si="85">C123+D123-E123-F123-G123</f>
        <v>142220</v>
      </c>
      <c r="I123" s="140"/>
      <c r="J123" s="139"/>
      <c r="K123" s="221"/>
      <c r="L123" s="140"/>
      <c r="M123" s="32"/>
      <c r="N123" s="38"/>
    </row>
    <row r="124" spans="1:24" ht="27.75" thickBot="1">
      <c r="A124" s="485" t="s">
        <v>399</v>
      </c>
      <c r="B124" s="462"/>
      <c r="C124" s="461"/>
      <c r="D124" s="462"/>
      <c r="E124" s="462"/>
      <c r="F124" s="462"/>
      <c r="G124" s="462"/>
      <c r="H124" s="462"/>
      <c r="I124" s="94"/>
      <c r="J124" s="95"/>
      <c r="K124" s="452"/>
      <c r="L124" s="452"/>
    </row>
    <row r="125" spans="1:24" s="103" customFormat="1" ht="41.25" thickBot="1">
      <c r="A125" s="97" t="s">
        <v>90</v>
      </c>
      <c r="B125" s="98" t="s">
        <v>0</v>
      </c>
      <c r="C125" s="111" t="s">
        <v>83</v>
      </c>
      <c r="D125" s="110" t="s">
        <v>150</v>
      </c>
      <c r="E125" s="111" t="s">
        <v>84</v>
      </c>
      <c r="F125" s="146" t="s">
        <v>111</v>
      </c>
      <c r="G125" s="111" t="s">
        <v>132</v>
      </c>
      <c r="H125" s="112" t="s">
        <v>148</v>
      </c>
      <c r="I125" s="100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74" t="str">
        <f>'Land Price - BHIWANDI'!A126</f>
        <v>Film - 1 MFI Slip</v>
      </c>
      <c r="B126" s="87" t="str">
        <f>'Land Price - BHIWANDI'!B126</f>
        <v>F0120L</v>
      </c>
      <c r="C126" s="346">
        <v>139400</v>
      </c>
      <c r="D126" s="184">
        <v>2370</v>
      </c>
      <c r="E126" s="113">
        <v>1100</v>
      </c>
      <c r="F126" s="346">
        <v>6130</v>
      </c>
      <c r="G126" s="114">
        <v>0</v>
      </c>
      <c r="H126" s="118">
        <f t="shared" ref="H126" si="86">C126+D126-E126-F126-G126</f>
        <v>134540</v>
      </c>
      <c r="I126" s="47">
        <f t="shared" ref="I126" si="87">H126*18/100</f>
        <v>24217.200000000001</v>
      </c>
      <c r="J126" s="77">
        <f t="shared" ref="J126" si="88">H126+I126</f>
        <v>158757.20000000001</v>
      </c>
      <c r="K126" s="68">
        <f t="shared" ref="K126" si="89">I126</f>
        <v>24217.200000000001</v>
      </c>
      <c r="L126" s="47">
        <f t="shared" ref="L126" si="90">J126-K126</f>
        <v>134540</v>
      </c>
      <c r="M126" s="215"/>
      <c r="N126" s="215"/>
      <c r="O126" s="215"/>
      <c r="P126" s="215"/>
      <c r="Q126" s="215"/>
    </row>
    <row r="127" spans="1:24" ht="28.5">
      <c r="A127" s="74" t="str">
        <f>'Land Price - BHIWANDI'!A127</f>
        <v>Film - 1 MFI Non Slip</v>
      </c>
      <c r="B127" s="87" t="str">
        <f>'Land Price - BHIWANDI'!B127</f>
        <v>F0118L</v>
      </c>
      <c r="C127" s="184">
        <v>139400</v>
      </c>
      <c r="D127" s="184">
        <v>2370</v>
      </c>
      <c r="E127" s="113">
        <v>1100</v>
      </c>
      <c r="F127" s="184">
        <v>6130</v>
      </c>
      <c r="G127" s="114">
        <v>0</v>
      </c>
      <c r="H127" s="115">
        <f t="shared" ref="H127:H167" si="91">C127+D127-E127-F127-G127</f>
        <v>134540</v>
      </c>
      <c r="I127" s="44">
        <f t="shared" ref="I127:I165" si="92">H127*18/100</f>
        <v>24217.200000000001</v>
      </c>
      <c r="J127" s="73">
        <f t="shared" ref="J127:J165" si="93">H127+I127</f>
        <v>158757.20000000001</v>
      </c>
      <c r="K127" s="65">
        <f t="shared" ref="K127:K165" si="94">I127</f>
        <v>24217.200000000001</v>
      </c>
      <c r="L127" s="42">
        <f t="shared" ref="L127:L165" si="95">J127-K127</f>
        <v>134540</v>
      </c>
      <c r="M127" s="34">
        <v>86750</v>
      </c>
      <c r="N127" s="38">
        <f t="shared" ref="N127:N165" si="96">L127-M127</f>
        <v>47790</v>
      </c>
    </row>
    <row r="128" spans="1:24" ht="28.5">
      <c r="A128" s="74" t="str">
        <f>'Land Price - BHIWANDI'!A128</f>
        <v>Film - 2 MFI Non Slip</v>
      </c>
      <c r="B128" s="87" t="str">
        <f>'Land Price - BHIWANDI'!B128</f>
        <v>F0218L</v>
      </c>
      <c r="C128" s="184">
        <v>139500</v>
      </c>
      <c r="D128" s="184">
        <v>2370</v>
      </c>
      <c r="E128" s="113">
        <v>1100</v>
      </c>
      <c r="F128" s="184">
        <v>5990</v>
      </c>
      <c r="G128" s="114">
        <v>0</v>
      </c>
      <c r="H128" s="115">
        <f t="shared" si="91"/>
        <v>134780</v>
      </c>
      <c r="I128" s="44">
        <f t="shared" si="92"/>
        <v>24260.400000000001</v>
      </c>
      <c r="J128" s="73">
        <f t="shared" si="93"/>
        <v>159040.4</v>
      </c>
      <c r="K128" s="65">
        <f t="shared" si="94"/>
        <v>24260.400000000001</v>
      </c>
      <c r="L128" s="42">
        <f t="shared" si="95"/>
        <v>134780</v>
      </c>
      <c r="M128" s="34">
        <v>87070</v>
      </c>
      <c r="N128" s="38">
        <f t="shared" si="96"/>
        <v>47710</v>
      </c>
    </row>
    <row r="129" spans="1:21" ht="28.5">
      <c r="A129" s="74" t="s">
        <v>340</v>
      </c>
      <c r="B129" s="87" t="s">
        <v>338</v>
      </c>
      <c r="C129" s="184">
        <v>139500</v>
      </c>
      <c r="D129" s="184">
        <v>2370</v>
      </c>
      <c r="E129" s="113">
        <v>1100</v>
      </c>
      <c r="F129" s="184">
        <v>5990</v>
      </c>
      <c r="G129" s="114">
        <v>0</v>
      </c>
      <c r="H129" s="115">
        <f t="shared" si="91"/>
        <v>134780</v>
      </c>
      <c r="I129" s="44"/>
      <c r="J129" s="73"/>
      <c r="K129" s="65"/>
      <c r="L129" s="42"/>
      <c r="M129" s="34"/>
      <c r="N129" s="38"/>
    </row>
    <row r="130" spans="1:21" s="1" customFormat="1" ht="28.5">
      <c r="A130" s="74" t="str">
        <f>'Land Price - BHIWANDI'!A130</f>
        <v>DRIP LATERAL</v>
      </c>
      <c r="B130" s="193" t="str">
        <f>'Land Price - BHIWANDI'!B130</f>
        <v>D0120L</v>
      </c>
      <c r="C130" s="184">
        <v>139600</v>
      </c>
      <c r="D130" s="184">
        <v>2370</v>
      </c>
      <c r="E130" s="184">
        <v>1100</v>
      </c>
      <c r="F130" s="184">
        <v>5570</v>
      </c>
      <c r="G130" s="185">
        <v>0</v>
      </c>
      <c r="H130" s="115">
        <f t="shared" si="91"/>
        <v>135300</v>
      </c>
      <c r="I130" s="44">
        <f t="shared" si="92"/>
        <v>24354</v>
      </c>
      <c r="J130" s="186">
        <f t="shared" si="93"/>
        <v>159654</v>
      </c>
      <c r="K130" s="135">
        <f t="shared" si="94"/>
        <v>24354</v>
      </c>
      <c r="L130" s="187">
        <f t="shared" si="95"/>
        <v>135300</v>
      </c>
      <c r="M130" s="32"/>
      <c r="N130" s="188"/>
    </row>
    <row r="131" spans="1:21" s="1" customFormat="1" ht="28.5">
      <c r="A131" s="72" t="s">
        <v>197</v>
      </c>
      <c r="B131" s="194" t="str">
        <f>'Land Price - BHIWANDI'!B131</f>
        <v>R0536L</v>
      </c>
      <c r="C131" s="184">
        <v>148600</v>
      </c>
      <c r="D131" s="184">
        <v>2370</v>
      </c>
      <c r="E131" s="184">
        <v>1100</v>
      </c>
      <c r="F131" s="184">
        <v>5250</v>
      </c>
      <c r="G131" s="189">
        <v>0</v>
      </c>
      <c r="H131" s="115">
        <f t="shared" si="91"/>
        <v>144620</v>
      </c>
      <c r="I131" s="44">
        <f t="shared" si="92"/>
        <v>26031.599999999999</v>
      </c>
      <c r="J131" s="186">
        <f t="shared" si="93"/>
        <v>170651.6</v>
      </c>
      <c r="K131" s="135">
        <f t="shared" si="94"/>
        <v>26031.599999999999</v>
      </c>
      <c r="L131" s="187">
        <f t="shared" si="95"/>
        <v>144620</v>
      </c>
      <c r="M131" s="195">
        <v>98930</v>
      </c>
      <c r="N131" s="188">
        <f t="shared" si="96"/>
        <v>45690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72" t="str">
        <f>'Land Price - BHIWANDI'!A132</f>
        <v>LL  Roto - UV GRADE</v>
      </c>
      <c r="B132" s="199" t="str">
        <f>'Land Price - BHIWANDI'!B132</f>
        <v>R0536LU</v>
      </c>
      <c r="C132" s="184">
        <v>149600</v>
      </c>
      <c r="D132" s="184">
        <v>2370</v>
      </c>
      <c r="E132" s="184">
        <v>1100</v>
      </c>
      <c r="F132" s="184">
        <v>5550</v>
      </c>
      <c r="G132" s="185">
        <v>0</v>
      </c>
      <c r="H132" s="115">
        <f t="shared" si="91"/>
        <v>145320</v>
      </c>
      <c r="I132" s="44">
        <f t="shared" si="92"/>
        <v>26157.599999999999</v>
      </c>
      <c r="J132" s="186">
        <f t="shared" si="93"/>
        <v>171477.6</v>
      </c>
      <c r="K132" s="135">
        <f t="shared" si="94"/>
        <v>26157.599999999999</v>
      </c>
      <c r="L132" s="187">
        <f t="shared" si="95"/>
        <v>145320</v>
      </c>
      <c r="M132" s="195">
        <v>98930</v>
      </c>
      <c r="N132" s="188">
        <f t="shared" si="96"/>
        <v>46390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72" t="str">
        <f>'Land Price - BHIWANDI'!A133</f>
        <v>LL  Extrusion</v>
      </c>
      <c r="B133" s="193" t="str">
        <f>'Land Price - BHIWANDI'!B133</f>
        <v>E0725L</v>
      </c>
      <c r="C133" s="184">
        <v>153600</v>
      </c>
      <c r="D133" s="184">
        <v>2370</v>
      </c>
      <c r="E133" s="184">
        <v>1100</v>
      </c>
      <c r="F133" s="184">
        <v>6550</v>
      </c>
      <c r="G133" s="189">
        <v>0</v>
      </c>
      <c r="H133" s="115">
        <f t="shared" si="91"/>
        <v>148320</v>
      </c>
      <c r="I133" s="44">
        <f t="shared" si="92"/>
        <v>26697.599999999999</v>
      </c>
      <c r="J133" s="186">
        <f t="shared" si="93"/>
        <v>175017.60000000001</v>
      </c>
      <c r="K133" s="135">
        <f t="shared" si="94"/>
        <v>26697.599999999999</v>
      </c>
      <c r="L133" s="187">
        <f t="shared" si="95"/>
        <v>148320</v>
      </c>
      <c r="M133" s="32">
        <v>98950</v>
      </c>
      <c r="N133" s="188">
        <f t="shared" si="96"/>
        <v>49370</v>
      </c>
    </row>
    <row r="134" spans="1:21" s="1" customFormat="1" ht="28.5">
      <c r="A134" s="72" t="str">
        <f>'Land Price - BHIWANDI'!A134</f>
        <v>LL Inj. Mldg.  (20MFI)</v>
      </c>
      <c r="B134" s="193" t="str">
        <f>'Land Price - BHIWANDI'!B134</f>
        <v>M2024L</v>
      </c>
      <c r="C134" s="184">
        <v>152700</v>
      </c>
      <c r="D134" s="184">
        <v>2370</v>
      </c>
      <c r="E134" s="184">
        <v>1100</v>
      </c>
      <c r="F134" s="184">
        <v>5620</v>
      </c>
      <c r="G134" s="189">
        <v>0</v>
      </c>
      <c r="H134" s="115">
        <f t="shared" si="91"/>
        <v>148350</v>
      </c>
      <c r="I134" s="44">
        <f t="shared" si="92"/>
        <v>26703</v>
      </c>
      <c r="J134" s="186">
        <f t="shared" si="93"/>
        <v>175053</v>
      </c>
      <c r="K134" s="135">
        <f t="shared" si="94"/>
        <v>26703</v>
      </c>
      <c r="L134" s="187">
        <f t="shared" si="95"/>
        <v>148350</v>
      </c>
      <c r="M134" s="32">
        <v>100410</v>
      </c>
      <c r="N134" s="188">
        <f t="shared" si="96"/>
        <v>47940</v>
      </c>
    </row>
    <row r="135" spans="1:21" s="1" customFormat="1" ht="28.5">
      <c r="A135" s="72" t="str">
        <f>'Land Price - BHIWANDI'!A135</f>
        <v>LL Inj. Mldg.  (50MFI)</v>
      </c>
      <c r="B135" s="193" t="str">
        <f>'Land Price - BHIWANDI'!B135</f>
        <v>M5026L</v>
      </c>
      <c r="C135" s="184">
        <v>154100</v>
      </c>
      <c r="D135" s="184">
        <v>2370</v>
      </c>
      <c r="E135" s="184">
        <v>1100</v>
      </c>
      <c r="F135" s="184">
        <v>5780</v>
      </c>
      <c r="G135" s="189">
        <v>0</v>
      </c>
      <c r="H135" s="115">
        <f t="shared" si="91"/>
        <v>149590</v>
      </c>
      <c r="I135" s="44">
        <f t="shared" si="92"/>
        <v>26926.2</v>
      </c>
      <c r="J135" s="186">
        <f t="shared" si="93"/>
        <v>176516.2</v>
      </c>
      <c r="K135" s="135">
        <f t="shared" si="94"/>
        <v>26926.2</v>
      </c>
      <c r="L135" s="187">
        <f t="shared" si="95"/>
        <v>149590</v>
      </c>
      <c r="M135" s="32">
        <v>101400</v>
      </c>
      <c r="N135" s="188">
        <f t="shared" si="96"/>
        <v>48190</v>
      </c>
    </row>
    <row r="136" spans="1:21" s="1" customFormat="1" ht="28.5">
      <c r="A136" s="72" t="s">
        <v>318</v>
      </c>
      <c r="B136" s="193" t="s">
        <v>316</v>
      </c>
      <c r="C136" s="184">
        <v>153900</v>
      </c>
      <c r="D136" s="184">
        <v>2370</v>
      </c>
      <c r="E136" s="184">
        <v>1100</v>
      </c>
      <c r="F136" s="184">
        <v>6130</v>
      </c>
      <c r="G136" s="189">
        <v>0</v>
      </c>
      <c r="H136" s="115">
        <f t="shared" si="91"/>
        <v>149040</v>
      </c>
      <c r="I136" s="44"/>
      <c r="J136" s="186"/>
      <c r="K136" s="135"/>
      <c r="L136" s="187"/>
      <c r="M136" s="32"/>
      <c r="N136" s="188"/>
    </row>
    <row r="137" spans="1:21" s="1" customFormat="1" ht="28.5">
      <c r="A137" s="72" t="s">
        <v>319</v>
      </c>
      <c r="B137" s="193" t="s">
        <v>317</v>
      </c>
      <c r="C137" s="184">
        <v>153400</v>
      </c>
      <c r="D137" s="184">
        <v>2370</v>
      </c>
      <c r="E137" s="184">
        <v>1100</v>
      </c>
      <c r="F137" s="184">
        <v>6130</v>
      </c>
      <c r="G137" s="189">
        <v>0</v>
      </c>
      <c r="H137" s="115">
        <f t="shared" si="91"/>
        <v>148540</v>
      </c>
      <c r="I137" s="44"/>
      <c r="J137" s="186"/>
      <c r="K137" s="135"/>
      <c r="L137" s="187"/>
      <c r="M137" s="32"/>
      <c r="N137" s="188"/>
    </row>
    <row r="138" spans="1:21" s="1" customFormat="1" ht="28.5">
      <c r="A138" s="72" t="s">
        <v>353</v>
      </c>
      <c r="B138" s="193" t="s">
        <v>351</v>
      </c>
      <c r="C138" s="184">
        <v>154400</v>
      </c>
      <c r="D138" s="184">
        <v>2370</v>
      </c>
      <c r="E138" s="184">
        <v>1100</v>
      </c>
      <c r="F138" s="184">
        <v>6130</v>
      </c>
      <c r="G138" s="189">
        <v>0</v>
      </c>
      <c r="H138" s="115">
        <f t="shared" si="91"/>
        <v>149540</v>
      </c>
      <c r="I138" s="44"/>
      <c r="J138" s="186"/>
      <c r="K138" s="135"/>
      <c r="L138" s="187"/>
      <c r="M138" s="32"/>
      <c r="N138" s="188"/>
    </row>
    <row r="139" spans="1:21" s="1" customFormat="1" ht="28.5">
      <c r="A139" s="72" t="s">
        <v>353</v>
      </c>
      <c r="B139" s="193" t="s">
        <v>352</v>
      </c>
      <c r="C139" s="184">
        <v>153900</v>
      </c>
      <c r="D139" s="184">
        <v>2370</v>
      </c>
      <c r="E139" s="184">
        <v>1100</v>
      </c>
      <c r="F139" s="184">
        <v>6130</v>
      </c>
      <c r="G139" s="189">
        <v>0</v>
      </c>
      <c r="H139" s="115">
        <f t="shared" si="91"/>
        <v>149040</v>
      </c>
      <c r="I139" s="44"/>
      <c r="J139" s="186"/>
      <c r="K139" s="135"/>
      <c r="L139" s="187"/>
      <c r="M139" s="32"/>
      <c r="N139" s="188"/>
    </row>
    <row r="140" spans="1:21" s="1" customFormat="1" ht="28.5">
      <c r="A140" s="72" t="s">
        <v>388</v>
      </c>
      <c r="B140" s="193" t="s">
        <v>371</v>
      </c>
      <c r="C140" s="184">
        <v>153900</v>
      </c>
      <c r="D140" s="184">
        <v>2370</v>
      </c>
      <c r="E140" s="184">
        <v>1100</v>
      </c>
      <c r="F140" s="184">
        <v>6130</v>
      </c>
      <c r="G140" s="189">
        <v>0</v>
      </c>
      <c r="H140" s="115">
        <f t="shared" si="91"/>
        <v>149040</v>
      </c>
      <c r="I140" s="44"/>
      <c r="J140" s="186"/>
      <c r="K140" s="135"/>
      <c r="L140" s="187"/>
      <c r="M140" s="32"/>
      <c r="N140" s="188"/>
    </row>
    <row r="141" spans="1:21" s="1" customFormat="1" ht="28.5">
      <c r="A141" s="72" t="s">
        <v>375</v>
      </c>
      <c r="B141" s="193" t="s">
        <v>372</v>
      </c>
      <c r="C141" s="184">
        <v>152900</v>
      </c>
      <c r="D141" s="184">
        <v>2370</v>
      </c>
      <c r="E141" s="184">
        <v>1100</v>
      </c>
      <c r="F141" s="184">
        <v>6130</v>
      </c>
      <c r="G141" s="189">
        <v>0</v>
      </c>
      <c r="H141" s="115">
        <f t="shared" si="91"/>
        <v>148040</v>
      </c>
      <c r="I141" s="44"/>
      <c r="J141" s="186"/>
      <c r="K141" s="135"/>
      <c r="L141" s="187"/>
      <c r="M141" s="32"/>
      <c r="N141" s="188"/>
    </row>
    <row r="142" spans="1:21" s="1" customFormat="1" ht="28.5">
      <c r="A142" s="72" t="s">
        <v>376</v>
      </c>
      <c r="B142" s="193" t="s">
        <v>373</v>
      </c>
      <c r="C142" s="184">
        <v>154900</v>
      </c>
      <c r="D142" s="184">
        <v>2370</v>
      </c>
      <c r="E142" s="184">
        <v>1100</v>
      </c>
      <c r="F142" s="184">
        <v>6130</v>
      </c>
      <c r="G142" s="189">
        <v>0</v>
      </c>
      <c r="H142" s="115">
        <f t="shared" si="91"/>
        <v>150040</v>
      </c>
      <c r="I142" s="44"/>
      <c r="J142" s="186"/>
      <c r="K142" s="135"/>
      <c r="L142" s="187"/>
      <c r="M142" s="32"/>
      <c r="N142" s="188"/>
    </row>
    <row r="143" spans="1:21" s="1" customFormat="1" ht="28.5">
      <c r="A143" s="72" t="s">
        <v>377</v>
      </c>
      <c r="B143" s="193" t="s">
        <v>374</v>
      </c>
      <c r="C143" s="184">
        <v>159400</v>
      </c>
      <c r="D143" s="184">
        <v>2370</v>
      </c>
      <c r="E143" s="184">
        <v>1100</v>
      </c>
      <c r="F143" s="184">
        <v>6130</v>
      </c>
      <c r="G143" s="189">
        <v>0</v>
      </c>
      <c r="H143" s="115">
        <f t="shared" si="91"/>
        <v>154540</v>
      </c>
      <c r="I143" s="44"/>
      <c r="J143" s="186"/>
      <c r="K143" s="135"/>
      <c r="L143" s="187"/>
      <c r="M143" s="32"/>
      <c r="N143" s="188"/>
    </row>
    <row r="144" spans="1:21" s="1" customFormat="1" ht="28.5">
      <c r="A144" s="72" t="s">
        <v>353</v>
      </c>
      <c r="B144" s="345" t="s">
        <v>393</v>
      </c>
      <c r="C144" s="184">
        <v>158400</v>
      </c>
      <c r="D144" s="184">
        <v>2370</v>
      </c>
      <c r="E144" s="184">
        <v>1100</v>
      </c>
      <c r="F144" s="184">
        <v>6130</v>
      </c>
      <c r="G144" s="189">
        <v>0</v>
      </c>
      <c r="H144" s="115">
        <f t="shared" ref="H144:H150" si="97">C144+D144-E144-F144-G144</f>
        <v>153540</v>
      </c>
      <c r="I144" s="44"/>
      <c r="J144" s="186"/>
      <c r="K144" s="135"/>
      <c r="L144" s="187"/>
      <c r="M144" s="32"/>
      <c r="N144" s="188"/>
    </row>
    <row r="145" spans="1:14" s="1" customFormat="1" ht="28.5">
      <c r="A145" s="72" t="s">
        <v>353</v>
      </c>
      <c r="B145" s="193" t="s">
        <v>395</v>
      </c>
      <c r="C145" s="184">
        <v>156400</v>
      </c>
      <c r="D145" s="184">
        <v>2370</v>
      </c>
      <c r="E145" s="184">
        <v>1100</v>
      </c>
      <c r="F145" s="184">
        <v>6130</v>
      </c>
      <c r="G145" s="189">
        <v>0</v>
      </c>
      <c r="H145" s="115">
        <f t="shared" si="97"/>
        <v>151540</v>
      </c>
      <c r="I145" s="44"/>
      <c r="J145" s="186"/>
      <c r="K145" s="135"/>
      <c r="L145" s="187"/>
      <c r="M145" s="32"/>
      <c r="N145" s="188"/>
    </row>
    <row r="146" spans="1:14" s="1" customFormat="1" ht="28.5">
      <c r="A146" s="72" t="s">
        <v>353</v>
      </c>
      <c r="B146" s="193" t="s">
        <v>394</v>
      </c>
      <c r="C146" s="184">
        <v>156400</v>
      </c>
      <c r="D146" s="184">
        <v>2370</v>
      </c>
      <c r="E146" s="184">
        <v>1100</v>
      </c>
      <c r="F146" s="184">
        <v>6130</v>
      </c>
      <c r="G146" s="189">
        <v>0</v>
      </c>
      <c r="H146" s="115">
        <f t="shared" si="97"/>
        <v>151540</v>
      </c>
      <c r="I146" s="44"/>
      <c r="J146" s="186"/>
      <c r="K146" s="135"/>
      <c r="L146" s="187"/>
      <c r="M146" s="32"/>
      <c r="N146" s="188"/>
    </row>
    <row r="147" spans="1:14" s="1" customFormat="1" ht="28.5">
      <c r="A147" s="72" t="s">
        <v>353</v>
      </c>
      <c r="B147" s="193" t="s">
        <v>403</v>
      </c>
      <c r="C147" s="184">
        <v>151400</v>
      </c>
      <c r="D147" s="184">
        <v>2370</v>
      </c>
      <c r="E147" s="202">
        <v>1100</v>
      </c>
      <c r="F147" s="184">
        <v>6130</v>
      </c>
      <c r="G147" s="189">
        <v>0</v>
      </c>
      <c r="H147" s="115">
        <f t="shared" si="97"/>
        <v>146540</v>
      </c>
      <c r="I147" s="44"/>
      <c r="J147" s="186"/>
      <c r="K147" s="135"/>
      <c r="L147" s="187"/>
      <c r="M147" s="32"/>
      <c r="N147" s="188"/>
    </row>
    <row r="148" spans="1:14" s="1" customFormat="1" ht="28.5">
      <c r="A148" s="72" t="s">
        <v>353</v>
      </c>
      <c r="B148" s="193" t="s">
        <v>404</v>
      </c>
      <c r="C148" s="184">
        <v>153900</v>
      </c>
      <c r="D148" s="184">
        <v>2370</v>
      </c>
      <c r="E148" s="202">
        <v>1100</v>
      </c>
      <c r="F148" s="184">
        <v>6130</v>
      </c>
      <c r="G148" s="189">
        <v>0</v>
      </c>
      <c r="H148" s="115">
        <f t="shared" si="97"/>
        <v>149040</v>
      </c>
      <c r="I148" s="44"/>
      <c r="J148" s="186"/>
      <c r="K148" s="135"/>
      <c r="L148" s="187"/>
      <c r="M148" s="32"/>
      <c r="N148" s="188"/>
    </row>
    <row r="149" spans="1:14" s="1" customFormat="1" ht="28.5">
      <c r="A149" s="72" t="s">
        <v>353</v>
      </c>
      <c r="B149" s="193" t="s">
        <v>411</v>
      </c>
      <c r="C149" s="184">
        <v>153900</v>
      </c>
      <c r="D149" s="184">
        <v>2370</v>
      </c>
      <c r="E149" s="202">
        <v>1100</v>
      </c>
      <c r="F149" s="184">
        <v>6130</v>
      </c>
      <c r="G149" s="189">
        <v>0</v>
      </c>
      <c r="H149" s="115">
        <f t="shared" si="97"/>
        <v>149040</v>
      </c>
      <c r="I149" s="44"/>
      <c r="J149" s="186"/>
      <c r="K149" s="135"/>
      <c r="L149" s="187"/>
      <c r="M149" s="32"/>
      <c r="N149" s="188"/>
    </row>
    <row r="150" spans="1:14" s="1" customFormat="1" ht="28.5">
      <c r="A150" s="72" t="s">
        <v>353</v>
      </c>
      <c r="B150" s="193" t="s">
        <v>406</v>
      </c>
      <c r="C150" s="184">
        <v>153900</v>
      </c>
      <c r="D150" s="184">
        <v>2370</v>
      </c>
      <c r="E150" s="202">
        <v>1100</v>
      </c>
      <c r="F150" s="184">
        <v>6130</v>
      </c>
      <c r="G150" s="189">
        <v>0</v>
      </c>
      <c r="H150" s="115">
        <f t="shared" si="97"/>
        <v>149040</v>
      </c>
      <c r="I150" s="44"/>
      <c r="J150" s="186"/>
      <c r="K150" s="135"/>
      <c r="L150" s="187"/>
      <c r="M150" s="32"/>
      <c r="N150" s="188"/>
    </row>
    <row r="151" spans="1:14" s="1" customFormat="1" ht="28.5">
      <c r="A151" s="74" t="str">
        <f>'Land Price - BHIWANDI'!A151</f>
        <v>Film - 1 MFI Slip (NP)</v>
      </c>
      <c r="B151" s="193" t="str">
        <f>'Land Price - BHIWANDI'!B151</f>
        <v>N0120L</v>
      </c>
      <c r="C151" s="184">
        <v>138600</v>
      </c>
      <c r="D151" s="184">
        <v>2370</v>
      </c>
      <c r="E151" s="184">
        <v>1100</v>
      </c>
      <c r="F151" s="184">
        <v>6130</v>
      </c>
      <c r="G151" s="189">
        <v>0</v>
      </c>
      <c r="H151" s="115">
        <f t="shared" si="91"/>
        <v>133740</v>
      </c>
      <c r="I151" s="44">
        <f t="shared" si="92"/>
        <v>24073.200000000001</v>
      </c>
      <c r="J151" s="186">
        <f t="shared" si="93"/>
        <v>157813.20000000001</v>
      </c>
      <c r="K151" s="135">
        <f t="shared" si="94"/>
        <v>24073.200000000001</v>
      </c>
      <c r="L151" s="187">
        <f t="shared" si="95"/>
        <v>133740</v>
      </c>
      <c r="M151" s="32">
        <v>85950</v>
      </c>
      <c r="N151" s="188">
        <f t="shared" si="96"/>
        <v>47790</v>
      </c>
    </row>
    <row r="152" spans="1:14" s="1" customFormat="1" ht="28.5">
      <c r="A152" s="74" t="str">
        <f>'Land Price - BHIWANDI'!A152</f>
        <v>Film - 1 MFI Non Slip (NP)</v>
      </c>
      <c r="B152" s="193" t="str">
        <f>'Land Price - BHIWANDI'!B152</f>
        <v>N0118L</v>
      </c>
      <c r="C152" s="184">
        <v>138600</v>
      </c>
      <c r="D152" s="184">
        <v>2370</v>
      </c>
      <c r="E152" s="184">
        <v>1100</v>
      </c>
      <c r="F152" s="184">
        <v>6130</v>
      </c>
      <c r="G152" s="189">
        <v>0</v>
      </c>
      <c r="H152" s="115">
        <f t="shared" si="91"/>
        <v>133740</v>
      </c>
      <c r="I152" s="44">
        <f t="shared" si="92"/>
        <v>24073.200000000001</v>
      </c>
      <c r="J152" s="186">
        <f t="shared" si="93"/>
        <v>157813.20000000001</v>
      </c>
      <c r="K152" s="135">
        <f t="shared" si="94"/>
        <v>24073.200000000001</v>
      </c>
      <c r="L152" s="187">
        <f t="shared" si="95"/>
        <v>133740</v>
      </c>
      <c r="M152" s="32">
        <v>85950</v>
      </c>
      <c r="N152" s="188">
        <f t="shared" si="96"/>
        <v>47790</v>
      </c>
    </row>
    <row r="153" spans="1:14" s="2" customFormat="1" ht="28.5">
      <c r="A153" s="74" t="str">
        <f>'Land Price - BHIWANDI'!A153</f>
        <v>Film - 2 MFI Non Slip (NP)</v>
      </c>
      <c r="B153" s="193" t="str">
        <f>'Land Price - BHIWANDI'!B153</f>
        <v>N0218L</v>
      </c>
      <c r="C153" s="184">
        <v>138700</v>
      </c>
      <c r="D153" s="184">
        <v>2370</v>
      </c>
      <c r="E153" s="184">
        <v>1100</v>
      </c>
      <c r="F153" s="184">
        <v>5990</v>
      </c>
      <c r="G153" s="189">
        <v>0</v>
      </c>
      <c r="H153" s="115">
        <f t="shared" si="91"/>
        <v>133980</v>
      </c>
      <c r="I153" s="44">
        <f t="shared" si="92"/>
        <v>24116.400000000001</v>
      </c>
      <c r="J153" s="186">
        <f t="shared" si="93"/>
        <v>158096.4</v>
      </c>
      <c r="K153" s="135">
        <f t="shared" si="94"/>
        <v>24116.400000000001</v>
      </c>
      <c r="L153" s="187">
        <f t="shared" si="95"/>
        <v>133980</v>
      </c>
      <c r="M153" s="33">
        <v>86020</v>
      </c>
      <c r="N153" s="188">
        <f t="shared" si="96"/>
        <v>47960</v>
      </c>
    </row>
    <row r="154" spans="1:14" s="2" customFormat="1" ht="28.5">
      <c r="A154" s="74" t="s">
        <v>341</v>
      </c>
      <c r="B154" s="87" t="s">
        <v>339</v>
      </c>
      <c r="C154" s="184">
        <v>138700</v>
      </c>
      <c r="D154" s="184">
        <v>2370</v>
      </c>
      <c r="E154" s="184">
        <v>1100</v>
      </c>
      <c r="F154" s="184">
        <v>5990</v>
      </c>
      <c r="G154" s="189">
        <v>0</v>
      </c>
      <c r="H154" s="115">
        <f t="shared" ref="H154" si="98">C154+D154-E154-F154-G154</f>
        <v>133980</v>
      </c>
      <c r="I154" s="44"/>
      <c r="J154" s="186"/>
      <c r="K154" s="135"/>
      <c r="L154" s="187"/>
      <c r="M154" s="33"/>
      <c r="N154" s="188"/>
    </row>
    <row r="155" spans="1:14" s="2" customFormat="1" ht="28.5">
      <c r="A155" s="74" t="str">
        <f>'Land Price - BHIWANDI'!A155</f>
        <v>DRIP LATERAL(NP)</v>
      </c>
      <c r="B155" s="193" t="str">
        <f>'Land Price - BHIWANDI'!B155</f>
        <v>ND0120L</v>
      </c>
      <c r="C155" s="184">
        <v>138800</v>
      </c>
      <c r="D155" s="184">
        <v>2370</v>
      </c>
      <c r="E155" s="184">
        <v>1100</v>
      </c>
      <c r="F155" s="184">
        <v>5570</v>
      </c>
      <c r="G155" s="185">
        <v>0</v>
      </c>
      <c r="H155" s="115">
        <f t="shared" si="91"/>
        <v>134500</v>
      </c>
      <c r="I155" s="44">
        <f t="shared" si="92"/>
        <v>24210</v>
      </c>
      <c r="J155" s="186">
        <f t="shared" si="93"/>
        <v>158710</v>
      </c>
      <c r="K155" s="135">
        <f t="shared" si="94"/>
        <v>24210</v>
      </c>
      <c r="L155" s="187">
        <f t="shared" si="95"/>
        <v>134500</v>
      </c>
      <c r="M155" s="33"/>
      <c r="N155" s="188"/>
    </row>
    <row r="156" spans="1:14" s="2" customFormat="1" ht="28.5">
      <c r="A156" s="74" t="str">
        <f>'Land Price - BHIWANDI'!A156</f>
        <v>LL Roto (NP)</v>
      </c>
      <c r="B156" s="193" t="str">
        <f>'Land Price - BHIWANDI'!B156</f>
        <v>N0536L</v>
      </c>
      <c r="C156" s="184">
        <v>147800</v>
      </c>
      <c r="D156" s="184">
        <v>2370</v>
      </c>
      <c r="E156" s="184">
        <v>1100</v>
      </c>
      <c r="F156" s="184">
        <v>5250</v>
      </c>
      <c r="G156" s="189">
        <v>0</v>
      </c>
      <c r="H156" s="115">
        <f t="shared" si="91"/>
        <v>143820</v>
      </c>
      <c r="I156" s="44">
        <f t="shared" si="92"/>
        <v>25887.599999999999</v>
      </c>
      <c r="J156" s="186">
        <f t="shared" si="93"/>
        <v>169707.6</v>
      </c>
      <c r="K156" s="135">
        <f t="shared" si="94"/>
        <v>25887.599999999999</v>
      </c>
      <c r="L156" s="187">
        <f t="shared" si="95"/>
        <v>143820</v>
      </c>
      <c r="M156" s="33">
        <v>98130</v>
      </c>
      <c r="N156" s="188">
        <f t="shared" si="96"/>
        <v>45690</v>
      </c>
    </row>
    <row r="157" spans="1:14" s="2" customFormat="1" ht="28.5">
      <c r="A157" s="74" t="str">
        <f>'Land Price - BHIWANDI'!A157</f>
        <v>LL Roto (NP) - UV</v>
      </c>
      <c r="B157" s="190" t="str">
        <f>'Land Price - BHIWANDI'!B157</f>
        <v>N0536LU</v>
      </c>
      <c r="C157" s="184">
        <v>148800</v>
      </c>
      <c r="D157" s="184">
        <v>2370</v>
      </c>
      <c r="E157" s="184">
        <v>1100</v>
      </c>
      <c r="F157" s="184">
        <v>5550</v>
      </c>
      <c r="G157" s="185">
        <v>0</v>
      </c>
      <c r="H157" s="115">
        <f t="shared" si="91"/>
        <v>144520</v>
      </c>
      <c r="I157" s="44">
        <f t="shared" si="92"/>
        <v>26013.599999999999</v>
      </c>
      <c r="J157" s="186">
        <f t="shared" si="93"/>
        <v>170533.6</v>
      </c>
      <c r="K157" s="135">
        <f t="shared" si="94"/>
        <v>26013.599999999999</v>
      </c>
      <c r="L157" s="187">
        <f t="shared" si="95"/>
        <v>144520</v>
      </c>
      <c r="M157" s="33">
        <v>98130</v>
      </c>
      <c r="N157" s="188">
        <f t="shared" si="96"/>
        <v>46390</v>
      </c>
    </row>
    <row r="158" spans="1:14" s="2" customFormat="1" ht="28.5">
      <c r="A158" s="81" t="str">
        <f>'Land Price - BHIWANDI'!A158</f>
        <v>LL Extrusion (NP)</v>
      </c>
      <c r="B158" s="87" t="str">
        <f>'Land Price - BHIWANDI'!B158</f>
        <v>N0725L</v>
      </c>
      <c r="C158" s="184">
        <v>152800</v>
      </c>
      <c r="D158" s="184">
        <v>2370</v>
      </c>
      <c r="E158" s="113">
        <v>1100</v>
      </c>
      <c r="F158" s="184">
        <v>6550</v>
      </c>
      <c r="G158" s="114">
        <v>0</v>
      </c>
      <c r="H158" s="115">
        <f t="shared" si="91"/>
        <v>147520</v>
      </c>
      <c r="I158" s="44">
        <f t="shared" si="92"/>
        <v>26553.599999999999</v>
      </c>
      <c r="J158" s="73">
        <f t="shared" si="93"/>
        <v>174073.60000000001</v>
      </c>
      <c r="K158" s="65">
        <f t="shared" si="94"/>
        <v>26553.599999999999</v>
      </c>
      <c r="L158" s="42">
        <f t="shared" si="95"/>
        <v>147520</v>
      </c>
      <c r="M158" s="33">
        <v>98150</v>
      </c>
      <c r="N158" s="38">
        <f t="shared" si="96"/>
        <v>49370</v>
      </c>
    </row>
    <row r="159" spans="1:14" s="2" customFormat="1" ht="28.5">
      <c r="A159" s="81" t="str">
        <f>'Land Price - BHIWANDI'!A159</f>
        <v>LL Inj. Mldg.  (20MFI) (NP)</v>
      </c>
      <c r="B159" s="87" t="str">
        <f>'Land Price - BHIWANDI'!B159</f>
        <v>N2024L</v>
      </c>
      <c r="C159" s="184">
        <v>151900</v>
      </c>
      <c r="D159" s="184">
        <v>2370</v>
      </c>
      <c r="E159" s="113">
        <v>1100</v>
      </c>
      <c r="F159" s="184">
        <v>5620</v>
      </c>
      <c r="G159" s="114">
        <v>0</v>
      </c>
      <c r="H159" s="115">
        <f t="shared" si="91"/>
        <v>147550</v>
      </c>
      <c r="I159" s="44">
        <f t="shared" si="92"/>
        <v>26559</v>
      </c>
      <c r="J159" s="73">
        <f t="shared" si="93"/>
        <v>174109</v>
      </c>
      <c r="K159" s="65">
        <f t="shared" si="94"/>
        <v>26559</v>
      </c>
      <c r="L159" s="42">
        <f t="shared" si="95"/>
        <v>147550</v>
      </c>
      <c r="M159" s="33">
        <v>99610</v>
      </c>
      <c r="N159" s="38">
        <f t="shared" si="96"/>
        <v>47940</v>
      </c>
    </row>
    <row r="160" spans="1:14" s="1" customFormat="1" ht="28.5">
      <c r="A160" s="80" t="str">
        <f>'Land Price - BHIWANDI'!A160</f>
        <v>LL Inj. Mldg.  (50MFI) (NP)</v>
      </c>
      <c r="B160" s="87" t="str">
        <f>'Land Price - BHIWANDI'!B160</f>
        <v>N5026L</v>
      </c>
      <c r="C160" s="184">
        <v>153300</v>
      </c>
      <c r="D160" s="184">
        <v>2370</v>
      </c>
      <c r="E160" s="113">
        <v>1100</v>
      </c>
      <c r="F160" s="184">
        <v>5780</v>
      </c>
      <c r="G160" s="114">
        <v>0</v>
      </c>
      <c r="H160" s="115">
        <f t="shared" si="91"/>
        <v>148790</v>
      </c>
      <c r="I160" s="44">
        <f t="shared" si="92"/>
        <v>26782.2</v>
      </c>
      <c r="J160" s="73">
        <f t="shared" si="93"/>
        <v>175572.2</v>
      </c>
      <c r="K160" s="65">
        <f t="shared" si="94"/>
        <v>26782.2</v>
      </c>
      <c r="L160" s="42">
        <f t="shared" si="95"/>
        <v>148790</v>
      </c>
      <c r="M160" s="32">
        <v>100600</v>
      </c>
      <c r="N160" s="38">
        <f t="shared" si="96"/>
        <v>48190</v>
      </c>
    </row>
    <row r="161" spans="1:14" s="1" customFormat="1" ht="28.5">
      <c r="A161" s="72" t="s">
        <v>323</v>
      </c>
      <c r="B161" s="87" t="s">
        <v>321</v>
      </c>
      <c r="C161" s="184">
        <v>153100</v>
      </c>
      <c r="D161" s="184">
        <v>2370</v>
      </c>
      <c r="E161" s="113">
        <v>1100</v>
      </c>
      <c r="F161" s="184">
        <v>6130</v>
      </c>
      <c r="G161" s="114">
        <v>0</v>
      </c>
      <c r="H161" s="115">
        <f t="shared" si="91"/>
        <v>148240</v>
      </c>
      <c r="I161" s="44"/>
      <c r="J161" s="73"/>
      <c r="K161" s="65"/>
      <c r="L161" s="42"/>
      <c r="M161" s="32"/>
      <c r="N161" s="38"/>
    </row>
    <row r="162" spans="1:14" s="1" customFormat="1" ht="28.5">
      <c r="A162" s="72" t="s">
        <v>324</v>
      </c>
      <c r="B162" s="87" t="s">
        <v>322</v>
      </c>
      <c r="C162" s="184">
        <v>152600</v>
      </c>
      <c r="D162" s="184">
        <v>2370</v>
      </c>
      <c r="E162" s="113">
        <v>1100</v>
      </c>
      <c r="F162" s="184">
        <v>6130</v>
      </c>
      <c r="G162" s="114">
        <v>0</v>
      </c>
      <c r="H162" s="115">
        <f t="shared" si="91"/>
        <v>147740</v>
      </c>
      <c r="I162" s="44"/>
      <c r="J162" s="73"/>
      <c r="K162" s="65"/>
      <c r="L162" s="42"/>
      <c r="M162" s="32"/>
      <c r="N162" s="38"/>
    </row>
    <row r="163" spans="1:14" s="1" customFormat="1" ht="28.5">
      <c r="A163" s="80" t="str">
        <f>'Land Price - BHIWANDI'!A163</f>
        <v>OGLLES</v>
      </c>
      <c r="B163" s="87" t="str">
        <f>'Land Price - BHIWANDI'!B163</f>
        <v>OGLLES</v>
      </c>
      <c r="C163" s="184">
        <v>134400</v>
      </c>
      <c r="D163" s="184">
        <v>2370</v>
      </c>
      <c r="E163" s="113">
        <v>1100</v>
      </c>
      <c r="F163" s="184">
        <v>6130</v>
      </c>
      <c r="G163" s="114">
        <v>0</v>
      </c>
      <c r="H163" s="115">
        <f t="shared" si="91"/>
        <v>129540</v>
      </c>
      <c r="I163" s="44">
        <f t="shared" si="92"/>
        <v>23317.200000000001</v>
      </c>
      <c r="J163" s="73">
        <f t="shared" si="93"/>
        <v>152857.20000000001</v>
      </c>
      <c r="K163" s="65">
        <f t="shared" si="94"/>
        <v>23317.200000000001</v>
      </c>
      <c r="L163" s="42">
        <f t="shared" si="95"/>
        <v>129540.00000000001</v>
      </c>
      <c r="M163" s="32">
        <v>81750</v>
      </c>
      <c r="N163" s="38">
        <f t="shared" si="96"/>
        <v>47790.000000000015</v>
      </c>
    </row>
    <row r="164" spans="1:14" s="1" customFormat="1" ht="28.5">
      <c r="A164" s="80" t="str">
        <f>'Land Price - BHIWANDI'!A164</f>
        <v>OGLLRS</v>
      </c>
      <c r="B164" s="87" t="str">
        <f>'Land Price - BHIWANDI'!B164</f>
        <v>OGLLRS</v>
      </c>
      <c r="C164" s="184">
        <v>141600</v>
      </c>
      <c r="D164" s="184">
        <v>2370</v>
      </c>
      <c r="E164" s="113">
        <v>1100</v>
      </c>
      <c r="F164" s="184">
        <v>5250</v>
      </c>
      <c r="G164" s="114">
        <v>0</v>
      </c>
      <c r="H164" s="115">
        <f t="shared" si="91"/>
        <v>137620</v>
      </c>
      <c r="I164" s="44">
        <f t="shared" si="92"/>
        <v>24771.599999999999</v>
      </c>
      <c r="J164" s="73">
        <f t="shared" si="93"/>
        <v>162391.6</v>
      </c>
      <c r="K164" s="65">
        <f t="shared" si="94"/>
        <v>24771.599999999999</v>
      </c>
      <c r="L164" s="42">
        <f t="shared" si="95"/>
        <v>137620</v>
      </c>
      <c r="M164" s="32">
        <v>91930</v>
      </c>
      <c r="N164" s="38">
        <f t="shared" si="96"/>
        <v>45690</v>
      </c>
    </row>
    <row r="165" spans="1:14" s="1" customFormat="1" ht="28.5">
      <c r="A165" s="127" t="str">
        <f>'Land Price - BHIWANDI'!A165</f>
        <v>OGLLMS</v>
      </c>
      <c r="B165" s="125" t="str">
        <f>'Land Price - BHIWANDI'!B165</f>
        <v>OGLLMS</v>
      </c>
      <c r="C165" s="184">
        <v>147100</v>
      </c>
      <c r="D165" s="184">
        <v>2370</v>
      </c>
      <c r="E165" s="113">
        <v>1100</v>
      </c>
      <c r="F165" s="184">
        <v>5780</v>
      </c>
      <c r="G165" s="114">
        <v>0</v>
      </c>
      <c r="H165" s="115">
        <f t="shared" si="91"/>
        <v>142590</v>
      </c>
      <c r="I165" s="44">
        <f t="shared" si="92"/>
        <v>25666.2</v>
      </c>
      <c r="J165" s="73">
        <f t="shared" si="93"/>
        <v>168256.2</v>
      </c>
      <c r="K165" s="65">
        <f t="shared" si="94"/>
        <v>25666.2</v>
      </c>
      <c r="L165" s="42">
        <f t="shared" si="95"/>
        <v>142590</v>
      </c>
      <c r="M165" s="1">
        <v>94400</v>
      </c>
      <c r="N165" s="38">
        <f t="shared" si="96"/>
        <v>48190</v>
      </c>
    </row>
    <row r="166" spans="1:14" s="1" customFormat="1" ht="28.5">
      <c r="A166" s="216" t="s">
        <v>320</v>
      </c>
      <c r="B166" s="87" t="s">
        <v>320</v>
      </c>
      <c r="C166" s="184">
        <v>134400</v>
      </c>
      <c r="D166" s="184">
        <v>2370</v>
      </c>
      <c r="E166" s="202">
        <v>1100</v>
      </c>
      <c r="F166" s="184">
        <v>6130</v>
      </c>
      <c r="G166" s="182">
        <v>0</v>
      </c>
      <c r="H166" s="183">
        <f t="shared" si="91"/>
        <v>129540</v>
      </c>
      <c r="I166" s="135"/>
      <c r="J166" s="73"/>
      <c r="K166" s="136"/>
      <c r="L166" s="137"/>
      <c r="N166" s="38"/>
    </row>
    <row r="167" spans="1:14" s="1" customFormat="1" ht="28.5">
      <c r="A167" s="72" t="s">
        <v>353</v>
      </c>
      <c r="B167" s="87" t="s">
        <v>354</v>
      </c>
      <c r="C167" s="184">
        <v>153600</v>
      </c>
      <c r="D167" s="184">
        <v>2370</v>
      </c>
      <c r="E167" s="202">
        <v>1100</v>
      </c>
      <c r="F167" s="184">
        <v>6130</v>
      </c>
      <c r="G167" s="182">
        <v>0</v>
      </c>
      <c r="H167" s="183">
        <f t="shared" si="91"/>
        <v>148740</v>
      </c>
      <c r="I167" s="135"/>
      <c r="J167" s="73"/>
      <c r="K167" s="136"/>
      <c r="L167" s="137"/>
      <c r="N167" s="38"/>
    </row>
    <row r="168" spans="1:14" s="1" customFormat="1" ht="28.5">
      <c r="A168" s="72" t="s">
        <v>353</v>
      </c>
      <c r="B168" s="87" t="s">
        <v>355</v>
      </c>
      <c r="C168" s="184">
        <v>153100</v>
      </c>
      <c r="D168" s="184">
        <v>2370</v>
      </c>
      <c r="E168" s="202">
        <v>1100</v>
      </c>
      <c r="F168" s="184">
        <v>6130</v>
      </c>
      <c r="G168" s="182">
        <v>0</v>
      </c>
      <c r="H168" s="183">
        <f t="shared" ref="H168:H174" si="99">C168+D168-E168-F168-G168</f>
        <v>148240</v>
      </c>
      <c r="I168" s="135"/>
      <c r="J168" s="73"/>
      <c r="K168" s="136"/>
      <c r="L168" s="137"/>
      <c r="N168" s="38"/>
    </row>
    <row r="169" spans="1:14" s="1" customFormat="1" ht="28.5">
      <c r="A169" s="72" t="s">
        <v>387</v>
      </c>
      <c r="B169" s="87" t="s">
        <v>378</v>
      </c>
      <c r="C169" s="184">
        <v>153100</v>
      </c>
      <c r="D169" s="184">
        <v>2370</v>
      </c>
      <c r="E169" s="202">
        <v>1100</v>
      </c>
      <c r="F169" s="184">
        <v>6130</v>
      </c>
      <c r="G169" s="182">
        <v>0</v>
      </c>
      <c r="H169" s="183">
        <f t="shared" si="99"/>
        <v>148240</v>
      </c>
      <c r="I169" s="135"/>
      <c r="J169" s="73"/>
      <c r="K169" s="136"/>
      <c r="L169" s="137"/>
      <c r="N169" s="38"/>
    </row>
    <row r="170" spans="1:14" s="1" customFormat="1" ht="28.5">
      <c r="A170" s="72" t="s">
        <v>384</v>
      </c>
      <c r="B170" s="87" t="s">
        <v>379</v>
      </c>
      <c r="C170" s="184">
        <v>152100</v>
      </c>
      <c r="D170" s="184">
        <v>2370</v>
      </c>
      <c r="E170" s="202">
        <v>1100</v>
      </c>
      <c r="F170" s="184">
        <v>6130</v>
      </c>
      <c r="G170" s="182">
        <v>0</v>
      </c>
      <c r="H170" s="183">
        <f t="shared" si="99"/>
        <v>147240</v>
      </c>
      <c r="I170" s="135"/>
      <c r="J170" s="73"/>
      <c r="K170" s="136"/>
      <c r="L170" s="137"/>
      <c r="N170" s="38"/>
    </row>
    <row r="171" spans="1:14" s="1" customFormat="1" ht="28.5">
      <c r="A171" s="72" t="s">
        <v>385</v>
      </c>
      <c r="B171" s="87" t="s">
        <v>380</v>
      </c>
      <c r="C171" s="184">
        <v>154100</v>
      </c>
      <c r="D171" s="184">
        <v>2370</v>
      </c>
      <c r="E171" s="202">
        <v>1100</v>
      </c>
      <c r="F171" s="184">
        <v>6130</v>
      </c>
      <c r="G171" s="182">
        <v>0</v>
      </c>
      <c r="H171" s="183">
        <f t="shared" si="99"/>
        <v>149240</v>
      </c>
      <c r="I171" s="135"/>
      <c r="J171" s="73"/>
      <c r="K171" s="136"/>
      <c r="L171" s="137"/>
      <c r="N171" s="38"/>
    </row>
    <row r="172" spans="1:14" s="1" customFormat="1" ht="28.5">
      <c r="A172" s="72" t="s">
        <v>386</v>
      </c>
      <c r="B172" s="87" t="s">
        <v>381</v>
      </c>
      <c r="C172" s="184">
        <v>158600</v>
      </c>
      <c r="D172" s="184">
        <v>2370</v>
      </c>
      <c r="E172" s="202">
        <v>1100</v>
      </c>
      <c r="F172" s="184">
        <v>6130</v>
      </c>
      <c r="G172" s="182">
        <v>0</v>
      </c>
      <c r="H172" s="183">
        <f t="shared" si="99"/>
        <v>153740</v>
      </c>
      <c r="I172" s="135"/>
      <c r="J172" s="73"/>
      <c r="K172" s="136"/>
      <c r="L172" s="137"/>
      <c r="N172" s="38"/>
    </row>
    <row r="173" spans="1:14" s="1" customFormat="1" ht="28.5">
      <c r="A173" s="72" t="s">
        <v>382</v>
      </c>
      <c r="B173" s="87" t="s">
        <v>382</v>
      </c>
      <c r="C173" s="184">
        <v>134400</v>
      </c>
      <c r="D173" s="184">
        <v>2370</v>
      </c>
      <c r="E173" s="202">
        <v>1100</v>
      </c>
      <c r="F173" s="184">
        <v>6130</v>
      </c>
      <c r="G173" s="182">
        <v>0</v>
      </c>
      <c r="H173" s="183">
        <f t="shared" si="99"/>
        <v>129540</v>
      </c>
      <c r="I173" s="135"/>
      <c r="J173" s="73"/>
      <c r="K173" s="136"/>
      <c r="L173" s="137"/>
      <c r="N173" s="38"/>
    </row>
    <row r="174" spans="1:14" s="1" customFormat="1" ht="28.5">
      <c r="A174" s="72" t="s">
        <v>382</v>
      </c>
      <c r="B174" s="87" t="s">
        <v>383</v>
      </c>
      <c r="C174" s="184">
        <v>134400</v>
      </c>
      <c r="D174" s="184">
        <v>2370</v>
      </c>
      <c r="E174" s="202">
        <v>1100</v>
      </c>
      <c r="F174" s="184">
        <v>6130</v>
      </c>
      <c r="G174" s="182">
        <v>0</v>
      </c>
      <c r="H174" s="183">
        <f t="shared" si="99"/>
        <v>129540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84">
        <v>157600</v>
      </c>
      <c r="D175" s="184">
        <v>2370</v>
      </c>
      <c r="E175" s="202">
        <v>1100</v>
      </c>
      <c r="F175" s="184">
        <v>6130</v>
      </c>
      <c r="G175" s="182">
        <v>0</v>
      </c>
      <c r="H175" s="183">
        <f t="shared" ref="H175" si="100">C175+D175-E175-F175-G175</f>
        <v>152740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84">
        <v>155600</v>
      </c>
      <c r="D176" s="184">
        <v>2370</v>
      </c>
      <c r="E176" s="202">
        <v>1100</v>
      </c>
      <c r="F176" s="184">
        <v>6130</v>
      </c>
      <c r="G176" s="182">
        <v>0</v>
      </c>
      <c r="H176" s="183">
        <f t="shared" ref="H176:H181" si="101">C176+D176-E176-F176-G176</f>
        <v>150740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84">
        <v>155600</v>
      </c>
      <c r="D177" s="184">
        <v>2370</v>
      </c>
      <c r="E177" s="202">
        <v>1100</v>
      </c>
      <c r="F177" s="184">
        <v>6130</v>
      </c>
      <c r="G177" s="182">
        <v>0</v>
      </c>
      <c r="H177" s="183">
        <f t="shared" si="101"/>
        <v>150740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84">
        <v>150600</v>
      </c>
      <c r="D178" s="184">
        <v>2370</v>
      </c>
      <c r="E178" s="202">
        <v>1100</v>
      </c>
      <c r="F178" s="184">
        <v>6130</v>
      </c>
      <c r="G178" s="189">
        <v>0</v>
      </c>
      <c r="H178" s="183">
        <f t="shared" si="101"/>
        <v>145740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84">
        <v>153100</v>
      </c>
      <c r="D179" s="184">
        <v>2370</v>
      </c>
      <c r="E179" s="202">
        <v>1100</v>
      </c>
      <c r="F179" s="184">
        <v>6130</v>
      </c>
      <c r="G179" s="189">
        <v>0</v>
      </c>
      <c r="H179" s="183">
        <f t="shared" si="101"/>
        <v>148240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84">
        <v>153100</v>
      </c>
      <c r="D180" s="184">
        <v>2370</v>
      </c>
      <c r="E180" s="202">
        <v>1100</v>
      </c>
      <c r="F180" s="184">
        <v>6130</v>
      </c>
      <c r="G180" s="189">
        <v>0</v>
      </c>
      <c r="H180" s="183">
        <f t="shared" si="101"/>
        <v>148240</v>
      </c>
      <c r="I180" s="135"/>
      <c r="J180" s="73"/>
      <c r="K180" s="136"/>
      <c r="L180" s="137"/>
      <c r="N180" s="38"/>
    </row>
    <row r="181" spans="1:14" s="1" customFormat="1" ht="29.25" thickBot="1">
      <c r="A181" s="151" t="s">
        <v>353</v>
      </c>
      <c r="B181" s="87" t="s">
        <v>410</v>
      </c>
      <c r="C181" s="184">
        <v>153100</v>
      </c>
      <c r="D181" s="184">
        <v>2370</v>
      </c>
      <c r="E181" s="202">
        <v>1100</v>
      </c>
      <c r="F181" s="184">
        <v>6130</v>
      </c>
      <c r="G181" s="189">
        <v>0</v>
      </c>
      <c r="H181" s="183">
        <f t="shared" si="101"/>
        <v>148240</v>
      </c>
      <c r="I181" s="135"/>
      <c r="J181" s="73"/>
      <c r="K181" s="136"/>
      <c r="L181" s="137"/>
      <c r="N181" s="38"/>
    </row>
    <row r="182" spans="1:14" s="122" customFormat="1" ht="29.25" thickBot="1">
      <c r="A182" s="427" t="s">
        <v>308</v>
      </c>
      <c r="B182" s="428"/>
      <c r="C182" s="428"/>
      <c r="D182" s="428"/>
      <c r="E182" s="428"/>
      <c r="F182" s="428"/>
      <c r="G182" s="428"/>
      <c r="H182" s="430"/>
      <c r="I182" s="119" t="s">
        <v>264</v>
      </c>
      <c r="J182" s="120" t="s">
        <v>265</v>
      </c>
      <c r="K182" s="121"/>
    </row>
    <row r="183" spans="1:14" s="122" customFormat="1" ht="29.25" thickBot="1">
      <c r="A183" s="442" t="s">
        <v>389</v>
      </c>
      <c r="B183" s="443"/>
      <c r="C183" s="443"/>
      <c r="D183" s="443"/>
      <c r="E183" s="443"/>
      <c r="F183" s="443"/>
      <c r="G183" s="443"/>
      <c r="H183" s="445"/>
      <c r="I183" s="123" t="s">
        <v>266</v>
      </c>
      <c r="J183" s="124" t="s">
        <v>267</v>
      </c>
      <c r="K183" s="121"/>
    </row>
    <row r="184" spans="1:14" s="59" customFormat="1" ht="26.25">
      <c r="A184" s="482" t="s">
        <v>147</v>
      </c>
      <c r="B184" s="454"/>
      <c r="C184" s="454"/>
      <c r="D184" s="454"/>
      <c r="E184" s="130" t="s">
        <v>309</v>
      </c>
      <c r="F184" s="130" t="s">
        <v>93</v>
      </c>
      <c r="G184" s="131"/>
      <c r="H184" s="132"/>
      <c r="I184" s="82"/>
      <c r="J184" s="83"/>
      <c r="K184" s="62"/>
    </row>
    <row r="185" spans="1:14" s="59" customFormat="1" ht="27" thickBot="1">
      <c r="A185" s="483" t="s">
        <v>98</v>
      </c>
      <c r="B185" s="484"/>
      <c r="C185" s="484"/>
      <c r="D185" s="484"/>
      <c r="E185" s="84"/>
      <c r="F185" s="96" t="s">
        <v>112</v>
      </c>
      <c r="G185" s="128" t="s">
        <v>94</v>
      </c>
      <c r="H185" s="133"/>
      <c r="I185" s="129"/>
      <c r="J185" s="85"/>
      <c r="K185" s="63"/>
    </row>
    <row r="186" spans="1:14" s="59" customFormat="1" ht="26.25">
      <c r="A186" s="457" t="s">
        <v>256</v>
      </c>
      <c r="B186" s="458" t="s">
        <v>257</v>
      </c>
      <c r="C186" s="458" t="s">
        <v>258</v>
      </c>
      <c r="D186" s="61" t="s">
        <v>259</v>
      </c>
      <c r="E186" s="61" t="s">
        <v>260</v>
      </c>
      <c r="F186" s="61" t="s">
        <v>261</v>
      </c>
      <c r="G186" s="60" t="s">
        <v>262</v>
      </c>
      <c r="H186" s="61" t="s">
        <v>263</v>
      </c>
      <c r="I186" s="60" t="s">
        <v>264</v>
      </c>
      <c r="J186" s="61" t="s">
        <v>265</v>
      </c>
      <c r="K186" s="64"/>
    </row>
    <row r="187" spans="1:14" ht="15.75">
      <c r="A187" s="4"/>
      <c r="B187" s="22"/>
      <c r="C187" s="51"/>
      <c r="D187" s="22"/>
      <c r="E187" s="22"/>
      <c r="F187" s="22"/>
      <c r="G187" s="22"/>
      <c r="H187" s="22"/>
      <c r="I187" s="25"/>
      <c r="J187" s="25"/>
      <c r="K187" s="25"/>
      <c r="L187" s="26"/>
    </row>
    <row r="188" spans="1:14" ht="15.75">
      <c r="A188" s="22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27.75">
      <c r="A189" s="450"/>
      <c r="B189" s="450"/>
      <c r="C189" s="450"/>
      <c r="D189" s="450"/>
      <c r="E189" s="450"/>
      <c r="F189" s="450"/>
      <c r="G189" s="450"/>
      <c r="H189" s="451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15.75">
      <c r="A191" s="22"/>
      <c r="B191" s="22"/>
      <c r="C191" s="51"/>
      <c r="D191" s="22"/>
      <c r="E191" s="22"/>
      <c r="F191" s="22"/>
      <c r="G191" s="22"/>
      <c r="H191" s="22"/>
      <c r="I191" s="25"/>
      <c r="J191" s="25"/>
      <c r="K191" s="25"/>
      <c r="L191" s="26"/>
    </row>
    <row r="192" spans="1:14" ht="15.75">
      <c r="A192" s="23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4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7"/>
      <c r="B198" s="28"/>
      <c r="C198" s="29"/>
      <c r="D198" s="30"/>
      <c r="E198" s="26"/>
      <c r="F198" s="26"/>
      <c r="G198" s="26"/>
      <c r="H198" s="26"/>
      <c r="I198" s="26"/>
      <c r="J198" s="26"/>
      <c r="K198" s="31"/>
      <c r="L198" s="26"/>
    </row>
  </sheetData>
  <mergeCells count="18">
    <mergeCell ref="A189:H189"/>
    <mergeCell ref="A190:H190"/>
    <mergeCell ref="A1:A2"/>
    <mergeCell ref="A182:H182"/>
    <mergeCell ref="A183:H183"/>
    <mergeCell ref="A184:D184"/>
    <mergeCell ref="A185:D185"/>
    <mergeCell ref="B1:H1"/>
    <mergeCell ref="B2:H2"/>
    <mergeCell ref="B3:H3"/>
    <mergeCell ref="A5:H5"/>
    <mergeCell ref="A69:H69"/>
    <mergeCell ref="A124:H124"/>
    <mergeCell ref="K5:L5"/>
    <mergeCell ref="K69:L69"/>
    <mergeCell ref="K124:L124"/>
    <mergeCell ref="B4:H4"/>
    <mergeCell ref="A186:C186"/>
  </mergeCells>
  <printOptions horizontalCentered="1" verticalCentered="1"/>
  <pageMargins left="0" right="0" top="0" bottom="0" header="0" footer="0"/>
  <pageSetup paperSize="9" scale="1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5"/>
  <sheetViews>
    <sheetView zoomScale="120" zoomScaleNormal="120" workbookViewId="0">
      <selection activeCell="F21" sqref="F21"/>
    </sheetView>
  </sheetViews>
  <sheetFormatPr defaultColWidth="23.7109375" defaultRowHeight="12.75"/>
  <cols>
    <col min="1" max="1" width="41.140625" style="359" customWidth="1"/>
    <col min="2" max="2" width="19.85546875" style="359" customWidth="1"/>
    <col min="3" max="3" width="19.5703125" style="359" customWidth="1"/>
    <col min="4" max="4" width="24" style="359" customWidth="1"/>
    <col min="5" max="5" width="24.28515625" style="359" customWidth="1"/>
    <col min="6" max="6" width="21.7109375" style="418" customWidth="1"/>
    <col min="7" max="7" width="16.140625" style="359" customWidth="1"/>
    <col min="8" max="8" width="33.140625" style="359" customWidth="1"/>
    <col min="9" max="16384" width="23.7109375" style="359"/>
  </cols>
  <sheetData>
    <row r="1" spans="1:8">
      <c r="A1" s="490" t="s">
        <v>370</v>
      </c>
      <c r="B1" s="492" t="s">
        <v>92</v>
      </c>
      <c r="C1" s="493"/>
      <c r="D1" s="493"/>
      <c r="E1" s="493"/>
      <c r="F1" s="493"/>
      <c r="G1" s="493"/>
      <c r="H1" s="494"/>
    </row>
    <row r="2" spans="1:8">
      <c r="A2" s="491"/>
      <c r="B2" s="495" t="s">
        <v>99</v>
      </c>
      <c r="C2" s="496"/>
      <c r="D2" s="496"/>
      <c r="E2" s="496"/>
      <c r="F2" s="496"/>
      <c r="G2" s="496"/>
      <c r="H2" s="497"/>
    </row>
    <row r="3" spans="1:8">
      <c r="A3" s="361">
        <v>46251</v>
      </c>
      <c r="B3" s="495" t="s">
        <v>268</v>
      </c>
      <c r="C3" s="496"/>
      <c r="D3" s="496"/>
      <c r="E3" s="496"/>
      <c r="F3" s="496"/>
      <c r="G3" s="496"/>
      <c r="H3" s="497"/>
    </row>
    <row r="4" spans="1:8" ht="13.5" thickBot="1">
      <c r="A4" s="360" t="s">
        <v>100</v>
      </c>
      <c r="B4" s="498" t="s">
        <v>110</v>
      </c>
      <c r="C4" s="499"/>
      <c r="D4" s="499"/>
      <c r="E4" s="499"/>
      <c r="F4" s="499"/>
      <c r="G4" s="499"/>
      <c r="H4" s="500"/>
    </row>
    <row r="5" spans="1:8" ht="13.5" thickBot="1">
      <c r="A5" s="501" t="s">
        <v>401</v>
      </c>
      <c r="B5" s="502"/>
      <c r="C5" s="502"/>
      <c r="D5" s="502"/>
      <c r="E5" s="502"/>
      <c r="F5" s="502"/>
      <c r="G5" s="502"/>
      <c r="H5" s="502"/>
    </row>
    <row r="6" spans="1:8" ht="26.25" thickBot="1">
      <c r="A6" s="362" t="s">
        <v>90</v>
      </c>
      <c r="B6" s="363" t="s">
        <v>0</v>
      </c>
      <c r="C6" s="362" t="s">
        <v>83</v>
      </c>
      <c r="D6" s="364" t="s">
        <v>151</v>
      </c>
      <c r="E6" s="365" t="s">
        <v>84</v>
      </c>
      <c r="F6" s="366" t="s">
        <v>111</v>
      </c>
      <c r="G6" s="364" t="s">
        <v>132</v>
      </c>
      <c r="H6" s="367" t="s">
        <v>148</v>
      </c>
    </row>
    <row r="7" spans="1:8">
      <c r="A7" s="368" t="s">
        <v>89</v>
      </c>
      <c r="B7" s="369" t="s">
        <v>120</v>
      </c>
      <c r="C7" s="420">
        <v>145900</v>
      </c>
      <c r="D7" s="370">
        <v>2070</v>
      </c>
      <c r="E7" s="370">
        <v>1100</v>
      </c>
      <c r="F7" s="377">
        <v>4720</v>
      </c>
      <c r="G7" s="371">
        <v>0</v>
      </c>
      <c r="H7" s="372">
        <f>C7+D7-E7-F7-G7</f>
        <v>142150</v>
      </c>
    </row>
    <row r="8" spans="1:8">
      <c r="A8" s="373" t="s">
        <v>105</v>
      </c>
      <c r="B8" s="374" t="s">
        <v>119</v>
      </c>
      <c r="C8" s="370">
        <v>152000</v>
      </c>
      <c r="D8" s="370">
        <v>2070</v>
      </c>
      <c r="E8" s="370">
        <v>1100</v>
      </c>
      <c r="F8" s="377">
        <v>4610</v>
      </c>
      <c r="G8" s="371">
        <v>0</v>
      </c>
      <c r="H8" s="372">
        <f t="shared" ref="H8:H68" si="0">C8+D8-E8-F8-G8</f>
        <v>148360</v>
      </c>
    </row>
    <row r="9" spans="1:8">
      <c r="A9" s="373" t="s">
        <v>103</v>
      </c>
      <c r="B9" s="374" t="s">
        <v>121</v>
      </c>
      <c r="C9" s="370">
        <v>146600</v>
      </c>
      <c r="D9" s="370">
        <v>2070</v>
      </c>
      <c r="E9" s="370">
        <v>1100</v>
      </c>
      <c r="F9" s="377">
        <v>3900</v>
      </c>
      <c r="G9" s="371">
        <v>0</v>
      </c>
      <c r="H9" s="372">
        <f t="shared" si="0"/>
        <v>143670</v>
      </c>
    </row>
    <row r="10" spans="1:8">
      <c r="A10" s="375" t="s">
        <v>104</v>
      </c>
      <c r="B10" s="374" t="s">
        <v>127</v>
      </c>
      <c r="C10" s="370">
        <v>158400</v>
      </c>
      <c r="D10" s="370">
        <v>2070</v>
      </c>
      <c r="E10" s="370">
        <v>1100</v>
      </c>
      <c r="F10" s="377">
        <v>5500</v>
      </c>
      <c r="G10" s="371">
        <v>0</v>
      </c>
      <c r="H10" s="372">
        <f t="shared" si="0"/>
        <v>153870</v>
      </c>
    </row>
    <row r="11" spans="1:8">
      <c r="A11" s="373" t="s">
        <v>97</v>
      </c>
      <c r="B11" s="374" t="s">
        <v>244</v>
      </c>
      <c r="C11" s="370">
        <v>155300</v>
      </c>
      <c r="D11" s="370">
        <v>2070</v>
      </c>
      <c r="E11" s="370">
        <v>1100</v>
      </c>
      <c r="F11" s="377">
        <v>4310</v>
      </c>
      <c r="G11" s="371">
        <v>0</v>
      </c>
      <c r="H11" s="372">
        <f t="shared" si="0"/>
        <v>151960</v>
      </c>
    </row>
    <row r="12" spans="1:8">
      <c r="A12" s="373" t="s">
        <v>106</v>
      </c>
      <c r="B12" s="374" t="s">
        <v>243</v>
      </c>
      <c r="C12" s="370">
        <v>155300</v>
      </c>
      <c r="D12" s="370">
        <v>2070</v>
      </c>
      <c r="E12" s="370">
        <v>1100</v>
      </c>
      <c r="F12" s="377">
        <v>4310</v>
      </c>
      <c r="G12" s="371">
        <v>0</v>
      </c>
      <c r="H12" s="372">
        <f t="shared" si="0"/>
        <v>151960</v>
      </c>
    </row>
    <row r="13" spans="1:8">
      <c r="A13" s="373" t="s">
        <v>97</v>
      </c>
      <c r="B13" s="374" t="s">
        <v>133</v>
      </c>
      <c r="C13" s="370">
        <v>146400</v>
      </c>
      <c r="D13" s="370">
        <v>2070</v>
      </c>
      <c r="E13" s="370">
        <v>1100</v>
      </c>
      <c r="F13" s="377">
        <v>4720</v>
      </c>
      <c r="G13" s="371">
        <v>0</v>
      </c>
      <c r="H13" s="372">
        <f t="shared" si="0"/>
        <v>142650</v>
      </c>
    </row>
    <row r="14" spans="1:8">
      <c r="A14" s="373" t="s">
        <v>154</v>
      </c>
      <c r="B14" s="374" t="s">
        <v>153</v>
      </c>
      <c r="C14" s="370">
        <v>156900</v>
      </c>
      <c r="D14" s="370">
        <v>2070</v>
      </c>
      <c r="E14" s="370">
        <v>1100</v>
      </c>
      <c r="F14" s="377">
        <v>6750</v>
      </c>
      <c r="G14" s="371">
        <v>0</v>
      </c>
      <c r="H14" s="372">
        <f t="shared" si="0"/>
        <v>151120</v>
      </c>
    </row>
    <row r="15" spans="1:8">
      <c r="A15" s="368" t="s">
        <v>222</v>
      </c>
      <c r="B15" s="374" t="s">
        <v>217</v>
      </c>
      <c r="C15" s="370">
        <v>161800</v>
      </c>
      <c r="D15" s="370">
        <v>2070</v>
      </c>
      <c r="E15" s="370">
        <v>1100</v>
      </c>
      <c r="F15" s="377">
        <v>4820</v>
      </c>
      <c r="G15" s="371">
        <v>0</v>
      </c>
      <c r="H15" s="372">
        <f t="shared" si="0"/>
        <v>157950</v>
      </c>
    </row>
    <row r="16" spans="1:8">
      <c r="A16" s="368" t="s">
        <v>222</v>
      </c>
      <c r="B16" s="374" t="s">
        <v>218</v>
      </c>
      <c r="C16" s="370">
        <v>162700</v>
      </c>
      <c r="D16" s="370">
        <v>2070</v>
      </c>
      <c r="E16" s="370">
        <v>1100</v>
      </c>
      <c r="F16" s="377">
        <v>4710</v>
      </c>
      <c r="G16" s="371">
        <v>0</v>
      </c>
      <c r="H16" s="372">
        <f t="shared" si="0"/>
        <v>158960</v>
      </c>
    </row>
    <row r="17" spans="1:8">
      <c r="A17" s="368" t="s">
        <v>282</v>
      </c>
      <c r="B17" s="376" t="s">
        <v>248</v>
      </c>
      <c r="C17" s="370">
        <v>154500</v>
      </c>
      <c r="D17" s="370">
        <v>2070</v>
      </c>
      <c r="E17" s="377">
        <v>1100</v>
      </c>
      <c r="F17" s="377">
        <v>4510</v>
      </c>
      <c r="G17" s="378">
        <v>0</v>
      </c>
      <c r="H17" s="372">
        <f t="shared" si="0"/>
        <v>150960</v>
      </c>
    </row>
    <row r="18" spans="1:8">
      <c r="A18" s="368" t="s">
        <v>282</v>
      </c>
      <c r="B18" s="376" t="s">
        <v>249</v>
      </c>
      <c r="C18" s="370">
        <v>154400</v>
      </c>
      <c r="D18" s="370">
        <v>2070</v>
      </c>
      <c r="E18" s="377">
        <v>1100</v>
      </c>
      <c r="F18" s="377">
        <v>4410</v>
      </c>
      <c r="G18" s="378">
        <v>0</v>
      </c>
      <c r="H18" s="372">
        <f t="shared" si="0"/>
        <v>150960</v>
      </c>
    </row>
    <row r="19" spans="1:8">
      <c r="A19" s="368" t="s">
        <v>282</v>
      </c>
      <c r="B19" s="376" t="s">
        <v>250</v>
      </c>
      <c r="C19" s="370">
        <v>154500</v>
      </c>
      <c r="D19" s="370">
        <v>2070</v>
      </c>
      <c r="E19" s="377">
        <v>1100</v>
      </c>
      <c r="F19" s="377">
        <v>4510</v>
      </c>
      <c r="G19" s="378">
        <v>0</v>
      </c>
      <c r="H19" s="372">
        <f t="shared" si="0"/>
        <v>150960</v>
      </c>
    </row>
    <row r="20" spans="1:8">
      <c r="A20" s="368" t="s">
        <v>282</v>
      </c>
      <c r="B20" s="376" t="s">
        <v>296</v>
      </c>
      <c r="C20" s="370">
        <v>156900</v>
      </c>
      <c r="D20" s="370">
        <v>2070</v>
      </c>
      <c r="E20" s="377">
        <v>1100</v>
      </c>
      <c r="F20" s="377">
        <v>5440</v>
      </c>
      <c r="G20" s="378">
        <v>0</v>
      </c>
      <c r="H20" s="372">
        <f t="shared" si="0"/>
        <v>152430</v>
      </c>
    </row>
    <row r="21" spans="1:8">
      <c r="A21" s="368" t="s">
        <v>282</v>
      </c>
      <c r="B21" s="376" t="s">
        <v>297</v>
      </c>
      <c r="C21" s="370">
        <v>156100</v>
      </c>
      <c r="D21" s="370">
        <v>2070</v>
      </c>
      <c r="E21" s="377">
        <v>1100</v>
      </c>
      <c r="F21" s="377">
        <v>5620</v>
      </c>
      <c r="G21" s="378">
        <v>0</v>
      </c>
      <c r="H21" s="372">
        <f t="shared" si="0"/>
        <v>151450</v>
      </c>
    </row>
    <row r="22" spans="1:8">
      <c r="A22" s="368" t="s">
        <v>282</v>
      </c>
      <c r="B22" s="376" t="s">
        <v>298</v>
      </c>
      <c r="C22" s="370">
        <v>156900</v>
      </c>
      <c r="D22" s="370">
        <v>2070</v>
      </c>
      <c r="E22" s="377">
        <v>1100</v>
      </c>
      <c r="F22" s="377">
        <v>5440</v>
      </c>
      <c r="G22" s="378">
        <v>0</v>
      </c>
      <c r="H22" s="372">
        <f t="shared" si="0"/>
        <v>152430</v>
      </c>
    </row>
    <row r="23" spans="1:8">
      <c r="A23" s="368" t="s">
        <v>282</v>
      </c>
      <c r="B23" s="376" t="s">
        <v>299</v>
      </c>
      <c r="C23" s="370">
        <v>156900</v>
      </c>
      <c r="D23" s="370">
        <v>2070</v>
      </c>
      <c r="E23" s="377">
        <v>1100</v>
      </c>
      <c r="F23" s="377">
        <v>5440</v>
      </c>
      <c r="G23" s="378">
        <v>0</v>
      </c>
      <c r="H23" s="372">
        <f t="shared" si="0"/>
        <v>152430</v>
      </c>
    </row>
    <row r="24" spans="1:8">
      <c r="A24" s="368" t="s">
        <v>282</v>
      </c>
      <c r="B24" s="376" t="s">
        <v>300</v>
      </c>
      <c r="C24" s="370">
        <v>156200</v>
      </c>
      <c r="D24" s="370">
        <v>2070</v>
      </c>
      <c r="E24" s="377">
        <v>1100</v>
      </c>
      <c r="F24" s="377">
        <v>4450</v>
      </c>
      <c r="G24" s="378">
        <v>0</v>
      </c>
      <c r="H24" s="372">
        <f t="shared" si="0"/>
        <v>152720</v>
      </c>
    </row>
    <row r="25" spans="1:8">
      <c r="A25" s="368" t="s">
        <v>282</v>
      </c>
      <c r="B25" s="376" t="s">
        <v>301</v>
      </c>
      <c r="C25" s="370">
        <v>158900</v>
      </c>
      <c r="D25" s="370">
        <v>2070</v>
      </c>
      <c r="E25" s="377">
        <v>1100</v>
      </c>
      <c r="F25" s="377">
        <v>5600</v>
      </c>
      <c r="G25" s="378">
        <v>0</v>
      </c>
      <c r="H25" s="372">
        <f>C25+D25-E25-F25-G25</f>
        <v>154270</v>
      </c>
    </row>
    <row r="26" spans="1:8">
      <c r="A26" s="368" t="s">
        <v>330</v>
      </c>
      <c r="B26" s="374" t="s">
        <v>327</v>
      </c>
      <c r="C26" s="370">
        <v>145600</v>
      </c>
      <c r="D26" s="370">
        <v>2070</v>
      </c>
      <c r="E26" s="370">
        <v>1100</v>
      </c>
      <c r="F26" s="377">
        <v>3460</v>
      </c>
      <c r="G26" s="371">
        <v>0</v>
      </c>
      <c r="H26" s="372">
        <f>C26+D26-E26-F26-G26</f>
        <v>143110</v>
      </c>
    </row>
    <row r="27" spans="1:8">
      <c r="A27" s="368" t="s">
        <v>331</v>
      </c>
      <c r="B27" s="374" t="s">
        <v>328</v>
      </c>
      <c r="C27" s="370">
        <v>146900</v>
      </c>
      <c r="D27" s="370">
        <v>2070</v>
      </c>
      <c r="E27" s="370">
        <v>1100</v>
      </c>
      <c r="F27" s="377">
        <v>4720</v>
      </c>
      <c r="G27" s="371">
        <v>0</v>
      </c>
      <c r="H27" s="372">
        <f>C27+D27-E27-F27-G27</f>
        <v>143150</v>
      </c>
    </row>
    <row r="28" spans="1:8">
      <c r="A28" s="368" t="s">
        <v>335</v>
      </c>
      <c r="B28" s="376" t="s">
        <v>334</v>
      </c>
      <c r="C28" s="370">
        <v>155300</v>
      </c>
      <c r="D28" s="370">
        <v>2070</v>
      </c>
      <c r="E28" s="370">
        <v>1100</v>
      </c>
      <c r="F28" s="377">
        <v>4310</v>
      </c>
      <c r="G28" s="371">
        <v>0</v>
      </c>
      <c r="H28" s="372">
        <f>C28+D28-E28-F28-G28</f>
        <v>151960</v>
      </c>
    </row>
    <row r="29" spans="1:8">
      <c r="A29" s="368" t="s">
        <v>342</v>
      </c>
      <c r="B29" s="376" t="s">
        <v>344</v>
      </c>
      <c r="C29" s="370">
        <v>162800</v>
      </c>
      <c r="D29" s="370">
        <v>2070</v>
      </c>
      <c r="E29" s="370">
        <v>1100</v>
      </c>
      <c r="F29" s="377">
        <v>4850</v>
      </c>
      <c r="G29" s="371">
        <v>0</v>
      </c>
      <c r="H29" s="372">
        <f t="shared" ref="H29:H36" si="1">C29+D29-E29-F29-G29</f>
        <v>158920</v>
      </c>
    </row>
    <row r="30" spans="1:8">
      <c r="A30" s="368" t="s">
        <v>343</v>
      </c>
      <c r="B30" s="376" t="s">
        <v>345</v>
      </c>
      <c r="C30" s="370">
        <v>173800</v>
      </c>
      <c r="D30" s="370">
        <v>2070</v>
      </c>
      <c r="E30" s="370">
        <v>1100</v>
      </c>
      <c r="F30" s="377">
        <v>4820</v>
      </c>
      <c r="G30" s="371">
        <v>0</v>
      </c>
      <c r="H30" s="372">
        <f t="shared" si="1"/>
        <v>169950</v>
      </c>
    </row>
    <row r="31" spans="1:8">
      <c r="A31" s="368" t="s">
        <v>357</v>
      </c>
      <c r="B31" s="376" t="s">
        <v>356</v>
      </c>
      <c r="C31" s="370">
        <v>149400</v>
      </c>
      <c r="D31" s="370">
        <v>2070</v>
      </c>
      <c r="E31" s="370">
        <v>1100</v>
      </c>
      <c r="F31" s="377">
        <v>4360</v>
      </c>
      <c r="G31" s="371">
        <v>0</v>
      </c>
      <c r="H31" s="372">
        <f t="shared" si="1"/>
        <v>146010</v>
      </c>
    </row>
    <row r="32" spans="1:8">
      <c r="A32" s="368" t="s">
        <v>364</v>
      </c>
      <c r="B32" s="376" t="s">
        <v>365</v>
      </c>
      <c r="C32" s="370">
        <v>163000</v>
      </c>
      <c r="D32" s="370">
        <v>2070</v>
      </c>
      <c r="E32" s="370">
        <v>1100</v>
      </c>
      <c r="F32" s="377">
        <v>5020</v>
      </c>
      <c r="G32" s="371">
        <v>0</v>
      </c>
      <c r="H32" s="372">
        <f t="shared" si="1"/>
        <v>158950</v>
      </c>
    </row>
    <row r="33" spans="1:8">
      <c r="A33" s="368" t="s">
        <v>364</v>
      </c>
      <c r="B33" s="376" t="s">
        <v>366</v>
      </c>
      <c r="C33" s="370">
        <v>163800</v>
      </c>
      <c r="D33" s="370">
        <v>2070</v>
      </c>
      <c r="E33" s="370">
        <v>1100</v>
      </c>
      <c r="F33" s="377">
        <v>4820</v>
      </c>
      <c r="G33" s="371">
        <v>0</v>
      </c>
      <c r="H33" s="372">
        <f t="shared" si="1"/>
        <v>159950</v>
      </c>
    </row>
    <row r="34" spans="1:8">
      <c r="A34" s="368" t="s">
        <v>391</v>
      </c>
      <c r="B34" s="376" t="s">
        <v>391</v>
      </c>
      <c r="C34" s="370">
        <v>147900</v>
      </c>
      <c r="D34" s="370">
        <v>2070</v>
      </c>
      <c r="E34" s="370">
        <v>1100</v>
      </c>
      <c r="F34" s="377">
        <v>4720</v>
      </c>
      <c r="G34" s="371">
        <v>0</v>
      </c>
      <c r="H34" s="372">
        <f t="shared" si="1"/>
        <v>144150</v>
      </c>
    </row>
    <row r="35" spans="1:8">
      <c r="A35" s="368" t="s">
        <v>425</v>
      </c>
      <c r="B35" s="376" t="s">
        <v>423</v>
      </c>
      <c r="C35" s="370">
        <v>159400</v>
      </c>
      <c r="D35" s="370">
        <v>2070</v>
      </c>
      <c r="E35" s="370">
        <v>1100</v>
      </c>
      <c r="F35" s="377">
        <v>5600</v>
      </c>
      <c r="G35" s="371">
        <v>0</v>
      </c>
      <c r="H35" s="372">
        <f t="shared" si="1"/>
        <v>154770</v>
      </c>
    </row>
    <row r="36" spans="1:8">
      <c r="A36" s="368" t="s">
        <v>425</v>
      </c>
      <c r="B36" s="376" t="s">
        <v>424</v>
      </c>
      <c r="C36" s="370">
        <v>160400</v>
      </c>
      <c r="D36" s="370">
        <v>2070</v>
      </c>
      <c r="E36" s="370">
        <v>1100</v>
      </c>
      <c r="F36" s="377">
        <v>5600</v>
      </c>
      <c r="G36" s="371">
        <v>0</v>
      </c>
      <c r="H36" s="372">
        <f t="shared" si="1"/>
        <v>155770</v>
      </c>
    </row>
    <row r="37" spans="1:8">
      <c r="A37" s="373" t="s">
        <v>113</v>
      </c>
      <c r="B37" s="374" t="s">
        <v>122</v>
      </c>
      <c r="C37" s="370">
        <v>145100</v>
      </c>
      <c r="D37" s="370">
        <v>2070</v>
      </c>
      <c r="E37" s="370">
        <v>1100</v>
      </c>
      <c r="F37" s="377">
        <v>4720</v>
      </c>
      <c r="G37" s="371">
        <v>0</v>
      </c>
      <c r="H37" s="372">
        <f>C37+D37-E37-F37-G37</f>
        <v>141350</v>
      </c>
    </row>
    <row r="38" spans="1:8">
      <c r="A38" s="373" t="s">
        <v>114</v>
      </c>
      <c r="B38" s="374" t="s">
        <v>123</v>
      </c>
      <c r="C38" s="370">
        <v>151200</v>
      </c>
      <c r="D38" s="370">
        <v>2070</v>
      </c>
      <c r="E38" s="370">
        <v>1100</v>
      </c>
      <c r="F38" s="377">
        <v>4610</v>
      </c>
      <c r="G38" s="371">
        <v>0</v>
      </c>
      <c r="H38" s="372">
        <f t="shared" si="0"/>
        <v>147560</v>
      </c>
    </row>
    <row r="39" spans="1:8">
      <c r="A39" s="373" t="s">
        <v>115</v>
      </c>
      <c r="B39" s="374" t="s">
        <v>124</v>
      </c>
      <c r="C39" s="370">
        <v>145800</v>
      </c>
      <c r="D39" s="370">
        <v>2070</v>
      </c>
      <c r="E39" s="370">
        <v>1100</v>
      </c>
      <c r="F39" s="377">
        <v>3900</v>
      </c>
      <c r="G39" s="371">
        <v>0</v>
      </c>
      <c r="H39" s="372">
        <f t="shared" si="0"/>
        <v>142870</v>
      </c>
    </row>
    <row r="40" spans="1:8">
      <c r="A40" s="373" t="s">
        <v>116</v>
      </c>
      <c r="B40" s="374" t="s">
        <v>101</v>
      </c>
      <c r="C40" s="370">
        <v>154500</v>
      </c>
      <c r="D40" s="370">
        <v>2070</v>
      </c>
      <c r="E40" s="370">
        <v>1100</v>
      </c>
      <c r="F40" s="377">
        <v>4310</v>
      </c>
      <c r="G40" s="371">
        <v>0</v>
      </c>
      <c r="H40" s="372">
        <f t="shared" si="0"/>
        <v>151160</v>
      </c>
    </row>
    <row r="41" spans="1:8">
      <c r="A41" s="373" t="s">
        <v>117</v>
      </c>
      <c r="B41" s="374" t="s">
        <v>102</v>
      </c>
      <c r="C41" s="370">
        <v>154500</v>
      </c>
      <c r="D41" s="370">
        <v>2070</v>
      </c>
      <c r="E41" s="370">
        <v>1100</v>
      </c>
      <c r="F41" s="377">
        <v>4310</v>
      </c>
      <c r="G41" s="371">
        <v>0</v>
      </c>
      <c r="H41" s="372">
        <f t="shared" si="0"/>
        <v>151160</v>
      </c>
    </row>
    <row r="42" spans="1:8">
      <c r="A42" s="373" t="s">
        <v>116</v>
      </c>
      <c r="B42" s="374" t="s">
        <v>134</v>
      </c>
      <c r="C42" s="370">
        <v>145600</v>
      </c>
      <c r="D42" s="370">
        <v>2070</v>
      </c>
      <c r="E42" s="370">
        <v>1100</v>
      </c>
      <c r="F42" s="377">
        <v>4720</v>
      </c>
      <c r="G42" s="371">
        <v>0</v>
      </c>
      <c r="H42" s="372">
        <f t="shared" si="0"/>
        <v>141850</v>
      </c>
    </row>
    <row r="43" spans="1:8">
      <c r="A43" s="368" t="s">
        <v>223</v>
      </c>
      <c r="B43" s="374" t="s">
        <v>219</v>
      </c>
      <c r="C43" s="370">
        <v>161000</v>
      </c>
      <c r="D43" s="370">
        <v>2070</v>
      </c>
      <c r="E43" s="370">
        <v>1100</v>
      </c>
      <c r="F43" s="377">
        <v>4820</v>
      </c>
      <c r="G43" s="371">
        <v>0</v>
      </c>
      <c r="H43" s="372">
        <f t="shared" si="0"/>
        <v>157150</v>
      </c>
    </row>
    <row r="44" spans="1:8">
      <c r="A44" s="368" t="s">
        <v>223</v>
      </c>
      <c r="B44" s="374" t="s">
        <v>220</v>
      </c>
      <c r="C44" s="370">
        <v>161900</v>
      </c>
      <c r="D44" s="370">
        <v>2070</v>
      </c>
      <c r="E44" s="370">
        <v>1100</v>
      </c>
      <c r="F44" s="377">
        <v>4710</v>
      </c>
      <c r="G44" s="371">
        <v>0</v>
      </c>
      <c r="H44" s="372">
        <f t="shared" si="0"/>
        <v>158160</v>
      </c>
    </row>
    <row r="45" spans="1:8">
      <c r="A45" s="368" t="s">
        <v>283</v>
      </c>
      <c r="B45" s="376" t="s">
        <v>251</v>
      </c>
      <c r="C45" s="370">
        <v>153700</v>
      </c>
      <c r="D45" s="370">
        <v>2070</v>
      </c>
      <c r="E45" s="377">
        <v>1100</v>
      </c>
      <c r="F45" s="377">
        <v>4510</v>
      </c>
      <c r="G45" s="378">
        <v>0</v>
      </c>
      <c r="H45" s="372">
        <f t="shared" si="0"/>
        <v>150160</v>
      </c>
    </row>
    <row r="46" spans="1:8">
      <c r="A46" s="368" t="s">
        <v>283</v>
      </c>
      <c r="B46" s="376" t="s">
        <v>252</v>
      </c>
      <c r="C46" s="370">
        <v>153600</v>
      </c>
      <c r="D46" s="370">
        <v>2070</v>
      </c>
      <c r="E46" s="377">
        <v>1100</v>
      </c>
      <c r="F46" s="377">
        <v>4410</v>
      </c>
      <c r="G46" s="378">
        <v>0</v>
      </c>
      <c r="H46" s="372">
        <f t="shared" si="0"/>
        <v>150160</v>
      </c>
    </row>
    <row r="47" spans="1:8">
      <c r="A47" s="368" t="s">
        <v>283</v>
      </c>
      <c r="B47" s="376" t="s">
        <v>253</v>
      </c>
      <c r="C47" s="370">
        <v>153700</v>
      </c>
      <c r="D47" s="370">
        <v>2070</v>
      </c>
      <c r="E47" s="377">
        <v>1100</v>
      </c>
      <c r="F47" s="377">
        <v>4510</v>
      </c>
      <c r="G47" s="378">
        <v>0</v>
      </c>
      <c r="H47" s="372">
        <f t="shared" si="0"/>
        <v>150160</v>
      </c>
    </row>
    <row r="48" spans="1:8">
      <c r="A48" s="368" t="s">
        <v>283</v>
      </c>
      <c r="B48" s="376" t="s">
        <v>302</v>
      </c>
      <c r="C48" s="370">
        <v>156100</v>
      </c>
      <c r="D48" s="370">
        <v>2070</v>
      </c>
      <c r="E48" s="377">
        <v>1100</v>
      </c>
      <c r="F48" s="377">
        <v>5440</v>
      </c>
      <c r="G48" s="378">
        <v>0</v>
      </c>
      <c r="H48" s="372">
        <f t="shared" si="0"/>
        <v>151630</v>
      </c>
    </row>
    <row r="49" spans="1:8">
      <c r="A49" s="368" t="s">
        <v>283</v>
      </c>
      <c r="B49" s="376" t="s">
        <v>303</v>
      </c>
      <c r="C49" s="370">
        <v>155300</v>
      </c>
      <c r="D49" s="370">
        <v>2070</v>
      </c>
      <c r="E49" s="377">
        <v>1100</v>
      </c>
      <c r="F49" s="377">
        <v>5620</v>
      </c>
      <c r="G49" s="378">
        <v>0</v>
      </c>
      <c r="H49" s="372">
        <f t="shared" si="0"/>
        <v>150650</v>
      </c>
    </row>
    <row r="50" spans="1:8">
      <c r="A50" s="368" t="s">
        <v>283</v>
      </c>
      <c r="B50" s="376" t="s">
        <v>304</v>
      </c>
      <c r="C50" s="370">
        <v>156100</v>
      </c>
      <c r="D50" s="370">
        <v>2070</v>
      </c>
      <c r="E50" s="377">
        <v>1100</v>
      </c>
      <c r="F50" s="377">
        <v>5440</v>
      </c>
      <c r="G50" s="378">
        <v>0</v>
      </c>
      <c r="H50" s="372">
        <f t="shared" si="0"/>
        <v>151630</v>
      </c>
    </row>
    <row r="51" spans="1:8">
      <c r="A51" s="368" t="s">
        <v>283</v>
      </c>
      <c r="B51" s="376" t="s">
        <v>305</v>
      </c>
      <c r="C51" s="370">
        <v>156100</v>
      </c>
      <c r="D51" s="370">
        <v>2070</v>
      </c>
      <c r="E51" s="377">
        <v>1100</v>
      </c>
      <c r="F51" s="377">
        <v>5440</v>
      </c>
      <c r="G51" s="378">
        <v>0</v>
      </c>
      <c r="H51" s="372">
        <f t="shared" si="0"/>
        <v>151630</v>
      </c>
    </row>
    <row r="52" spans="1:8">
      <c r="A52" s="368" t="s">
        <v>283</v>
      </c>
      <c r="B52" s="376" t="s">
        <v>306</v>
      </c>
      <c r="C52" s="370">
        <v>155400</v>
      </c>
      <c r="D52" s="370">
        <v>2070</v>
      </c>
      <c r="E52" s="377">
        <v>1100</v>
      </c>
      <c r="F52" s="377">
        <v>4450</v>
      </c>
      <c r="G52" s="378">
        <v>0</v>
      </c>
      <c r="H52" s="372">
        <f t="shared" si="0"/>
        <v>151920</v>
      </c>
    </row>
    <row r="53" spans="1:8">
      <c r="A53" s="368" t="s">
        <v>283</v>
      </c>
      <c r="B53" s="376" t="s">
        <v>307</v>
      </c>
      <c r="C53" s="370">
        <v>158100</v>
      </c>
      <c r="D53" s="370">
        <v>2070</v>
      </c>
      <c r="E53" s="377">
        <v>1100</v>
      </c>
      <c r="F53" s="377">
        <v>5600</v>
      </c>
      <c r="G53" s="378">
        <v>0</v>
      </c>
      <c r="H53" s="372">
        <f t="shared" si="0"/>
        <v>153470</v>
      </c>
    </row>
    <row r="54" spans="1:8">
      <c r="A54" s="373" t="s">
        <v>108</v>
      </c>
      <c r="B54" s="374" t="s">
        <v>125</v>
      </c>
      <c r="C54" s="370">
        <v>141900</v>
      </c>
      <c r="D54" s="370">
        <v>2070</v>
      </c>
      <c r="E54" s="370">
        <v>1100</v>
      </c>
      <c r="F54" s="377">
        <v>4720</v>
      </c>
      <c r="G54" s="371">
        <v>0</v>
      </c>
      <c r="H54" s="372">
        <f t="shared" si="0"/>
        <v>138150</v>
      </c>
    </row>
    <row r="55" spans="1:8">
      <c r="A55" s="373" t="s">
        <v>107</v>
      </c>
      <c r="B55" s="374" t="s">
        <v>126</v>
      </c>
      <c r="C55" s="370">
        <v>141600</v>
      </c>
      <c r="D55" s="370">
        <v>2070</v>
      </c>
      <c r="E55" s="370">
        <v>1100</v>
      </c>
      <c r="F55" s="377">
        <v>3900</v>
      </c>
      <c r="G55" s="371">
        <v>0</v>
      </c>
      <c r="H55" s="372">
        <f t="shared" si="0"/>
        <v>138670</v>
      </c>
    </row>
    <row r="56" spans="1:8">
      <c r="A56" s="373" t="s">
        <v>109</v>
      </c>
      <c r="B56" s="374" t="s">
        <v>224</v>
      </c>
      <c r="C56" s="370">
        <v>148300</v>
      </c>
      <c r="D56" s="370">
        <v>2070</v>
      </c>
      <c r="E56" s="370">
        <v>1100</v>
      </c>
      <c r="F56" s="377">
        <v>4310</v>
      </c>
      <c r="G56" s="371">
        <v>0</v>
      </c>
      <c r="H56" s="372">
        <f t="shared" si="0"/>
        <v>144960</v>
      </c>
    </row>
    <row r="57" spans="1:8">
      <c r="A57" s="373" t="s">
        <v>221</v>
      </c>
      <c r="B57" s="374" t="s">
        <v>221</v>
      </c>
      <c r="C57" s="370">
        <v>145000</v>
      </c>
      <c r="D57" s="370">
        <v>2070</v>
      </c>
      <c r="E57" s="370">
        <v>1100</v>
      </c>
      <c r="F57" s="377">
        <v>4510</v>
      </c>
      <c r="G57" s="371">
        <v>0</v>
      </c>
      <c r="H57" s="372">
        <f t="shared" si="0"/>
        <v>141460</v>
      </c>
    </row>
    <row r="58" spans="1:8">
      <c r="A58" s="379" t="s">
        <v>326</v>
      </c>
      <c r="B58" s="380" t="s">
        <v>326</v>
      </c>
      <c r="C58" s="370">
        <v>134900</v>
      </c>
      <c r="D58" s="370">
        <v>2070</v>
      </c>
      <c r="E58" s="381">
        <v>1100</v>
      </c>
      <c r="F58" s="377">
        <v>4720</v>
      </c>
      <c r="G58" s="371">
        <v>0</v>
      </c>
      <c r="H58" s="372">
        <f t="shared" si="0"/>
        <v>131150</v>
      </c>
    </row>
    <row r="59" spans="1:8">
      <c r="A59" s="379" t="s">
        <v>332</v>
      </c>
      <c r="B59" s="382" t="s">
        <v>329</v>
      </c>
      <c r="C59" s="370">
        <v>146100</v>
      </c>
      <c r="D59" s="370">
        <v>2070</v>
      </c>
      <c r="E59" s="383">
        <v>1100</v>
      </c>
      <c r="F59" s="377">
        <v>4720</v>
      </c>
      <c r="G59" s="384">
        <v>0</v>
      </c>
      <c r="H59" s="385">
        <f t="shared" si="0"/>
        <v>142350</v>
      </c>
    </row>
    <row r="60" spans="1:8">
      <c r="A60" s="368" t="s">
        <v>337</v>
      </c>
      <c r="B60" s="386" t="s">
        <v>336</v>
      </c>
      <c r="C60" s="370">
        <v>154500</v>
      </c>
      <c r="D60" s="370">
        <v>2070</v>
      </c>
      <c r="E60" s="387">
        <v>1100</v>
      </c>
      <c r="F60" s="377">
        <v>4310</v>
      </c>
      <c r="G60" s="388">
        <v>0</v>
      </c>
      <c r="H60" s="389">
        <f t="shared" si="0"/>
        <v>151160</v>
      </c>
    </row>
    <row r="61" spans="1:8">
      <c r="A61" s="368" t="s">
        <v>348</v>
      </c>
      <c r="B61" s="386" t="s">
        <v>346</v>
      </c>
      <c r="C61" s="370">
        <v>173000</v>
      </c>
      <c r="D61" s="370">
        <v>2070</v>
      </c>
      <c r="E61" s="387">
        <v>1100</v>
      </c>
      <c r="F61" s="377">
        <v>4820</v>
      </c>
      <c r="G61" s="388">
        <v>0</v>
      </c>
      <c r="H61" s="389">
        <f t="shared" si="0"/>
        <v>169150</v>
      </c>
    </row>
    <row r="62" spans="1:8">
      <c r="A62" s="368" t="s">
        <v>349</v>
      </c>
      <c r="B62" s="386" t="s">
        <v>347</v>
      </c>
      <c r="C62" s="370">
        <v>162000</v>
      </c>
      <c r="D62" s="370">
        <v>2070</v>
      </c>
      <c r="E62" s="387">
        <v>1100</v>
      </c>
      <c r="F62" s="377">
        <v>4850</v>
      </c>
      <c r="G62" s="388">
        <v>0</v>
      </c>
      <c r="H62" s="389">
        <f t="shared" si="0"/>
        <v>158120</v>
      </c>
    </row>
    <row r="63" spans="1:8">
      <c r="A63" s="368" t="s">
        <v>358</v>
      </c>
      <c r="B63" s="386" t="s">
        <v>359</v>
      </c>
      <c r="C63" s="370">
        <v>148600</v>
      </c>
      <c r="D63" s="370">
        <v>2070</v>
      </c>
      <c r="E63" s="387">
        <v>1100</v>
      </c>
      <c r="F63" s="377">
        <v>4360</v>
      </c>
      <c r="G63" s="388">
        <v>0</v>
      </c>
      <c r="H63" s="389">
        <f t="shared" si="0"/>
        <v>145210</v>
      </c>
    </row>
    <row r="64" spans="1:8">
      <c r="A64" s="368" t="s">
        <v>223</v>
      </c>
      <c r="B64" s="386" t="s">
        <v>367</v>
      </c>
      <c r="C64" s="370">
        <v>162200</v>
      </c>
      <c r="D64" s="370">
        <v>2070</v>
      </c>
      <c r="E64" s="387">
        <v>1100</v>
      </c>
      <c r="F64" s="377">
        <v>5020</v>
      </c>
      <c r="G64" s="388">
        <v>0</v>
      </c>
      <c r="H64" s="389">
        <f t="shared" si="0"/>
        <v>158150</v>
      </c>
    </row>
    <row r="65" spans="1:11">
      <c r="A65" s="390" t="s">
        <v>223</v>
      </c>
      <c r="B65" s="382" t="s">
        <v>368</v>
      </c>
      <c r="C65" s="370">
        <v>163000</v>
      </c>
      <c r="D65" s="370">
        <v>2070</v>
      </c>
      <c r="E65" s="383">
        <v>1100</v>
      </c>
      <c r="F65" s="377">
        <v>4820</v>
      </c>
      <c r="G65" s="384">
        <v>0</v>
      </c>
      <c r="H65" s="385">
        <f t="shared" si="0"/>
        <v>159150</v>
      </c>
    </row>
    <row r="66" spans="1:11" s="391" customFormat="1">
      <c r="A66" s="382" t="s">
        <v>392</v>
      </c>
      <c r="B66" s="382" t="s">
        <v>392</v>
      </c>
      <c r="C66" s="370">
        <v>147100</v>
      </c>
      <c r="D66" s="387">
        <v>2070</v>
      </c>
      <c r="E66" s="383">
        <v>1100</v>
      </c>
      <c r="F66" s="377">
        <v>4720</v>
      </c>
      <c r="G66" s="384">
        <v>0</v>
      </c>
      <c r="H66" s="385">
        <f t="shared" si="0"/>
        <v>143350</v>
      </c>
      <c r="I66" s="359"/>
      <c r="J66" s="359"/>
      <c r="K66" s="359"/>
    </row>
    <row r="67" spans="1:11">
      <c r="A67" s="368" t="s">
        <v>426</v>
      </c>
      <c r="B67" s="382" t="s">
        <v>427</v>
      </c>
      <c r="C67" s="370">
        <v>158600</v>
      </c>
      <c r="D67" s="387">
        <v>2070</v>
      </c>
      <c r="E67" s="383">
        <v>1100</v>
      </c>
      <c r="F67" s="377">
        <v>5600</v>
      </c>
      <c r="G67" s="388">
        <v>0</v>
      </c>
      <c r="H67" s="385">
        <f t="shared" si="0"/>
        <v>153970</v>
      </c>
    </row>
    <row r="68" spans="1:11">
      <c r="A68" s="368" t="s">
        <v>426</v>
      </c>
      <c r="B68" s="382" t="s">
        <v>428</v>
      </c>
      <c r="C68" s="370">
        <v>159600</v>
      </c>
      <c r="D68" s="387">
        <v>2070</v>
      </c>
      <c r="E68" s="383">
        <v>1100</v>
      </c>
      <c r="F68" s="377">
        <v>5600</v>
      </c>
      <c r="G68" s="388">
        <v>0</v>
      </c>
      <c r="H68" s="385">
        <f t="shared" si="0"/>
        <v>154970</v>
      </c>
    </row>
    <row r="69" spans="1:11" ht="13.5" thickBot="1">
      <c r="A69" s="503" t="s">
        <v>400</v>
      </c>
      <c r="B69" s="504"/>
      <c r="C69" s="504"/>
      <c r="D69" s="504"/>
      <c r="E69" s="504"/>
      <c r="F69" s="504"/>
      <c r="G69" s="504"/>
      <c r="H69" s="505"/>
    </row>
    <row r="70" spans="1:11" ht="13.5" thickBot="1">
      <c r="A70" s="392" t="s">
        <v>90</v>
      </c>
      <c r="B70" s="393" t="s">
        <v>0</v>
      </c>
      <c r="C70" s="362" t="s">
        <v>83</v>
      </c>
      <c r="D70" s="364" t="s">
        <v>152</v>
      </c>
      <c r="E70" s="394" t="s">
        <v>84</v>
      </c>
      <c r="F70" s="395" t="s">
        <v>111</v>
      </c>
      <c r="G70" s="364" t="s">
        <v>132</v>
      </c>
      <c r="H70" s="367" t="s">
        <v>149</v>
      </c>
    </row>
    <row r="71" spans="1:11">
      <c r="A71" s="396" t="str">
        <f>'Land Price - BHIWANDI'!A71</f>
        <v>HD Inj. Mldg. Low Caps &amp; Cl</v>
      </c>
      <c r="B71" s="397" t="str">
        <f>'Land Price - BHIWANDI'!B71</f>
        <v>M0252S</v>
      </c>
      <c r="C71" s="398">
        <v>145500</v>
      </c>
      <c r="D71" s="377">
        <v>2070</v>
      </c>
      <c r="E71" s="377">
        <v>1100</v>
      </c>
      <c r="F71" s="377">
        <v>5530</v>
      </c>
      <c r="G71" s="371">
        <v>0</v>
      </c>
      <c r="H71" s="372">
        <f>C71+D71-E71-F71-G71</f>
        <v>140940</v>
      </c>
    </row>
    <row r="72" spans="1:11">
      <c r="A72" s="399" t="str">
        <f>'Land Price - BHIWANDI'!A72</f>
        <v>HD Inj. Mldg. Low MFI</v>
      </c>
      <c r="B72" s="374" t="str">
        <f>'Land Price - BHIWANDI'!B72</f>
        <v>M0662D</v>
      </c>
      <c r="C72" s="377">
        <v>136200</v>
      </c>
      <c r="D72" s="377">
        <v>2070</v>
      </c>
      <c r="E72" s="370">
        <v>1100</v>
      </c>
      <c r="F72" s="377">
        <v>4850</v>
      </c>
      <c r="G72" s="371">
        <v>0</v>
      </c>
      <c r="H72" s="372">
        <f t="shared" ref="H72:H123" si="2">C72+D72-E72-F72-G72</f>
        <v>132320</v>
      </c>
    </row>
    <row r="73" spans="1:11">
      <c r="A73" s="399" t="str">
        <f>'Land Price - BHIWANDI'!A73</f>
        <v>HD Inj. Mldg. Low MFI</v>
      </c>
      <c r="B73" s="397" t="str">
        <f>'Land Price - BHIWANDI'!B73</f>
        <v>M0861S</v>
      </c>
      <c r="C73" s="377">
        <v>136200</v>
      </c>
      <c r="D73" s="377">
        <v>2070</v>
      </c>
      <c r="E73" s="377">
        <v>1100</v>
      </c>
      <c r="F73" s="377">
        <v>4850</v>
      </c>
      <c r="G73" s="371">
        <v>0</v>
      </c>
      <c r="H73" s="372">
        <f t="shared" si="2"/>
        <v>132320</v>
      </c>
    </row>
    <row r="74" spans="1:11">
      <c r="A74" s="399" t="str">
        <f>'Land Price - BHIWANDI'!A74</f>
        <v>HD Inj. Mldg.</v>
      </c>
      <c r="B74" s="374" t="str">
        <f>'Land Price - BHIWANDI'!B74</f>
        <v>M2050S</v>
      </c>
      <c r="C74" s="377">
        <v>136700</v>
      </c>
      <c r="D74" s="377">
        <v>2070</v>
      </c>
      <c r="E74" s="370">
        <v>1100</v>
      </c>
      <c r="F74" s="377">
        <v>4090</v>
      </c>
      <c r="G74" s="371">
        <v>0</v>
      </c>
      <c r="H74" s="372">
        <f t="shared" si="2"/>
        <v>133580</v>
      </c>
    </row>
    <row r="75" spans="1:11">
      <c r="A75" s="399" t="str">
        <f>'Land Price - BHIWANDI'!A75</f>
        <v>HD Inj. Mldg.</v>
      </c>
      <c r="B75" s="397" t="str">
        <f>'Land Price - BHIWANDI'!B75</f>
        <v>M0662DU</v>
      </c>
      <c r="C75" s="377">
        <v>137800</v>
      </c>
      <c r="D75" s="377">
        <v>2070</v>
      </c>
      <c r="E75" s="377">
        <v>1100</v>
      </c>
      <c r="F75" s="377">
        <v>5130</v>
      </c>
      <c r="G75" s="378">
        <v>0</v>
      </c>
      <c r="H75" s="372">
        <f t="shared" si="2"/>
        <v>133640</v>
      </c>
    </row>
    <row r="76" spans="1:11">
      <c r="A76" s="399" t="str">
        <f>'Land Price - BHIWANDI'!A76</f>
        <v>HD Inj. Mldg.</v>
      </c>
      <c r="B76" s="397" t="str">
        <f>'Land Price - BHIWANDI'!B76</f>
        <v>M0861SU</v>
      </c>
      <c r="C76" s="377">
        <v>137800</v>
      </c>
      <c r="D76" s="377">
        <v>2070</v>
      </c>
      <c r="E76" s="377">
        <v>1100</v>
      </c>
      <c r="F76" s="377">
        <v>5130</v>
      </c>
      <c r="G76" s="378">
        <v>0</v>
      </c>
      <c r="H76" s="372">
        <f t="shared" si="2"/>
        <v>133640</v>
      </c>
    </row>
    <row r="77" spans="1:11">
      <c r="A77" s="399" t="str">
        <f>'Land Price - BHIWANDI'!A77</f>
        <v>GP Blow Moulding</v>
      </c>
      <c r="B77" s="397" t="str">
        <f>'Land Price - BHIWANDI'!B77</f>
        <v>B0155D</v>
      </c>
      <c r="C77" s="377">
        <v>141700</v>
      </c>
      <c r="D77" s="377">
        <v>2070</v>
      </c>
      <c r="E77" s="377">
        <v>1100</v>
      </c>
      <c r="F77" s="377">
        <v>2900</v>
      </c>
      <c r="G77" s="378">
        <v>0</v>
      </c>
      <c r="H77" s="372">
        <f t="shared" si="2"/>
        <v>139770</v>
      </c>
    </row>
    <row r="78" spans="1:11">
      <c r="A78" s="399" t="s">
        <v>158</v>
      </c>
      <c r="B78" s="397" t="s">
        <v>313</v>
      </c>
      <c r="C78" s="377">
        <v>141700</v>
      </c>
      <c r="D78" s="377">
        <v>2070</v>
      </c>
      <c r="E78" s="377">
        <v>1100</v>
      </c>
      <c r="F78" s="377">
        <v>2900</v>
      </c>
      <c r="G78" s="378">
        <v>0</v>
      </c>
      <c r="H78" s="372">
        <f t="shared" si="2"/>
        <v>139770</v>
      </c>
    </row>
    <row r="79" spans="1:11">
      <c r="A79" s="399" t="s">
        <v>158</v>
      </c>
      <c r="B79" s="397" t="s">
        <v>314</v>
      </c>
      <c r="C79" s="377">
        <v>141700</v>
      </c>
      <c r="D79" s="377">
        <v>2070</v>
      </c>
      <c r="E79" s="377">
        <v>1100</v>
      </c>
      <c r="F79" s="377">
        <v>2900</v>
      </c>
      <c r="G79" s="378">
        <v>0</v>
      </c>
      <c r="H79" s="372">
        <f t="shared" si="2"/>
        <v>139770</v>
      </c>
    </row>
    <row r="80" spans="1:11">
      <c r="A80" s="399" t="str">
        <f>'Land Price - BHIWANDI'!A80</f>
        <v>Medium Blow Moulding</v>
      </c>
      <c r="B80" s="397" t="str">
        <f>'Land Price - BHIWANDI'!B80</f>
        <v>B0148D</v>
      </c>
      <c r="C80" s="377">
        <v>144800</v>
      </c>
      <c r="D80" s="377">
        <v>2070</v>
      </c>
      <c r="E80" s="377">
        <v>1100</v>
      </c>
      <c r="F80" s="377">
        <v>3910</v>
      </c>
      <c r="G80" s="378">
        <v>0</v>
      </c>
      <c r="H80" s="372">
        <f t="shared" si="2"/>
        <v>141860</v>
      </c>
    </row>
    <row r="81" spans="1:8">
      <c r="A81" s="399" t="str">
        <f>'Land Price - BHIWANDI'!A81</f>
        <v>Large Blow Moulding</v>
      </c>
      <c r="B81" s="397" t="str">
        <f>'Land Price - BHIWANDI'!B81</f>
        <v xml:space="preserve">B0053D      </v>
      </c>
      <c r="C81" s="377">
        <v>147200</v>
      </c>
      <c r="D81" s="377">
        <v>2070</v>
      </c>
      <c r="E81" s="377">
        <v>1100</v>
      </c>
      <c r="F81" s="377">
        <v>2900</v>
      </c>
      <c r="G81" s="378">
        <v>0</v>
      </c>
      <c r="H81" s="372">
        <f t="shared" si="2"/>
        <v>145270</v>
      </c>
    </row>
    <row r="82" spans="1:8">
      <c r="A82" s="399" t="str">
        <f>'Land Price - BHIWANDI'!A82</f>
        <v>Pipe Grade - PE100</v>
      </c>
      <c r="B82" s="397" t="str">
        <f>'Land Price - BHIWANDI'!B82</f>
        <v>P0049D</v>
      </c>
      <c r="C82" s="377">
        <v>140100</v>
      </c>
      <c r="D82" s="377">
        <v>2070</v>
      </c>
      <c r="E82" s="377">
        <v>1100</v>
      </c>
      <c r="F82" s="377">
        <v>8450</v>
      </c>
      <c r="G82" s="378">
        <v>0</v>
      </c>
      <c r="H82" s="372">
        <f t="shared" si="2"/>
        <v>132620</v>
      </c>
    </row>
    <row r="83" spans="1:8">
      <c r="A83" s="399" t="str">
        <f>'Land Price - BHIWANDI'!A83</f>
        <v>Pipe Grade - PE80</v>
      </c>
      <c r="B83" s="397" t="str">
        <f>'Land Price - BHIWANDI'!B83</f>
        <v>P0148D</v>
      </c>
      <c r="C83" s="377">
        <v>139300</v>
      </c>
      <c r="D83" s="377">
        <v>2070</v>
      </c>
      <c r="E83" s="377">
        <v>1100</v>
      </c>
      <c r="F83" s="377">
        <v>8460</v>
      </c>
      <c r="G83" s="378">
        <v>0</v>
      </c>
      <c r="H83" s="372">
        <f t="shared" si="2"/>
        <v>131810</v>
      </c>
    </row>
    <row r="84" spans="1:8">
      <c r="A84" s="399" t="str">
        <f>'Land Price - BHIWANDI'!A84</f>
        <v>Pipe Grade - PE63</v>
      </c>
      <c r="B84" s="397" t="str">
        <f>'Land Price - BHIWANDI'!B84</f>
        <v>P0142S</v>
      </c>
      <c r="C84" s="377">
        <v>136900</v>
      </c>
      <c r="D84" s="377">
        <v>2070</v>
      </c>
      <c r="E84" s="377">
        <v>1100</v>
      </c>
      <c r="F84" s="377">
        <v>7440</v>
      </c>
      <c r="G84" s="378">
        <v>0</v>
      </c>
      <c r="H84" s="372">
        <f t="shared" si="2"/>
        <v>130430</v>
      </c>
    </row>
    <row r="85" spans="1:8">
      <c r="A85" s="399" t="s">
        <v>294</v>
      </c>
      <c r="B85" s="397" t="s">
        <v>315</v>
      </c>
      <c r="C85" s="377">
        <v>141300</v>
      </c>
      <c r="D85" s="377">
        <v>2070</v>
      </c>
      <c r="E85" s="377">
        <v>1100</v>
      </c>
      <c r="F85" s="377">
        <v>8460</v>
      </c>
      <c r="G85" s="378">
        <v>0</v>
      </c>
      <c r="H85" s="372">
        <f t="shared" si="2"/>
        <v>133810</v>
      </c>
    </row>
    <row r="86" spans="1:8">
      <c r="A86" s="399" t="str">
        <f>'Land Price - BHIWANDI'!A86</f>
        <v>HD Mono Filaments</v>
      </c>
      <c r="B86" s="397" t="str">
        <f>'Land Price - BHIWANDI'!B86</f>
        <v>Y0154S</v>
      </c>
      <c r="C86" s="377">
        <v>143600</v>
      </c>
      <c r="D86" s="377">
        <v>2070</v>
      </c>
      <c r="E86" s="377">
        <v>1100</v>
      </c>
      <c r="F86" s="377">
        <v>5580</v>
      </c>
      <c r="G86" s="378">
        <v>0</v>
      </c>
      <c r="H86" s="372">
        <f t="shared" si="2"/>
        <v>138990</v>
      </c>
    </row>
    <row r="87" spans="1:8">
      <c r="A87" s="399" t="str">
        <f>'Land Price - BHIWANDI'!A87</f>
        <v>HD Raffia</v>
      </c>
      <c r="B87" s="397" t="s">
        <v>333</v>
      </c>
      <c r="C87" s="377">
        <v>145000</v>
      </c>
      <c r="D87" s="377">
        <v>2070</v>
      </c>
      <c r="E87" s="377">
        <v>1100</v>
      </c>
      <c r="F87" s="377">
        <v>5040</v>
      </c>
      <c r="G87" s="378">
        <v>0</v>
      </c>
      <c r="H87" s="372">
        <f t="shared" si="2"/>
        <v>140930</v>
      </c>
    </row>
    <row r="88" spans="1:8">
      <c r="A88" s="399" t="str">
        <f>'Land Price - BHIWANDI'!A88</f>
        <v>HM Film</v>
      </c>
      <c r="B88" s="397" t="str">
        <f>'Land Price - BHIWANDI'!B88</f>
        <v>F0050D</v>
      </c>
      <c r="C88" s="377">
        <v>145100</v>
      </c>
      <c r="D88" s="377">
        <v>2070</v>
      </c>
      <c r="E88" s="377">
        <v>1100</v>
      </c>
      <c r="F88" s="377">
        <v>4170</v>
      </c>
      <c r="G88" s="378">
        <v>0</v>
      </c>
      <c r="H88" s="372">
        <f t="shared" si="2"/>
        <v>141900</v>
      </c>
    </row>
    <row r="89" spans="1:8">
      <c r="A89" s="399" t="str">
        <f>'Land Price - BHIWANDI'!A89</f>
        <v>HD Film</v>
      </c>
      <c r="B89" s="397" t="str">
        <f>'Land Price - BHIWANDI'!B89</f>
        <v>F0146D</v>
      </c>
      <c r="C89" s="377">
        <v>145300</v>
      </c>
      <c r="D89" s="377">
        <v>2070</v>
      </c>
      <c r="E89" s="377">
        <v>1100</v>
      </c>
      <c r="F89" s="377">
        <v>4520</v>
      </c>
      <c r="G89" s="378">
        <v>0</v>
      </c>
      <c r="H89" s="372">
        <f t="shared" si="2"/>
        <v>141750</v>
      </c>
    </row>
    <row r="90" spans="1:8">
      <c r="A90" s="399" t="str">
        <f>'Land Price - BHIWANDI'!A90</f>
        <v>HD Film</v>
      </c>
      <c r="B90" s="397" t="str">
        <f>'Land Price - BHIWANDI'!B90</f>
        <v>F0153S</v>
      </c>
      <c r="C90" s="377">
        <v>145300</v>
      </c>
      <c r="D90" s="377">
        <v>2070</v>
      </c>
      <c r="E90" s="377">
        <v>1100</v>
      </c>
      <c r="F90" s="377">
        <v>4520</v>
      </c>
      <c r="G90" s="378">
        <v>0</v>
      </c>
      <c r="H90" s="372">
        <f t="shared" si="2"/>
        <v>141750</v>
      </c>
    </row>
    <row r="91" spans="1:8">
      <c r="A91" s="399" t="s">
        <v>362</v>
      </c>
      <c r="B91" s="397" t="s">
        <v>360</v>
      </c>
      <c r="C91" s="377">
        <v>150300</v>
      </c>
      <c r="D91" s="377">
        <v>2070</v>
      </c>
      <c r="E91" s="377">
        <v>1100</v>
      </c>
      <c r="F91" s="377">
        <v>3910</v>
      </c>
      <c r="G91" s="378">
        <v>0</v>
      </c>
      <c r="H91" s="372">
        <f t="shared" si="2"/>
        <v>147360</v>
      </c>
    </row>
    <row r="92" spans="1:8">
      <c r="A92" s="399" t="s">
        <v>416</v>
      </c>
      <c r="B92" s="397" t="s">
        <v>413</v>
      </c>
      <c r="C92" s="377">
        <v>148000</v>
      </c>
      <c r="D92" s="377">
        <v>2070</v>
      </c>
      <c r="E92" s="377">
        <v>1100</v>
      </c>
      <c r="F92" s="377">
        <v>5530</v>
      </c>
      <c r="G92" s="378">
        <v>0</v>
      </c>
      <c r="H92" s="372">
        <f t="shared" ref="H92:H94" si="3">C92+D92-E92-F92-G92</f>
        <v>143440</v>
      </c>
    </row>
    <row r="93" spans="1:8">
      <c r="A93" s="399" t="s">
        <v>416</v>
      </c>
      <c r="B93" s="397" t="s">
        <v>414</v>
      </c>
      <c r="C93" s="377">
        <v>148000</v>
      </c>
      <c r="D93" s="377">
        <v>2070</v>
      </c>
      <c r="E93" s="377">
        <v>1100</v>
      </c>
      <c r="F93" s="377">
        <v>5530</v>
      </c>
      <c r="G93" s="378">
        <v>0</v>
      </c>
      <c r="H93" s="372">
        <f t="shared" si="3"/>
        <v>143440</v>
      </c>
    </row>
    <row r="94" spans="1:8">
      <c r="A94" s="399" t="s">
        <v>416</v>
      </c>
      <c r="B94" s="397" t="s">
        <v>415</v>
      </c>
      <c r="C94" s="377">
        <v>145500</v>
      </c>
      <c r="D94" s="377">
        <v>2070</v>
      </c>
      <c r="E94" s="377">
        <v>1100</v>
      </c>
      <c r="F94" s="377">
        <v>5530</v>
      </c>
      <c r="G94" s="378">
        <v>0</v>
      </c>
      <c r="H94" s="372">
        <f t="shared" si="3"/>
        <v>140940</v>
      </c>
    </row>
    <row r="95" spans="1:8">
      <c r="A95" s="399" t="str">
        <f>'Land Price - BHIWANDI'!A95</f>
        <v>HD Inj. Mldg. (NP)</v>
      </c>
      <c r="B95" s="397" t="str">
        <f>'Land Price - BHIWANDI'!B95</f>
        <v>N0252S</v>
      </c>
      <c r="C95" s="377">
        <v>144700</v>
      </c>
      <c r="D95" s="377">
        <v>2070</v>
      </c>
      <c r="E95" s="377">
        <v>1100</v>
      </c>
      <c r="F95" s="377">
        <v>5530</v>
      </c>
      <c r="G95" s="378">
        <v>0</v>
      </c>
      <c r="H95" s="372">
        <f t="shared" si="2"/>
        <v>140140</v>
      </c>
    </row>
    <row r="96" spans="1:8">
      <c r="A96" s="399" t="str">
        <f>'Land Price - BHIWANDI'!A96</f>
        <v>HD Inj. Mldg. (NP)</v>
      </c>
      <c r="B96" s="397" t="str">
        <f>'Land Price - BHIWANDI'!B96</f>
        <v>N0662D</v>
      </c>
      <c r="C96" s="377">
        <v>135400</v>
      </c>
      <c r="D96" s="377">
        <v>2070</v>
      </c>
      <c r="E96" s="377">
        <v>1100</v>
      </c>
      <c r="F96" s="377">
        <v>4850</v>
      </c>
      <c r="G96" s="378">
        <v>0</v>
      </c>
      <c r="H96" s="372">
        <f t="shared" si="2"/>
        <v>131520</v>
      </c>
    </row>
    <row r="97" spans="1:8">
      <c r="A97" s="399" t="str">
        <f>'Land Price - BHIWANDI'!A97</f>
        <v>HD Inj. Mldg. (NP)</v>
      </c>
      <c r="B97" s="397" t="str">
        <f>'Land Price - BHIWANDI'!B97</f>
        <v>N0861S</v>
      </c>
      <c r="C97" s="377">
        <v>135400</v>
      </c>
      <c r="D97" s="377">
        <v>2070</v>
      </c>
      <c r="E97" s="377">
        <v>1100</v>
      </c>
      <c r="F97" s="377">
        <v>4850</v>
      </c>
      <c r="G97" s="378">
        <v>0</v>
      </c>
      <c r="H97" s="372">
        <f t="shared" si="2"/>
        <v>131520</v>
      </c>
    </row>
    <row r="98" spans="1:8">
      <c r="A98" s="399" t="str">
        <f>'Land Price - BHIWANDI'!A98</f>
        <v>HD Inj. Mldg. (NP)</v>
      </c>
      <c r="B98" s="374" t="str">
        <f>'Land Price - BHIWANDI'!B98</f>
        <v>N2050S</v>
      </c>
      <c r="C98" s="377">
        <v>135900</v>
      </c>
      <c r="D98" s="377">
        <v>2070</v>
      </c>
      <c r="E98" s="370">
        <v>1100</v>
      </c>
      <c r="F98" s="377">
        <v>4090</v>
      </c>
      <c r="G98" s="371">
        <v>0</v>
      </c>
      <c r="H98" s="372">
        <f t="shared" si="2"/>
        <v>132780</v>
      </c>
    </row>
    <row r="99" spans="1:8">
      <c r="A99" s="399" t="str">
        <f>'Land Price - BHIWANDI'!A99</f>
        <v>HD Inj. Mldg. (NP)</v>
      </c>
      <c r="B99" s="397" t="str">
        <f>'Land Price - BHIWANDI'!B99</f>
        <v>N0662DU</v>
      </c>
      <c r="C99" s="377">
        <v>137000</v>
      </c>
      <c r="D99" s="377">
        <v>2070</v>
      </c>
      <c r="E99" s="377">
        <v>1100</v>
      </c>
      <c r="F99" s="377">
        <v>5130</v>
      </c>
      <c r="G99" s="378">
        <v>0</v>
      </c>
      <c r="H99" s="372">
        <f t="shared" si="2"/>
        <v>132840</v>
      </c>
    </row>
    <row r="100" spans="1:8">
      <c r="A100" s="399" t="str">
        <f>'Land Price - BHIWANDI'!A100</f>
        <v>HD Inj. Mldg. (NP)</v>
      </c>
      <c r="B100" s="397" t="str">
        <f>'Land Price - BHIWANDI'!B100</f>
        <v>N0861SU</v>
      </c>
      <c r="C100" s="377">
        <v>137000</v>
      </c>
      <c r="D100" s="377">
        <v>2070</v>
      </c>
      <c r="E100" s="377">
        <v>1100</v>
      </c>
      <c r="F100" s="377">
        <v>5130</v>
      </c>
      <c r="G100" s="378">
        <v>0</v>
      </c>
      <c r="H100" s="372">
        <f t="shared" si="2"/>
        <v>132840</v>
      </c>
    </row>
    <row r="101" spans="1:8">
      <c r="A101" s="399" t="str">
        <f>'Land Price - BHIWANDI'!A101</f>
        <v>GP Blow Moulding (NP)</v>
      </c>
      <c r="B101" s="397" t="str">
        <f>'Land Price - BHIWANDI'!B101</f>
        <v>N0155D</v>
      </c>
      <c r="C101" s="377">
        <v>140900</v>
      </c>
      <c r="D101" s="377">
        <v>2070</v>
      </c>
      <c r="E101" s="377">
        <v>1100</v>
      </c>
      <c r="F101" s="377">
        <v>2900</v>
      </c>
      <c r="G101" s="378">
        <v>0</v>
      </c>
      <c r="H101" s="372">
        <f t="shared" si="2"/>
        <v>138970</v>
      </c>
    </row>
    <row r="102" spans="1:8">
      <c r="A102" s="399" t="s">
        <v>169</v>
      </c>
      <c r="B102" s="376" t="s">
        <v>310</v>
      </c>
      <c r="C102" s="377">
        <v>140900</v>
      </c>
      <c r="D102" s="377">
        <v>2070</v>
      </c>
      <c r="E102" s="377">
        <v>1100</v>
      </c>
      <c r="F102" s="377">
        <v>2900</v>
      </c>
      <c r="G102" s="378">
        <v>0</v>
      </c>
      <c r="H102" s="372">
        <f t="shared" si="2"/>
        <v>138970</v>
      </c>
    </row>
    <row r="103" spans="1:8">
      <c r="A103" s="399" t="s">
        <v>169</v>
      </c>
      <c r="B103" s="376" t="s">
        <v>311</v>
      </c>
      <c r="C103" s="377">
        <v>140900</v>
      </c>
      <c r="D103" s="377">
        <v>2070</v>
      </c>
      <c r="E103" s="377">
        <v>1100</v>
      </c>
      <c r="F103" s="377">
        <v>2900</v>
      </c>
      <c r="G103" s="378">
        <v>0</v>
      </c>
      <c r="H103" s="372">
        <f t="shared" si="2"/>
        <v>138970</v>
      </c>
    </row>
    <row r="104" spans="1:8">
      <c r="A104" s="399" t="str">
        <f>'Land Price - BHIWANDI'!A104</f>
        <v>Medium Blow Moulding(NP)</v>
      </c>
      <c r="B104" s="397" t="str">
        <f>'Land Price - BHIWANDI'!B104</f>
        <v>N0148D</v>
      </c>
      <c r="C104" s="377">
        <v>144000</v>
      </c>
      <c r="D104" s="377">
        <v>2070</v>
      </c>
      <c r="E104" s="377">
        <v>1100</v>
      </c>
      <c r="F104" s="377">
        <v>3910</v>
      </c>
      <c r="G104" s="378">
        <v>0</v>
      </c>
      <c r="H104" s="372">
        <f t="shared" si="2"/>
        <v>141060</v>
      </c>
    </row>
    <row r="105" spans="1:8">
      <c r="A105" s="399" t="str">
        <f>'Land Price - BHIWANDI'!A105</f>
        <v>Large Blow Moulding(NP)</v>
      </c>
      <c r="B105" s="397" t="str">
        <f>'Land Price - BHIWANDI'!B105</f>
        <v>N0053D</v>
      </c>
      <c r="C105" s="377">
        <v>146400</v>
      </c>
      <c r="D105" s="377">
        <v>2070</v>
      </c>
      <c r="E105" s="377">
        <v>1100</v>
      </c>
      <c r="F105" s="377">
        <v>2900</v>
      </c>
      <c r="G105" s="378">
        <v>0</v>
      </c>
      <c r="H105" s="372">
        <f t="shared" si="2"/>
        <v>144470</v>
      </c>
    </row>
    <row r="106" spans="1:8">
      <c r="A106" s="399" t="str">
        <f>'Land Price - BHIWANDI'!A106</f>
        <v>Pipe Grade (NP)</v>
      </c>
      <c r="B106" s="397" t="str">
        <f>'Land Price - BHIWANDI'!B106</f>
        <v>N0049D</v>
      </c>
      <c r="C106" s="377">
        <v>139300</v>
      </c>
      <c r="D106" s="377">
        <v>2070</v>
      </c>
      <c r="E106" s="377">
        <v>1100</v>
      </c>
      <c r="F106" s="377">
        <v>8450</v>
      </c>
      <c r="G106" s="378">
        <v>0</v>
      </c>
      <c r="H106" s="372">
        <f t="shared" si="2"/>
        <v>131820</v>
      </c>
    </row>
    <row r="107" spans="1:8">
      <c r="A107" s="399" t="str">
        <f>'Land Price - BHIWANDI'!A107</f>
        <v>Pipe Grade (NP)</v>
      </c>
      <c r="B107" s="397" t="str">
        <f>'Land Price - BHIWANDI'!B107</f>
        <v>NP0148D</v>
      </c>
      <c r="C107" s="377">
        <v>138500</v>
      </c>
      <c r="D107" s="377">
        <v>2070</v>
      </c>
      <c r="E107" s="377">
        <v>1100</v>
      </c>
      <c r="F107" s="377">
        <v>8460</v>
      </c>
      <c r="G107" s="378">
        <v>0</v>
      </c>
      <c r="H107" s="372">
        <f t="shared" si="2"/>
        <v>131010</v>
      </c>
    </row>
    <row r="108" spans="1:8">
      <c r="A108" s="399" t="str">
        <f>'Land Price - BHIWANDI'!A108</f>
        <v>Pipe Grade (NP)</v>
      </c>
      <c r="B108" s="397" t="str">
        <f>'Land Price - BHIWANDI'!B108</f>
        <v>N0142S</v>
      </c>
      <c r="C108" s="377">
        <v>136100</v>
      </c>
      <c r="D108" s="377">
        <v>2070</v>
      </c>
      <c r="E108" s="377">
        <v>1100</v>
      </c>
      <c r="F108" s="377">
        <v>7440</v>
      </c>
      <c r="G108" s="378">
        <v>0</v>
      </c>
      <c r="H108" s="372">
        <f t="shared" si="2"/>
        <v>129630</v>
      </c>
    </row>
    <row r="109" spans="1:8">
      <c r="A109" s="399" t="s">
        <v>189</v>
      </c>
      <c r="B109" s="397" t="s">
        <v>312</v>
      </c>
      <c r="C109" s="377">
        <v>140500</v>
      </c>
      <c r="D109" s="377">
        <v>2070</v>
      </c>
      <c r="E109" s="377">
        <v>1100</v>
      </c>
      <c r="F109" s="377">
        <v>8460</v>
      </c>
      <c r="G109" s="378">
        <v>0</v>
      </c>
      <c r="H109" s="372">
        <f t="shared" si="2"/>
        <v>133010</v>
      </c>
    </row>
    <row r="110" spans="1:8">
      <c r="A110" s="399" t="str">
        <f>'Land Price - BHIWANDI'!A110</f>
        <v>HD Mono Filaments (NP)</v>
      </c>
      <c r="B110" s="397" t="str">
        <f>'Land Price - BHIWANDI'!B110</f>
        <v>N0154S</v>
      </c>
      <c r="C110" s="377">
        <v>142800</v>
      </c>
      <c r="D110" s="377">
        <v>2070</v>
      </c>
      <c r="E110" s="377">
        <v>1100</v>
      </c>
      <c r="F110" s="377">
        <v>5580</v>
      </c>
      <c r="G110" s="378">
        <v>0</v>
      </c>
      <c r="H110" s="372">
        <f t="shared" si="2"/>
        <v>138190</v>
      </c>
    </row>
    <row r="111" spans="1:8">
      <c r="A111" s="399" t="str">
        <f>'Land Price - BHIWANDI'!A111</f>
        <v>HD Raffia (NP)</v>
      </c>
      <c r="B111" s="397" t="s">
        <v>350</v>
      </c>
      <c r="C111" s="377">
        <v>144200</v>
      </c>
      <c r="D111" s="377">
        <v>2070</v>
      </c>
      <c r="E111" s="377">
        <v>1100</v>
      </c>
      <c r="F111" s="377">
        <v>5040</v>
      </c>
      <c r="G111" s="378">
        <v>0</v>
      </c>
      <c r="H111" s="372">
        <f t="shared" si="2"/>
        <v>140130</v>
      </c>
    </row>
    <row r="112" spans="1:8">
      <c r="A112" s="399" t="str">
        <f>'Land Price - BHIWANDI'!A112</f>
        <v>HM Film (NP)</v>
      </c>
      <c r="B112" s="397" t="str">
        <f>'Land Price - BHIWANDI'!B112</f>
        <v>N0050D</v>
      </c>
      <c r="C112" s="377">
        <v>144300</v>
      </c>
      <c r="D112" s="377">
        <v>2070</v>
      </c>
      <c r="E112" s="377">
        <v>1100</v>
      </c>
      <c r="F112" s="377">
        <v>4170</v>
      </c>
      <c r="G112" s="378">
        <v>0</v>
      </c>
      <c r="H112" s="372">
        <f t="shared" si="2"/>
        <v>141100</v>
      </c>
    </row>
    <row r="113" spans="1:8">
      <c r="A113" s="399" t="str">
        <f>'Land Price - BHIWANDI'!A113</f>
        <v>HD Film (NP)</v>
      </c>
      <c r="B113" s="397" t="str">
        <f>'Land Price - BHIWANDI'!B113</f>
        <v>N0146D</v>
      </c>
      <c r="C113" s="377">
        <v>144500</v>
      </c>
      <c r="D113" s="377">
        <v>2070</v>
      </c>
      <c r="E113" s="377">
        <v>1100</v>
      </c>
      <c r="F113" s="377">
        <v>4520</v>
      </c>
      <c r="G113" s="378">
        <v>0</v>
      </c>
      <c r="H113" s="372">
        <f t="shared" si="2"/>
        <v>140950</v>
      </c>
    </row>
    <row r="114" spans="1:8">
      <c r="A114" s="399" t="str">
        <f>'Land Price - BHIWANDI'!A114</f>
        <v>HD Film (NP)</v>
      </c>
      <c r="B114" s="397" t="str">
        <f>'Land Price - BHIWANDI'!B114</f>
        <v>N0153S</v>
      </c>
      <c r="C114" s="377">
        <v>144500</v>
      </c>
      <c r="D114" s="377">
        <v>2070</v>
      </c>
      <c r="E114" s="377">
        <v>1100</v>
      </c>
      <c r="F114" s="377">
        <v>4520</v>
      </c>
      <c r="G114" s="378">
        <v>0</v>
      </c>
      <c r="H114" s="372">
        <f t="shared" si="2"/>
        <v>140950</v>
      </c>
    </row>
    <row r="115" spans="1:8">
      <c r="A115" s="400" t="str">
        <f>'Land Price - BHIWANDI'!A115</f>
        <v>OGHDBD</v>
      </c>
      <c r="B115" s="397" t="str">
        <f>'Land Price - BHIWANDI'!B115</f>
        <v>OGHDBD</v>
      </c>
      <c r="C115" s="377">
        <v>136200</v>
      </c>
      <c r="D115" s="377">
        <v>2070</v>
      </c>
      <c r="E115" s="377">
        <v>1100</v>
      </c>
      <c r="F115" s="377">
        <v>2900</v>
      </c>
      <c r="G115" s="378">
        <v>0</v>
      </c>
      <c r="H115" s="372">
        <f t="shared" si="2"/>
        <v>134270</v>
      </c>
    </row>
    <row r="116" spans="1:8">
      <c r="A116" s="400" t="str">
        <f>'Land Price - BHIWANDI'!A116</f>
        <v>OGHDED</v>
      </c>
      <c r="B116" s="397" t="str">
        <f>'Land Price - BHIWANDI'!B116</f>
        <v>OGHDED</v>
      </c>
      <c r="C116" s="377">
        <v>138500</v>
      </c>
      <c r="D116" s="377">
        <v>2070</v>
      </c>
      <c r="E116" s="377">
        <v>1100</v>
      </c>
      <c r="F116" s="377">
        <v>5040</v>
      </c>
      <c r="G116" s="378">
        <v>0</v>
      </c>
      <c r="H116" s="372">
        <f t="shared" si="2"/>
        <v>134430</v>
      </c>
    </row>
    <row r="117" spans="1:8">
      <c r="A117" s="401" t="str">
        <f>'Land Price - BHIWANDI'!A117</f>
        <v>OGHDMD</v>
      </c>
      <c r="B117" s="374" t="str">
        <f>'Land Price - BHIWANDI'!B117</f>
        <v>OGHDMD</v>
      </c>
      <c r="C117" s="377">
        <v>129200</v>
      </c>
      <c r="D117" s="377">
        <v>2070</v>
      </c>
      <c r="E117" s="370">
        <v>1100</v>
      </c>
      <c r="F117" s="377">
        <v>4850</v>
      </c>
      <c r="G117" s="371">
        <v>0</v>
      </c>
      <c r="H117" s="372">
        <f t="shared" si="2"/>
        <v>125320</v>
      </c>
    </row>
    <row r="118" spans="1:8">
      <c r="A118" s="400" t="str">
        <f>'Land Price - BHIWANDI'!A118</f>
        <v>OGHDES</v>
      </c>
      <c r="B118" s="374" t="str">
        <f>'Land Price - BHIWANDI'!B118</f>
        <v>OGHDES</v>
      </c>
      <c r="C118" s="377">
        <v>138500</v>
      </c>
      <c r="D118" s="377">
        <v>2070</v>
      </c>
      <c r="E118" s="370">
        <v>1100</v>
      </c>
      <c r="F118" s="377">
        <v>5040</v>
      </c>
      <c r="G118" s="371">
        <v>0</v>
      </c>
      <c r="H118" s="372">
        <f t="shared" si="2"/>
        <v>134430</v>
      </c>
    </row>
    <row r="119" spans="1:8">
      <c r="A119" s="400" t="str">
        <f>'Land Price - BHIWANDI'!A119</f>
        <v>OGHDMS</v>
      </c>
      <c r="B119" s="374" t="str">
        <f>'Land Price - BHIWANDI'!B119</f>
        <v>OGHDMS</v>
      </c>
      <c r="C119" s="377">
        <v>129200</v>
      </c>
      <c r="D119" s="377">
        <v>2070</v>
      </c>
      <c r="E119" s="370">
        <v>1100</v>
      </c>
      <c r="F119" s="377">
        <v>4850</v>
      </c>
      <c r="G119" s="371">
        <v>0</v>
      </c>
      <c r="H119" s="372">
        <f t="shared" si="2"/>
        <v>125320</v>
      </c>
    </row>
    <row r="120" spans="1:8">
      <c r="A120" s="402" t="str">
        <f>'Land Price - BHIWANDI'!A120</f>
        <v>OGHDLD</v>
      </c>
      <c r="B120" s="374" t="str">
        <f>'Land Price - BHIWANDI'!B120</f>
        <v>OGHDLD</v>
      </c>
      <c r="C120" s="377">
        <v>141700</v>
      </c>
      <c r="D120" s="377">
        <v>2070</v>
      </c>
      <c r="E120" s="370">
        <v>1100</v>
      </c>
      <c r="F120" s="377">
        <v>2900</v>
      </c>
      <c r="G120" s="371">
        <v>0</v>
      </c>
      <c r="H120" s="403">
        <f t="shared" si="2"/>
        <v>139770</v>
      </c>
    </row>
    <row r="121" spans="1:8">
      <c r="A121" s="399" t="s">
        <v>422</v>
      </c>
      <c r="B121" s="404" t="s">
        <v>361</v>
      </c>
      <c r="C121" s="377">
        <v>149500</v>
      </c>
      <c r="D121" s="377">
        <v>1100</v>
      </c>
      <c r="E121" s="370">
        <v>1100</v>
      </c>
      <c r="F121" s="377">
        <v>3910</v>
      </c>
      <c r="G121" s="371">
        <v>0</v>
      </c>
      <c r="H121" s="403">
        <f t="shared" ref="H121:H122" si="4">C121+D121-E121-F121-G121</f>
        <v>145590</v>
      </c>
    </row>
    <row r="122" spans="1:8">
      <c r="A122" s="399" t="s">
        <v>422</v>
      </c>
      <c r="B122" s="374" t="s">
        <v>417</v>
      </c>
      <c r="C122" s="377">
        <v>147200</v>
      </c>
      <c r="D122" s="377">
        <v>2070</v>
      </c>
      <c r="E122" s="370">
        <v>1100</v>
      </c>
      <c r="F122" s="377">
        <v>5530</v>
      </c>
      <c r="G122" s="371">
        <v>0</v>
      </c>
      <c r="H122" s="403">
        <f t="shared" si="4"/>
        <v>142640</v>
      </c>
    </row>
    <row r="123" spans="1:8" ht="13.5" thickBot="1">
      <c r="A123" s="402" t="s">
        <v>420</v>
      </c>
      <c r="B123" s="374" t="s">
        <v>418</v>
      </c>
      <c r="C123" s="377">
        <v>147200</v>
      </c>
      <c r="D123" s="377">
        <v>2070</v>
      </c>
      <c r="E123" s="370">
        <v>1100</v>
      </c>
      <c r="F123" s="377">
        <v>5530</v>
      </c>
      <c r="G123" s="371">
        <v>0</v>
      </c>
      <c r="H123" s="403">
        <f t="shared" si="2"/>
        <v>142640</v>
      </c>
    </row>
    <row r="124" spans="1:8" ht="13.5" thickBot="1">
      <c r="A124" s="506" t="s">
        <v>399</v>
      </c>
      <c r="B124" s="502"/>
      <c r="C124" s="501"/>
      <c r="D124" s="502"/>
      <c r="E124" s="502"/>
      <c r="F124" s="502"/>
      <c r="G124" s="502"/>
      <c r="H124" s="502"/>
    </row>
    <row r="125" spans="1:8" ht="13.5" thickBot="1">
      <c r="A125" s="392" t="s">
        <v>90</v>
      </c>
      <c r="B125" s="393" t="s">
        <v>0</v>
      </c>
      <c r="C125" s="365" t="s">
        <v>83</v>
      </c>
      <c r="D125" s="364" t="s">
        <v>150</v>
      </c>
      <c r="E125" s="365" t="s">
        <v>84</v>
      </c>
      <c r="F125" s="366" t="s">
        <v>111</v>
      </c>
      <c r="G125" s="365" t="s">
        <v>132</v>
      </c>
      <c r="H125" s="367" t="s">
        <v>148</v>
      </c>
    </row>
    <row r="126" spans="1:8">
      <c r="A126" s="401" t="str">
        <f>'Land Price - BHIWANDI'!A126</f>
        <v>Film - 1 MFI Slip</v>
      </c>
      <c r="B126" s="374" t="str">
        <f>'Land Price - BHIWANDI'!B126</f>
        <v>F0120L</v>
      </c>
      <c r="C126" s="420">
        <v>139400</v>
      </c>
      <c r="D126" s="370">
        <v>2070</v>
      </c>
      <c r="E126" s="370">
        <v>1100</v>
      </c>
      <c r="F126" s="377">
        <v>5700</v>
      </c>
      <c r="G126" s="371">
        <v>0</v>
      </c>
      <c r="H126" s="403">
        <f t="shared" ref="H126:H167" si="5">C126+D126-E126-F126-G126</f>
        <v>134670</v>
      </c>
    </row>
    <row r="127" spans="1:8">
      <c r="A127" s="401" t="str">
        <f>'Land Price - BHIWANDI'!A127</f>
        <v>Film - 1 MFI Non Slip</v>
      </c>
      <c r="B127" s="374" t="str">
        <f>'Land Price - BHIWANDI'!B127</f>
        <v>F0118L</v>
      </c>
      <c r="C127" s="370">
        <v>139400</v>
      </c>
      <c r="D127" s="370">
        <v>2070</v>
      </c>
      <c r="E127" s="370">
        <v>1100</v>
      </c>
      <c r="F127" s="377">
        <v>5700</v>
      </c>
      <c r="G127" s="371">
        <v>0</v>
      </c>
      <c r="H127" s="372">
        <f t="shared" si="5"/>
        <v>134670</v>
      </c>
    </row>
    <row r="128" spans="1:8">
      <c r="A128" s="401" t="str">
        <f>'Land Price - BHIWANDI'!A128</f>
        <v>Film - 2 MFI Non Slip</v>
      </c>
      <c r="B128" s="374" t="str">
        <f>'Land Price - BHIWANDI'!B128</f>
        <v>F0218L</v>
      </c>
      <c r="C128" s="370">
        <v>139500</v>
      </c>
      <c r="D128" s="370">
        <v>2070</v>
      </c>
      <c r="E128" s="370">
        <v>1100</v>
      </c>
      <c r="F128" s="377">
        <v>5560</v>
      </c>
      <c r="G128" s="371">
        <v>0</v>
      </c>
      <c r="H128" s="372">
        <f t="shared" si="5"/>
        <v>134910</v>
      </c>
    </row>
    <row r="129" spans="1:8">
      <c r="A129" s="401" t="s">
        <v>340</v>
      </c>
      <c r="B129" s="374" t="s">
        <v>338</v>
      </c>
      <c r="C129" s="370">
        <v>139500</v>
      </c>
      <c r="D129" s="370">
        <v>2070</v>
      </c>
      <c r="E129" s="370">
        <v>1100</v>
      </c>
      <c r="F129" s="377">
        <v>5560</v>
      </c>
      <c r="G129" s="371">
        <v>0</v>
      </c>
      <c r="H129" s="372">
        <f t="shared" si="5"/>
        <v>134910</v>
      </c>
    </row>
    <row r="130" spans="1:8">
      <c r="A130" s="401" t="str">
        <f>'Land Price - BHIWANDI'!A130</f>
        <v>DRIP LATERAL</v>
      </c>
      <c r="B130" s="397" t="str">
        <f>'Land Price - BHIWANDI'!B130</f>
        <v>D0120L</v>
      </c>
      <c r="C130" s="370">
        <v>139600</v>
      </c>
      <c r="D130" s="370">
        <v>2070</v>
      </c>
      <c r="E130" s="377">
        <v>1100</v>
      </c>
      <c r="F130" s="377">
        <v>5510</v>
      </c>
      <c r="G130" s="378">
        <v>0</v>
      </c>
      <c r="H130" s="372">
        <f t="shared" si="5"/>
        <v>135060</v>
      </c>
    </row>
    <row r="131" spans="1:8">
      <c r="A131" s="405" t="s">
        <v>197</v>
      </c>
      <c r="B131" s="406" t="str">
        <f>'Land Price - BHIWANDI'!B131</f>
        <v>R0536L</v>
      </c>
      <c r="C131" s="370">
        <v>148600</v>
      </c>
      <c r="D131" s="370">
        <v>2070</v>
      </c>
      <c r="E131" s="377">
        <v>1100</v>
      </c>
      <c r="F131" s="377">
        <v>4820</v>
      </c>
      <c r="G131" s="378">
        <v>0</v>
      </c>
      <c r="H131" s="372">
        <f t="shared" si="5"/>
        <v>144750</v>
      </c>
    </row>
    <row r="132" spans="1:8">
      <c r="A132" s="405" t="str">
        <f>'Land Price - BHIWANDI'!A132</f>
        <v>LL  Roto - UV GRADE</v>
      </c>
      <c r="B132" s="407" t="str">
        <f>'Land Price - BHIWANDI'!B132</f>
        <v>R0536LU</v>
      </c>
      <c r="C132" s="370">
        <v>149600</v>
      </c>
      <c r="D132" s="370">
        <v>2070</v>
      </c>
      <c r="E132" s="377">
        <v>1100</v>
      </c>
      <c r="F132" s="377">
        <v>5120</v>
      </c>
      <c r="G132" s="378">
        <v>0</v>
      </c>
      <c r="H132" s="372">
        <f t="shared" si="5"/>
        <v>145450</v>
      </c>
    </row>
    <row r="133" spans="1:8">
      <c r="A133" s="405" t="str">
        <f>'Land Price - BHIWANDI'!A133</f>
        <v>LL  Extrusion</v>
      </c>
      <c r="B133" s="397" t="str">
        <f>'Land Price - BHIWANDI'!B133</f>
        <v>E0725L</v>
      </c>
      <c r="C133" s="370">
        <v>153600</v>
      </c>
      <c r="D133" s="370">
        <v>2070</v>
      </c>
      <c r="E133" s="377">
        <v>1100</v>
      </c>
      <c r="F133" s="377">
        <v>6130</v>
      </c>
      <c r="G133" s="378">
        <v>0</v>
      </c>
      <c r="H133" s="372">
        <f t="shared" si="5"/>
        <v>148440</v>
      </c>
    </row>
    <row r="134" spans="1:8">
      <c r="A134" s="405" t="str">
        <f>'Land Price - BHIWANDI'!A134</f>
        <v>LL Inj. Mldg.  (20MFI)</v>
      </c>
      <c r="B134" s="397" t="str">
        <f>'Land Price - BHIWANDI'!B134</f>
        <v>M2024L</v>
      </c>
      <c r="C134" s="370">
        <v>152700</v>
      </c>
      <c r="D134" s="370">
        <v>2070</v>
      </c>
      <c r="E134" s="377">
        <v>1100</v>
      </c>
      <c r="F134" s="377">
        <v>4780</v>
      </c>
      <c r="G134" s="378">
        <v>0</v>
      </c>
      <c r="H134" s="372">
        <f t="shared" si="5"/>
        <v>148890</v>
      </c>
    </row>
    <row r="135" spans="1:8">
      <c r="A135" s="405" t="str">
        <f>'Land Price - BHIWANDI'!A135</f>
        <v>LL Inj. Mldg.  (50MFI)</v>
      </c>
      <c r="B135" s="397" t="str">
        <f>'Land Price - BHIWANDI'!B135</f>
        <v>M5026L</v>
      </c>
      <c r="C135" s="370">
        <v>154100</v>
      </c>
      <c r="D135" s="370">
        <v>2070</v>
      </c>
      <c r="E135" s="377">
        <v>1100</v>
      </c>
      <c r="F135" s="377">
        <v>4940</v>
      </c>
      <c r="G135" s="378">
        <v>0</v>
      </c>
      <c r="H135" s="372">
        <f t="shared" si="5"/>
        <v>150130</v>
      </c>
    </row>
    <row r="136" spans="1:8">
      <c r="A136" s="405" t="s">
        <v>318</v>
      </c>
      <c r="B136" s="397" t="s">
        <v>316</v>
      </c>
      <c r="C136" s="370">
        <v>153900</v>
      </c>
      <c r="D136" s="370">
        <v>2070</v>
      </c>
      <c r="E136" s="377">
        <v>1100</v>
      </c>
      <c r="F136" s="377">
        <v>5700</v>
      </c>
      <c r="G136" s="378">
        <v>0</v>
      </c>
      <c r="H136" s="372">
        <f t="shared" si="5"/>
        <v>149170</v>
      </c>
    </row>
    <row r="137" spans="1:8">
      <c r="A137" s="405" t="s">
        <v>319</v>
      </c>
      <c r="B137" s="397" t="s">
        <v>317</v>
      </c>
      <c r="C137" s="370">
        <v>153400</v>
      </c>
      <c r="D137" s="370">
        <v>2070</v>
      </c>
      <c r="E137" s="377">
        <v>1100</v>
      </c>
      <c r="F137" s="377">
        <v>5700</v>
      </c>
      <c r="G137" s="378">
        <v>0</v>
      </c>
      <c r="H137" s="372">
        <f t="shared" si="5"/>
        <v>148670</v>
      </c>
    </row>
    <row r="138" spans="1:8">
      <c r="A138" s="405" t="s">
        <v>353</v>
      </c>
      <c r="B138" s="397" t="s">
        <v>351</v>
      </c>
      <c r="C138" s="370">
        <v>154400</v>
      </c>
      <c r="D138" s="370">
        <v>2070</v>
      </c>
      <c r="E138" s="377">
        <v>1100</v>
      </c>
      <c r="F138" s="377">
        <v>5700</v>
      </c>
      <c r="G138" s="378">
        <v>0</v>
      </c>
      <c r="H138" s="372">
        <f t="shared" si="5"/>
        <v>149670</v>
      </c>
    </row>
    <row r="139" spans="1:8">
      <c r="A139" s="405" t="s">
        <v>353</v>
      </c>
      <c r="B139" s="397" t="s">
        <v>352</v>
      </c>
      <c r="C139" s="370">
        <v>153900</v>
      </c>
      <c r="D139" s="370">
        <v>2070</v>
      </c>
      <c r="E139" s="377">
        <v>1100</v>
      </c>
      <c r="F139" s="377">
        <v>5700</v>
      </c>
      <c r="G139" s="378">
        <v>0</v>
      </c>
      <c r="H139" s="372">
        <f t="shared" si="5"/>
        <v>149170</v>
      </c>
    </row>
    <row r="140" spans="1:8">
      <c r="A140" s="405" t="s">
        <v>388</v>
      </c>
      <c r="B140" s="397" t="s">
        <v>371</v>
      </c>
      <c r="C140" s="370">
        <v>153900</v>
      </c>
      <c r="D140" s="370">
        <v>2070</v>
      </c>
      <c r="E140" s="377">
        <v>1100</v>
      </c>
      <c r="F140" s="377">
        <v>5700</v>
      </c>
      <c r="G140" s="378">
        <v>0</v>
      </c>
      <c r="H140" s="372">
        <f t="shared" si="5"/>
        <v>149170</v>
      </c>
    </row>
    <row r="141" spans="1:8">
      <c r="A141" s="405" t="s">
        <v>375</v>
      </c>
      <c r="B141" s="397" t="s">
        <v>372</v>
      </c>
      <c r="C141" s="370">
        <v>152900</v>
      </c>
      <c r="D141" s="370">
        <v>2070</v>
      </c>
      <c r="E141" s="377">
        <v>1100</v>
      </c>
      <c r="F141" s="377">
        <v>5700</v>
      </c>
      <c r="G141" s="378">
        <v>0</v>
      </c>
      <c r="H141" s="372">
        <f t="shared" si="5"/>
        <v>148170</v>
      </c>
    </row>
    <row r="142" spans="1:8">
      <c r="A142" s="405" t="s">
        <v>376</v>
      </c>
      <c r="B142" s="397" t="s">
        <v>373</v>
      </c>
      <c r="C142" s="370">
        <v>154900</v>
      </c>
      <c r="D142" s="370">
        <v>2070</v>
      </c>
      <c r="E142" s="377">
        <v>1100</v>
      </c>
      <c r="F142" s="377">
        <v>5700</v>
      </c>
      <c r="G142" s="378">
        <v>0</v>
      </c>
      <c r="H142" s="372">
        <f t="shared" si="5"/>
        <v>150170</v>
      </c>
    </row>
    <row r="143" spans="1:8">
      <c r="A143" s="405" t="s">
        <v>377</v>
      </c>
      <c r="B143" s="397" t="s">
        <v>374</v>
      </c>
      <c r="C143" s="370">
        <v>159400</v>
      </c>
      <c r="D143" s="370">
        <v>2070</v>
      </c>
      <c r="E143" s="377">
        <v>1100</v>
      </c>
      <c r="F143" s="377">
        <v>5700</v>
      </c>
      <c r="G143" s="378">
        <v>0</v>
      </c>
      <c r="H143" s="372">
        <f t="shared" si="5"/>
        <v>154670</v>
      </c>
    </row>
    <row r="144" spans="1:8">
      <c r="A144" s="405" t="s">
        <v>353</v>
      </c>
      <c r="B144" s="408" t="s">
        <v>393</v>
      </c>
      <c r="C144" s="370">
        <v>158400</v>
      </c>
      <c r="D144" s="370">
        <v>2070</v>
      </c>
      <c r="E144" s="377">
        <v>1100</v>
      </c>
      <c r="F144" s="377">
        <v>5700</v>
      </c>
      <c r="G144" s="378">
        <v>0</v>
      </c>
      <c r="H144" s="372">
        <f t="shared" ref="H144:H150" si="6">C144+D144-E144-F144-G144</f>
        <v>153670</v>
      </c>
    </row>
    <row r="145" spans="1:8">
      <c r="A145" s="405" t="s">
        <v>353</v>
      </c>
      <c r="B145" s="397" t="s">
        <v>395</v>
      </c>
      <c r="C145" s="370">
        <v>156400</v>
      </c>
      <c r="D145" s="370">
        <v>2070</v>
      </c>
      <c r="E145" s="377">
        <v>1100</v>
      </c>
      <c r="F145" s="377">
        <v>5700</v>
      </c>
      <c r="G145" s="378">
        <v>0</v>
      </c>
      <c r="H145" s="372">
        <f t="shared" si="6"/>
        <v>151670</v>
      </c>
    </row>
    <row r="146" spans="1:8">
      <c r="A146" s="405" t="s">
        <v>353</v>
      </c>
      <c r="B146" s="397" t="s">
        <v>394</v>
      </c>
      <c r="C146" s="370">
        <v>156400</v>
      </c>
      <c r="D146" s="370">
        <v>2070</v>
      </c>
      <c r="E146" s="377">
        <v>1100</v>
      </c>
      <c r="F146" s="377">
        <v>5700</v>
      </c>
      <c r="G146" s="378">
        <v>0</v>
      </c>
      <c r="H146" s="372">
        <f t="shared" si="6"/>
        <v>151670</v>
      </c>
    </row>
    <row r="147" spans="1:8">
      <c r="A147" s="405" t="s">
        <v>353</v>
      </c>
      <c r="B147" s="397" t="s">
        <v>403</v>
      </c>
      <c r="C147" s="370">
        <v>151400</v>
      </c>
      <c r="D147" s="370">
        <v>2070</v>
      </c>
      <c r="E147" s="377">
        <v>1100</v>
      </c>
      <c r="F147" s="377">
        <v>5700</v>
      </c>
      <c r="G147" s="378">
        <v>0</v>
      </c>
      <c r="H147" s="372">
        <f t="shared" si="6"/>
        <v>146670</v>
      </c>
    </row>
    <row r="148" spans="1:8">
      <c r="A148" s="405" t="s">
        <v>353</v>
      </c>
      <c r="B148" s="397" t="s">
        <v>404</v>
      </c>
      <c r="C148" s="370">
        <v>153900</v>
      </c>
      <c r="D148" s="370">
        <v>2070</v>
      </c>
      <c r="E148" s="377">
        <v>1100</v>
      </c>
      <c r="F148" s="377">
        <v>5700</v>
      </c>
      <c r="G148" s="378">
        <v>0</v>
      </c>
      <c r="H148" s="372">
        <f t="shared" si="6"/>
        <v>149170</v>
      </c>
    </row>
    <row r="149" spans="1:8">
      <c r="A149" s="405" t="s">
        <v>353</v>
      </c>
      <c r="B149" s="397" t="s">
        <v>411</v>
      </c>
      <c r="C149" s="370">
        <v>153900</v>
      </c>
      <c r="D149" s="370">
        <v>2070</v>
      </c>
      <c r="E149" s="377">
        <v>1100</v>
      </c>
      <c r="F149" s="377">
        <v>5700</v>
      </c>
      <c r="G149" s="378">
        <v>0</v>
      </c>
      <c r="H149" s="372">
        <f t="shared" si="6"/>
        <v>149170</v>
      </c>
    </row>
    <row r="150" spans="1:8">
      <c r="A150" s="405" t="s">
        <v>353</v>
      </c>
      <c r="B150" s="397" t="s">
        <v>406</v>
      </c>
      <c r="C150" s="370">
        <v>153900</v>
      </c>
      <c r="D150" s="370">
        <v>2070</v>
      </c>
      <c r="E150" s="377">
        <v>1100</v>
      </c>
      <c r="F150" s="377">
        <v>5700</v>
      </c>
      <c r="G150" s="378">
        <v>0</v>
      </c>
      <c r="H150" s="372">
        <f t="shared" si="6"/>
        <v>149170</v>
      </c>
    </row>
    <row r="151" spans="1:8">
      <c r="A151" s="401" t="str">
        <f>'Land Price - BHIWANDI'!A151</f>
        <v>Film - 1 MFI Slip (NP)</v>
      </c>
      <c r="B151" s="397" t="str">
        <f>'Land Price - BHIWANDI'!B151</f>
        <v>N0120L</v>
      </c>
      <c r="C151" s="370">
        <v>138600</v>
      </c>
      <c r="D151" s="370">
        <v>2070</v>
      </c>
      <c r="E151" s="377">
        <v>1100</v>
      </c>
      <c r="F151" s="377">
        <v>5700</v>
      </c>
      <c r="G151" s="378">
        <v>0</v>
      </c>
      <c r="H151" s="372">
        <f t="shared" si="5"/>
        <v>133870</v>
      </c>
    </row>
    <row r="152" spans="1:8">
      <c r="A152" s="401" t="str">
        <f>'Land Price - BHIWANDI'!A152</f>
        <v>Film - 1 MFI Non Slip (NP)</v>
      </c>
      <c r="B152" s="397" t="str">
        <f>'Land Price - BHIWANDI'!B152</f>
        <v>N0118L</v>
      </c>
      <c r="C152" s="370">
        <v>138600</v>
      </c>
      <c r="D152" s="370">
        <v>2070</v>
      </c>
      <c r="E152" s="377">
        <v>1100</v>
      </c>
      <c r="F152" s="377">
        <v>5700</v>
      </c>
      <c r="G152" s="378">
        <v>0</v>
      </c>
      <c r="H152" s="372">
        <f t="shared" si="5"/>
        <v>133870</v>
      </c>
    </row>
    <row r="153" spans="1:8">
      <c r="A153" s="401" t="str">
        <f>'Land Price - BHIWANDI'!A153</f>
        <v>Film - 2 MFI Non Slip (NP)</v>
      </c>
      <c r="B153" s="397" t="str">
        <f>'Land Price - BHIWANDI'!B153</f>
        <v>N0218L</v>
      </c>
      <c r="C153" s="370">
        <v>138700</v>
      </c>
      <c r="D153" s="370">
        <v>2070</v>
      </c>
      <c r="E153" s="377">
        <v>1100</v>
      </c>
      <c r="F153" s="377">
        <v>5560</v>
      </c>
      <c r="G153" s="378">
        <v>0</v>
      </c>
      <c r="H153" s="372">
        <f t="shared" si="5"/>
        <v>134110</v>
      </c>
    </row>
    <row r="154" spans="1:8">
      <c r="A154" s="401" t="s">
        <v>341</v>
      </c>
      <c r="B154" s="374" t="s">
        <v>339</v>
      </c>
      <c r="C154" s="370">
        <v>138700</v>
      </c>
      <c r="D154" s="370">
        <v>2070</v>
      </c>
      <c r="E154" s="377">
        <v>1100</v>
      </c>
      <c r="F154" s="377">
        <v>5560</v>
      </c>
      <c r="G154" s="378">
        <v>0</v>
      </c>
      <c r="H154" s="372">
        <f t="shared" si="5"/>
        <v>134110</v>
      </c>
    </row>
    <row r="155" spans="1:8">
      <c r="A155" s="401" t="str">
        <f>'Land Price - BHIWANDI'!A155</f>
        <v>DRIP LATERAL(NP)</v>
      </c>
      <c r="B155" s="397" t="str">
        <f>'Land Price - BHIWANDI'!B155</f>
        <v>ND0120L</v>
      </c>
      <c r="C155" s="370">
        <v>138800</v>
      </c>
      <c r="D155" s="370">
        <v>2070</v>
      </c>
      <c r="E155" s="377">
        <v>1100</v>
      </c>
      <c r="F155" s="377">
        <v>5510</v>
      </c>
      <c r="G155" s="378">
        <v>0</v>
      </c>
      <c r="H155" s="372">
        <f t="shared" si="5"/>
        <v>134260</v>
      </c>
    </row>
    <row r="156" spans="1:8">
      <c r="A156" s="401" t="str">
        <f>'Land Price - BHIWANDI'!A156</f>
        <v>LL Roto (NP)</v>
      </c>
      <c r="B156" s="397" t="str">
        <f>'Land Price - BHIWANDI'!B156</f>
        <v>N0536L</v>
      </c>
      <c r="C156" s="370">
        <v>147800</v>
      </c>
      <c r="D156" s="370">
        <v>2070</v>
      </c>
      <c r="E156" s="377">
        <v>1100</v>
      </c>
      <c r="F156" s="377">
        <v>4820</v>
      </c>
      <c r="G156" s="378">
        <v>0</v>
      </c>
      <c r="H156" s="372">
        <f t="shared" si="5"/>
        <v>143950</v>
      </c>
    </row>
    <row r="157" spans="1:8">
      <c r="A157" s="401" t="str">
        <f>'Land Price - BHIWANDI'!A157</f>
        <v>LL Roto (NP) - UV</v>
      </c>
      <c r="B157" s="376" t="str">
        <f>'Land Price - BHIWANDI'!B157</f>
        <v>N0536LU</v>
      </c>
      <c r="C157" s="370">
        <v>148800</v>
      </c>
      <c r="D157" s="370">
        <v>2070</v>
      </c>
      <c r="E157" s="377">
        <v>1100</v>
      </c>
      <c r="F157" s="377">
        <v>5120</v>
      </c>
      <c r="G157" s="378">
        <v>0</v>
      </c>
      <c r="H157" s="372">
        <f t="shared" si="5"/>
        <v>144650</v>
      </c>
    </row>
    <row r="158" spans="1:8">
      <c r="A158" s="409" t="str">
        <f>'Land Price - BHIWANDI'!A158</f>
        <v>LL Extrusion (NP)</v>
      </c>
      <c r="B158" s="374" t="str">
        <f>'Land Price - BHIWANDI'!B158</f>
        <v>N0725L</v>
      </c>
      <c r="C158" s="370">
        <v>152800</v>
      </c>
      <c r="D158" s="370">
        <v>2070</v>
      </c>
      <c r="E158" s="370">
        <v>1100</v>
      </c>
      <c r="F158" s="377">
        <v>6130</v>
      </c>
      <c r="G158" s="371">
        <v>0</v>
      </c>
      <c r="H158" s="372">
        <f t="shared" si="5"/>
        <v>147640</v>
      </c>
    </row>
    <row r="159" spans="1:8">
      <c r="A159" s="409" t="str">
        <f>'Land Price - BHIWANDI'!A159</f>
        <v>LL Inj. Mldg.  (20MFI) (NP)</v>
      </c>
      <c r="B159" s="374" t="str">
        <f>'Land Price - BHIWANDI'!B159</f>
        <v>N2024L</v>
      </c>
      <c r="C159" s="370">
        <v>151900</v>
      </c>
      <c r="D159" s="370">
        <v>2070</v>
      </c>
      <c r="E159" s="370">
        <v>1100</v>
      </c>
      <c r="F159" s="377">
        <v>4780</v>
      </c>
      <c r="G159" s="371">
        <v>0</v>
      </c>
      <c r="H159" s="372">
        <f t="shared" si="5"/>
        <v>148090</v>
      </c>
    </row>
    <row r="160" spans="1:8">
      <c r="A160" s="402" t="str">
        <f>'Land Price - BHIWANDI'!A160</f>
        <v>LL Inj. Mldg.  (50MFI) (NP)</v>
      </c>
      <c r="B160" s="374" t="str">
        <f>'Land Price - BHIWANDI'!B160</f>
        <v>N5026L</v>
      </c>
      <c r="C160" s="370">
        <v>153300</v>
      </c>
      <c r="D160" s="370">
        <v>2070</v>
      </c>
      <c r="E160" s="370">
        <v>1100</v>
      </c>
      <c r="F160" s="377">
        <v>4940</v>
      </c>
      <c r="G160" s="371">
        <v>0</v>
      </c>
      <c r="H160" s="372">
        <f t="shared" si="5"/>
        <v>149330</v>
      </c>
    </row>
    <row r="161" spans="1:8">
      <c r="A161" s="405" t="s">
        <v>323</v>
      </c>
      <c r="B161" s="374" t="s">
        <v>321</v>
      </c>
      <c r="C161" s="370">
        <v>153100</v>
      </c>
      <c r="D161" s="370">
        <v>2070</v>
      </c>
      <c r="E161" s="370">
        <v>1100</v>
      </c>
      <c r="F161" s="377">
        <v>5700</v>
      </c>
      <c r="G161" s="371">
        <v>0</v>
      </c>
      <c r="H161" s="372">
        <f t="shared" si="5"/>
        <v>148370</v>
      </c>
    </row>
    <row r="162" spans="1:8">
      <c r="A162" s="405" t="s">
        <v>324</v>
      </c>
      <c r="B162" s="374" t="s">
        <v>322</v>
      </c>
      <c r="C162" s="370">
        <v>152600</v>
      </c>
      <c r="D162" s="370">
        <v>2070</v>
      </c>
      <c r="E162" s="370">
        <v>1100</v>
      </c>
      <c r="F162" s="377">
        <v>5700</v>
      </c>
      <c r="G162" s="371">
        <v>0</v>
      </c>
      <c r="H162" s="372">
        <f t="shared" si="5"/>
        <v>147870</v>
      </c>
    </row>
    <row r="163" spans="1:8">
      <c r="A163" s="402" t="str">
        <f>'Land Price - BHIWANDI'!A163</f>
        <v>OGLLES</v>
      </c>
      <c r="B163" s="374" t="str">
        <f>'Land Price - BHIWANDI'!B163</f>
        <v>OGLLES</v>
      </c>
      <c r="C163" s="370">
        <v>134400</v>
      </c>
      <c r="D163" s="370">
        <v>2070</v>
      </c>
      <c r="E163" s="370">
        <v>1100</v>
      </c>
      <c r="F163" s="377">
        <v>5700</v>
      </c>
      <c r="G163" s="371">
        <v>0</v>
      </c>
      <c r="H163" s="372">
        <f t="shared" si="5"/>
        <v>129670</v>
      </c>
    </row>
    <row r="164" spans="1:8">
      <c r="A164" s="402" t="str">
        <f>'Land Price - BHIWANDI'!A164</f>
        <v>OGLLRS</v>
      </c>
      <c r="B164" s="374" t="str">
        <f>'Land Price - BHIWANDI'!B164</f>
        <v>OGLLRS</v>
      </c>
      <c r="C164" s="370">
        <v>141600</v>
      </c>
      <c r="D164" s="370">
        <v>2070</v>
      </c>
      <c r="E164" s="370">
        <v>1100</v>
      </c>
      <c r="F164" s="377">
        <v>4820</v>
      </c>
      <c r="G164" s="371">
        <v>0</v>
      </c>
      <c r="H164" s="372">
        <f t="shared" si="5"/>
        <v>137750</v>
      </c>
    </row>
    <row r="165" spans="1:8">
      <c r="A165" s="410" t="str">
        <f>'Land Price - BHIWANDI'!A165</f>
        <v>OGLLMS</v>
      </c>
      <c r="B165" s="380" t="str">
        <f>'Land Price - BHIWANDI'!B165</f>
        <v>OGLLMS</v>
      </c>
      <c r="C165" s="370">
        <v>147100</v>
      </c>
      <c r="D165" s="370">
        <v>2070</v>
      </c>
      <c r="E165" s="370">
        <v>1100</v>
      </c>
      <c r="F165" s="377">
        <v>4940</v>
      </c>
      <c r="G165" s="371">
        <v>0</v>
      </c>
      <c r="H165" s="372">
        <f t="shared" si="5"/>
        <v>143130</v>
      </c>
    </row>
    <row r="166" spans="1:8">
      <c r="A166" s="411" t="s">
        <v>320</v>
      </c>
      <c r="B166" s="374" t="s">
        <v>320</v>
      </c>
      <c r="C166" s="370">
        <v>134400</v>
      </c>
      <c r="D166" s="370">
        <v>2070</v>
      </c>
      <c r="E166" s="387">
        <v>1100</v>
      </c>
      <c r="F166" s="377">
        <v>5700</v>
      </c>
      <c r="G166" s="388">
        <v>0</v>
      </c>
      <c r="H166" s="389">
        <f t="shared" si="5"/>
        <v>129670</v>
      </c>
    </row>
    <row r="167" spans="1:8">
      <c r="A167" s="405" t="s">
        <v>353</v>
      </c>
      <c r="B167" s="374" t="s">
        <v>354</v>
      </c>
      <c r="C167" s="370">
        <v>153600</v>
      </c>
      <c r="D167" s="370">
        <v>2070</v>
      </c>
      <c r="E167" s="387">
        <v>1100</v>
      </c>
      <c r="F167" s="377">
        <v>5700</v>
      </c>
      <c r="G167" s="388">
        <v>0</v>
      </c>
      <c r="H167" s="389">
        <f t="shared" si="5"/>
        <v>148870</v>
      </c>
    </row>
    <row r="168" spans="1:8">
      <c r="A168" s="405" t="s">
        <v>353</v>
      </c>
      <c r="B168" s="374" t="s">
        <v>355</v>
      </c>
      <c r="C168" s="370">
        <v>153100</v>
      </c>
      <c r="D168" s="370">
        <v>2070</v>
      </c>
      <c r="E168" s="387">
        <v>1100</v>
      </c>
      <c r="F168" s="377">
        <v>5700</v>
      </c>
      <c r="G168" s="388">
        <v>0</v>
      </c>
      <c r="H168" s="389">
        <f t="shared" ref="H168:H174" si="7">C168+D168-E168-F168-G168</f>
        <v>148370</v>
      </c>
    </row>
    <row r="169" spans="1:8">
      <c r="A169" s="405" t="s">
        <v>387</v>
      </c>
      <c r="B169" s="374" t="s">
        <v>378</v>
      </c>
      <c r="C169" s="370">
        <v>153100</v>
      </c>
      <c r="D169" s="370">
        <v>2070</v>
      </c>
      <c r="E169" s="387">
        <v>1100</v>
      </c>
      <c r="F169" s="377">
        <v>5700</v>
      </c>
      <c r="G169" s="388">
        <v>0</v>
      </c>
      <c r="H169" s="389">
        <f t="shared" si="7"/>
        <v>148370</v>
      </c>
    </row>
    <row r="170" spans="1:8">
      <c r="A170" s="405" t="s">
        <v>384</v>
      </c>
      <c r="B170" s="374" t="s">
        <v>379</v>
      </c>
      <c r="C170" s="370">
        <v>152100</v>
      </c>
      <c r="D170" s="370">
        <v>2070</v>
      </c>
      <c r="E170" s="387">
        <v>1100</v>
      </c>
      <c r="F170" s="377">
        <v>5700</v>
      </c>
      <c r="G170" s="388">
        <v>0</v>
      </c>
      <c r="H170" s="389">
        <f t="shared" si="7"/>
        <v>147370</v>
      </c>
    </row>
    <row r="171" spans="1:8">
      <c r="A171" s="405" t="s">
        <v>385</v>
      </c>
      <c r="B171" s="374" t="s">
        <v>380</v>
      </c>
      <c r="C171" s="370">
        <v>154100</v>
      </c>
      <c r="D171" s="370">
        <v>2070</v>
      </c>
      <c r="E171" s="387">
        <v>1100</v>
      </c>
      <c r="F171" s="377">
        <v>5700</v>
      </c>
      <c r="G171" s="388">
        <v>0</v>
      </c>
      <c r="H171" s="389">
        <f t="shared" si="7"/>
        <v>149370</v>
      </c>
    </row>
    <row r="172" spans="1:8">
      <c r="A172" s="405" t="s">
        <v>386</v>
      </c>
      <c r="B172" s="374" t="s">
        <v>381</v>
      </c>
      <c r="C172" s="370">
        <v>158600</v>
      </c>
      <c r="D172" s="370">
        <v>2070</v>
      </c>
      <c r="E172" s="387">
        <v>1100</v>
      </c>
      <c r="F172" s="377">
        <v>5700</v>
      </c>
      <c r="G172" s="388">
        <v>0</v>
      </c>
      <c r="H172" s="389">
        <f t="shared" si="7"/>
        <v>153870</v>
      </c>
    </row>
    <row r="173" spans="1:8">
      <c r="A173" s="405" t="s">
        <v>382</v>
      </c>
      <c r="B173" s="374" t="s">
        <v>382</v>
      </c>
      <c r="C173" s="370">
        <v>134400</v>
      </c>
      <c r="D173" s="370">
        <v>2070</v>
      </c>
      <c r="E173" s="387">
        <v>1100</v>
      </c>
      <c r="F173" s="377">
        <v>5700</v>
      </c>
      <c r="G173" s="388">
        <v>0</v>
      </c>
      <c r="H173" s="389">
        <f t="shared" si="7"/>
        <v>129670</v>
      </c>
    </row>
    <row r="174" spans="1:8">
      <c r="A174" s="405" t="s">
        <v>382</v>
      </c>
      <c r="B174" s="374" t="s">
        <v>383</v>
      </c>
      <c r="C174" s="370">
        <v>134400</v>
      </c>
      <c r="D174" s="370">
        <v>2070</v>
      </c>
      <c r="E174" s="387">
        <v>1100</v>
      </c>
      <c r="F174" s="377">
        <v>5700</v>
      </c>
      <c r="G174" s="388">
        <v>0</v>
      </c>
      <c r="H174" s="389">
        <f t="shared" si="7"/>
        <v>129670</v>
      </c>
    </row>
    <row r="175" spans="1:8">
      <c r="A175" s="368" t="s">
        <v>353</v>
      </c>
      <c r="B175" s="374" t="s">
        <v>396</v>
      </c>
      <c r="C175" s="370">
        <v>157600</v>
      </c>
      <c r="D175" s="370">
        <v>2070</v>
      </c>
      <c r="E175" s="387">
        <v>1100</v>
      </c>
      <c r="F175" s="377">
        <v>5700</v>
      </c>
      <c r="G175" s="388">
        <v>0</v>
      </c>
      <c r="H175" s="389">
        <f t="shared" ref="H175" si="8">C175+D175-E175-F175-G175</f>
        <v>152870</v>
      </c>
    </row>
    <row r="176" spans="1:8">
      <c r="A176" s="368" t="s">
        <v>353</v>
      </c>
      <c r="B176" s="374" t="s">
        <v>397</v>
      </c>
      <c r="C176" s="370">
        <v>155600</v>
      </c>
      <c r="D176" s="370">
        <v>2070</v>
      </c>
      <c r="E176" s="387">
        <v>1100</v>
      </c>
      <c r="F176" s="377">
        <v>5700</v>
      </c>
      <c r="G176" s="388">
        <v>0</v>
      </c>
      <c r="H176" s="389">
        <f t="shared" ref="H176:H181" si="9">C176+D176-E176-F176-G176</f>
        <v>150870</v>
      </c>
    </row>
    <row r="177" spans="1:8">
      <c r="A177" s="368" t="s">
        <v>353</v>
      </c>
      <c r="B177" s="374" t="s">
        <v>398</v>
      </c>
      <c r="C177" s="370">
        <v>155600</v>
      </c>
      <c r="D177" s="370">
        <v>2070</v>
      </c>
      <c r="E177" s="387">
        <v>1100</v>
      </c>
      <c r="F177" s="377">
        <v>5700</v>
      </c>
      <c r="G177" s="388">
        <v>0</v>
      </c>
      <c r="H177" s="389">
        <f t="shared" si="9"/>
        <v>150870</v>
      </c>
    </row>
    <row r="178" spans="1:8">
      <c r="A178" s="368" t="s">
        <v>353</v>
      </c>
      <c r="B178" s="374" t="s">
        <v>407</v>
      </c>
      <c r="C178" s="370">
        <v>150600</v>
      </c>
      <c r="D178" s="370">
        <v>2070</v>
      </c>
      <c r="E178" s="387">
        <v>1100</v>
      </c>
      <c r="F178" s="377">
        <v>5700</v>
      </c>
      <c r="G178" s="388">
        <v>0</v>
      </c>
      <c r="H178" s="389">
        <f t="shared" si="9"/>
        <v>145870</v>
      </c>
    </row>
    <row r="179" spans="1:8">
      <c r="A179" s="368" t="s">
        <v>353</v>
      </c>
      <c r="B179" s="374" t="s">
        <v>408</v>
      </c>
      <c r="C179" s="370">
        <v>153100</v>
      </c>
      <c r="D179" s="370">
        <v>2070</v>
      </c>
      <c r="E179" s="387">
        <v>1100</v>
      </c>
      <c r="F179" s="377">
        <v>5700</v>
      </c>
      <c r="G179" s="388">
        <v>0</v>
      </c>
      <c r="H179" s="389">
        <f t="shared" si="9"/>
        <v>148370</v>
      </c>
    </row>
    <row r="180" spans="1:8">
      <c r="A180" s="368" t="s">
        <v>353</v>
      </c>
      <c r="B180" s="374" t="s">
        <v>409</v>
      </c>
      <c r="C180" s="370">
        <v>153100</v>
      </c>
      <c r="D180" s="370">
        <v>2070</v>
      </c>
      <c r="E180" s="387">
        <v>1100</v>
      </c>
      <c r="F180" s="377">
        <v>5700</v>
      </c>
      <c r="G180" s="388">
        <v>0</v>
      </c>
      <c r="H180" s="389">
        <f t="shared" si="9"/>
        <v>148370</v>
      </c>
    </row>
    <row r="181" spans="1:8">
      <c r="A181" s="368" t="s">
        <v>353</v>
      </c>
      <c r="B181" s="374" t="s">
        <v>410</v>
      </c>
      <c r="C181" s="370">
        <v>153100</v>
      </c>
      <c r="D181" s="370">
        <v>2070</v>
      </c>
      <c r="E181" s="387">
        <v>1100</v>
      </c>
      <c r="F181" s="377">
        <v>5700</v>
      </c>
      <c r="G181" s="388">
        <v>0</v>
      </c>
      <c r="H181" s="389">
        <f t="shared" si="9"/>
        <v>148370</v>
      </c>
    </row>
    <row r="182" spans="1:8" ht="13.5" thickBot="1">
      <c r="A182" s="507" t="s">
        <v>308</v>
      </c>
      <c r="B182" s="508"/>
      <c r="C182" s="508"/>
      <c r="D182" s="508"/>
      <c r="E182" s="508"/>
      <c r="F182" s="508"/>
      <c r="G182" s="508"/>
      <c r="H182" s="509"/>
    </row>
    <row r="183" spans="1:8" ht="13.5" thickBot="1">
      <c r="A183" s="510" t="s">
        <v>389</v>
      </c>
      <c r="B183" s="511"/>
      <c r="C183" s="511"/>
      <c r="D183" s="511"/>
      <c r="E183" s="511"/>
      <c r="F183" s="511"/>
      <c r="G183" s="511"/>
      <c r="H183" s="512"/>
    </row>
    <row r="184" spans="1:8">
      <c r="A184" s="513" t="s">
        <v>147</v>
      </c>
      <c r="B184" s="514"/>
      <c r="C184" s="514"/>
      <c r="D184" s="514"/>
      <c r="E184" s="412" t="s">
        <v>309</v>
      </c>
      <c r="F184" s="412" t="s">
        <v>93</v>
      </c>
      <c r="G184" s="413"/>
      <c r="H184" s="414"/>
    </row>
    <row r="185" spans="1:8" ht="13.5" thickBot="1">
      <c r="A185" s="488" t="s">
        <v>98</v>
      </c>
      <c r="B185" s="489"/>
      <c r="C185" s="489"/>
      <c r="D185" s="489"/>
      <c r="E185" s="415"/>
      <c r="F185" s="416" t="s">
        <v>112</v>
      </c>
      <c r="G185" s="416" t="s">
        <v>94</v>
      </c>
      <c r="H185" s="417"/>
    </row>
  </sheetData>
  <mergeCells count="12">
    <mergeCell ref="A185:D185"/>
    <mergeCell ref="A1:A2"/>
    <mergeCell ref="B1:H1"/>
    <mergeCell ref="B2:H2"/>
    <mergeCell ref="B3:H3"/>
    <mergeCell ref="B4:H4"/>
    <mergeCell ref="A5:H5"/>
    <mergeCell ref="A69:H69"/>
    <mergeCell ref="A124:H124"/>
    <mergeCell ref="A182:H182"/>
    <mergeCell ref="A183:H183"/>
    <mergeCell ref="A184:D184"/>
  </mergeCells>
  <pageMargins left="0.35" right="0" top="0.28999999999999998" bottom="0.17" header="0.27" footer="0"/>
  <pageSetup scale="3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199"/>
  <sheetViews>
    <sheetView view="pageBreakPreview" zoomScale="62" zoomScaleNormal="70" zoomScaleSheetLayoutView="62" workbookViewId="0">
      <selection sqref="A1:XFD1048576"/>
    </sheetView>
  </sheetViews>
  <sheetFormatPr defaultColWidth="61.7109375" defaultRowHeight="15"/>
  <cols>
    <col min="1" max="1" width="75.42578125" customWidth="1"/>
    <col min="2" max="2" width="50.42578125" style="4" customWidth="1"/>
    <col min="3" max="3" width="42" style="3" customWidth="1"/>
    <col min="4" max="4" width="35.140625" style="3" customWidth="1"/>
    <col min="5" max="5" width="43.42578125" customWidth="1"/>
    <col min="6" max="6" width="53.42578125" customWidth="1"/>
    <col min="7" max="7" width="41.85546875" customWidth="1"/>
    <col min="8" max="8" width="45.28515625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ht="27">
      <c r="A1" s="480" t="s">
        <v>129</v>
      </c>
      <c r="B1" s="468" t="s">
        <v>92</v>
      </c>
      <c r="C1" s="468"/>
      <c r="D1" s="468"/>
      <c r="E1" s="468"/>
      <c r="F1" s="468"/>
      <c r="G1" s="468"/>
      <c r="H1" s="468"/>
      <c r="I1" s="89"/>
      <c r="J1" s="90"/>
      <c r="K1" s="53"/>
      <c r="L1" s="54"/>
    </row>
    <row r="2" spans="1:24" ht="27">
      <c r="A2" s="481"/>
      <c r="B2" s="471" t="s">
        <v>99</v>
      </c>
      <c r="C2" s="471"/>
      <c r="D2" s="471"/>
      <c r="E2" s="471"/>
      <c r="F2" s="471"/>
      <c r="G2" s="471"/>
      <c r="H2" s="471"/>
      <c r="I2" s="91"/>
      <c r="J2" s="92"/>
      <c r="K2" s="55"/>
      <c r="L2" s="56"/>
    </row>
    <row r="3" spans="1:24" ht="27">
      <c r="A3" s="71">
        <v>46251</v>
      </c>
      <c r="B3" s="474" t="s">
        <v>268</v>
      </c>
      <c r="C3" s="474"/>
      <c r="D3" s="474"/>
      <c r="E3" s="474"/>
      <c r="F3" s="474"/>
      <c r="G3" s="474"/>
      <c r="H3" s="474"/>
      <c r="I3" s="53"/>
      <c r="J3" s="93"/>
      <c r="K3" s="55"/>
      <c r="L3" s="56"/>
    </row>
    <row r="4" spans="1:24" ht="27.75" thickBot="1">
      <c r="A4" s="70" t="s">
        <v>100</v>
      </c>
      <c r="B4" s="477" t="s">
        <v>272</v>
      </c>
      <c r="C4" s="477"/>
      <c r="D4" s="477"/>
      <c r="E4" s="477"/>
      <c r="F4" s="477"/>
      <c r="G4" s="477"/>
      <c r="H4" s="477"/>
      <c r="I4" s="53"/>
      <c r="J4" s="93"/>
      <c r="K4" s="57"/>
      <c r="L4" s="58"/>
    </row>
    <row r="5" spans="1:24" ht="27.75" thickBot="1">
      <c r="A5" s="485" t="s">
        <v>401</v>
      </c>
      <c r="B5" s="462"/>
      <c r="C5" s="462"/>
      <c r="D5" s="462"/>
      <c r="E5" s="462"/>
      <c r="F5" s="462"/>
      <c r="G5" s="462"/>
      <c r="H5" s="462"/>
      <c r="I5" s="94"/>
      <c r="J5" s="95"/>
      <c r="K5" s="452"/>
      <c r="L5" s="452"/>
    </row>
    <row r="6" spans="1:24" s="103" customFormat="1" ht="56.25" thickBot="1">
      <c r="A6" s="97" t="s">
        <v>90</v>
      </c>
      <c r="B6" s="98" t="s">
        <v>0</v>
      </c>
      <c r="C6" s="147" t="s">
        <v>83</v>
      </c>
      <c r="D6" s="110" t="s">
        <v>151</v>
      </c>
      <c r="E6" s="111" t="s">
        <v>84</v>
      </c>
      <c r="F6" s="111" t="s">
        <v>111</v>
      </c>
      <c r="G6" s="110" t="s">
        <v>132</v>
      </c>
      <c r="H6" s="112" t="s">
        <v>149</v>
      </c>
      <c r="I6" s="100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72" t="str">
        <f>'Land Price - BHIWANDI'!A7</f>
        <v>Injection Moulding</v>
      </c>
      <c r="B7" s="86" t="str">
        <f>'Land Price - BHIWANDI'!B7</f>
        <v>M12RR / M12RR1</v>
      </c>
      <c r="C7" s="342">
        <v>145900</v>
      </c>
      <c r="D7" s="202">
        <v>3200</v>
      </c>
      <c r="E7" s="113">
        <v>1100</v>
      </c>
      <c r="F7" s="184">
        <v>5430</v>
      </c>
      <c r="G7" s="114">
        <v>0</v>
      </c>
      <c r="H7" s="115">
        <f>C7+D7-E7-F7-G7</f>
        <v>142570</v>
      </c>
      <c r="I7" s="44">
        <f>H7*18/100</f>
        <v>25662.6</v>
      </c>
      <c r="J7" s="73">
        <f>H7+I7</f>
        <v>168232.6</v>
      </c>
      <c r="K7" s="65">
        <f>I7</f>
        <v>25662.6</v>
      </c>
      <c r="L7" s="42">
        <f t="shared" ref="L7:L57" si="0">J7-K7</f>
        <v>142570</v>
      </c>
      <c r="M7" s="35">
        <v>90520</v>
      </c>
      <c r="N7" s="38">
        <f>L7-M7</f>
        <v>52050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74" t="str">
        <f>'Land Price - BHIWANDI'!A8</f>
        <v>TQPP Film</v>
      </c>
      <c r="B8" s="87" t="str">
        <f>'Land Price - BHIWANDI'!B8</f>
        <v>F10SR / F10SR1</v>
      </c>
      <c r="C8" s="202">
        <v>152000</v>
      </c>
      <c r="D8" s="202">
        <v>3200</v>
      </c>
      <c r="E8" s="113">
        <v>1100</v>
      </c>
      <c r="F8" s="184">
        <v>5320</v>
      </c>
      <c r="G8" s="114">
        <v>0</v>
      </c>
      <c r="H8" s="115">
        <f t="shared" ref="H8:H59" si="1">C8+D8-E8-F8-G8</f>
        <v>148780</v>
      </c>
      <c r="I8" s="45">
        <f t="shared" ref="I8:I57" si="2">H8*18/100</f>
        <v>26780.400000000001</v>
      </c>
      <c r="J8" s="75">
        <f t="shared" ref="J8:J57" si="3">H8+I8</f>
        <v>175560.4</v>
      </c>
      <c r="K8" s="66">
        <f t="shared" ref="K8:K57" si="4">I8</f>
        <v>26780.400000000001</v>
      </c>
      <c r="L8" s="43">
        <f t="shared" si="0"/>
        <v>148780</v>
      </c>
      <c r="M8" s="32">
        <v>92730</v>
      </c>
      <c r="N8" s="38">
        <f t="shared" ref="N8:N55" si="5">L8-M8</f>
        <v>56050</v>
      </c>
    </row>
    <row r="9" spans="1:24" s="1" customFormat="1" ht="28.5">
      <c r="A9" s="74" t="str">
        <f>'Land Price - BHIWANDI'!A9</f>
        <v>Raffia</v>
      </c>
      <c r="B9" s="87" t="str">
        <f>'Land Price - BHIWANDI'!B9</f>
        <v>R03RR / R03RR1</v>
      </c>
      <c r="C9" s="202">
        <v>146600</v>
      </c>
      <c r="D9" s="202">
        <v>3200</v>
      </c>
      <c r="E9" s="113">
        <v>1100</v>
      </c>
      <c r="F9" s="184">
        <v>4610</v>
      </c>
      <c r="G9" s="114">
        <v>0</v>
      </c>
      <c r="H9" s="115">
        <f t="shared" si="1"/>
        <v>144090</v>
      </c>
      <c r="I9" s="45">
        <f t="shared" si="2"/>
        <v>25936.2</v>
      </c>
      <c r="J9" s="75">
        <f t="shared" si="3"/>
        <v>170026.2</v>
      </c>
      <c r="K9" s="67">
        <f t="shared" si="4"/>
        <v>25936.2</v>
      </c>
      <c r="L9" s="48">
        <f t="shared" si="0"/>
        <v>144090</v>
      </c>
      <c r="M9" s="32">
        <v>91540</v>
      </c>
      <c r="N9" s="38">
        <f t="shared" si="5"/>
        <v>52550</v>
      </c>
    </row>
    <row r="10" spans="1:24" ht="28.5">
      <c r="A10" s="76" t="str">
        <f>'Land Price - BHIWANDI'!A10</f>
        <v>BOPP Film</v>
      </c>
      <c r="B10" s="87" t="str">
        <f>'Land Price - BHIWANDI'!B10</f>
        <v>F03RR / F03RR1</v>
      </c>
      <c r="C10" s="202">
        <v>158400</v>
      </c>
      <c r="D10" s="202">
        <v>3200</v>
      </c>
      <c r="E10" s="113">
        <v>1100</v>
      </c>
      <c r="F10" s="184">
        <v>6210</v>
      </c>
      <c r="G10" s="114">
        <v>0</v>
      </c>
      <c r="H10" s="115">
        <f t="shared" si="1"/>
        <v>154290</v>
      </c>
      <c r="I10" s="46">
        <f t="shared" si="2"/>
        <v>27772.2</v>
      </c>
      <c r="J10" s="75">
        <f t="shared" si="3"/>
        <v>182062.2</v>
      </c>
      <c r="K10" s="67">
        <f t="shared" si="4"/>
        <v>27772.2</v>
      </c>
      <c r="L10" s="48">
        <f t="shared" si="0"/>
        <v>154290</v>
      </c>
      <c r="M10" s="34">
        <v>95240</v>
      </c>
      <c r="N10" s="38">
        <f t="shared" si="5"/>
        <v>59050</v>
      </c>
    </row>
    <row r="11" spans="1:24" s="1" customFormat="1" ht="28.5">
      <c r="A11" s="74" t="str">
        <f>'Land Price - BHIWANDI'!A11</f>
        <v>Fibers &amp; Filaments</v>
      </c>
      <c r="B11" s="87" t="str">
        <f>'Land Price - BHIWANDI'!B11</f>
        <v>Y25GR/Y25GR1</v>
      </c>
      <c r="C11" s="202">
        <v>155300</v>
      </c>
      <c r="D11" s="202">
        <v>3200</v>
      </c>
      <c r="E11" s="113">
        <v>1100</v>
      </c>
      <c r="F11" s="184">
        <v>5020</v>
      </c>
      <c r="G11" s="114">
        <v>0</v>
      </c>
      <c r="H11" s="115">
        <f t="shared" si="1"/>
        <v>152380</v>
      </c>
      <c r="I11" s="45">
        <f t="shared" si="2"/>
        <v>27428.400000000001</v>
      </c>
      <c r="J11" s="75">
        <f t="shared" si="3"/>
        <v>179808.4</v>
      </c>
      <c r="K11" s="67">
        <f t="shared" si="4"/>
        <v>27428.400000000001</v>
      </c>
      <c r="L11" s="48">
        <f t="shared" si="0"/>
        <v>152380</v>
      </c>
      <c r="M11" s="32">
        <v>95830</v>
      </c>
      <c r="N11" s="38">
        <f t="shared" si="5"/>
        <v>56550</v>
      </c>
    </row>
    <row r="12" spans="1:24" s="1" customFormat="1" ht="28.5">
      <c r="A12" s="74" t="str">
        <f>'Land Price - BHIWANDI'!A12</f>
        <v xml:space="preserve">Non-Woven </v>
      </c>
      <c r="B12" s="87" t="str">
        <f>'Land Price - BHIWANDI'!B12</f>
        <v>Y35GR/Y35GR1</v>
      </c>
      <c r="C12" s="202">
        <v>155300</v>
      </c>
      <c r="D12" s="202">
        <v>3200</v>
      </c>
      <c r="E12" s="113">
        <v>1100</v>
      </c>
      <c r="F12" s="184">
        <v>5020</v>
      </c>
      <c r="G12" s="114">
        <v>0</v>
      </c>
      <c r="H12" s="115">
        <f t="shared" si="1"/>
        <v>152380</v>
      </c>
      <c r="I12" s="45">
        <f>H12*18/100</f>
        <v>27428.400000000001</v>
      </c>
      <c r="J12" s="75">
        <f>H12+I12</f>
        <v>179808.4</v>
      </c>
      <c r="K12" s="67">
        <f>I12</f>
        <v>27428.400000000001</v>
      </c>
      <c r="L12" s="48">
        <f t="shared" si="0"/>
        <v>152380</v>
      </c>
      <c r="M12" s="32">
        <v>94830</v>
      </c>
      <c r="N12" s="38">
        <f t="shared" si="5"/>
        <v>57550</v>
      </c>
    </row>
    <row r="13" spans="1:24" s="1" customFormat="1" ht="28.5">
      <c r="A13" s="74" t="str">
        <f>'Land Price - BHIWANDI'!A13</f>
        <v>Fibers &amp; Filaments</v>
      </c>
      <c r="B13" s="87" t="str">
        <f>'Land Price - BHIWANDI'!B13</f>
        <v>Y12GR</v>
      </c>
      <c r="C13" s="202">
        <v>146400</v>
      </c>
      <c r="D13" s="202">
        <v>3200</v>
      </c>
      <c r="E13" s="113">
        <v>1100</v>
      </c>
      <c r="F13" s="184">
        <v>5430</v>
      </c>
      <c r="G13" s="114">
        <v>0</v>
      </c>
      <c r="H13" s="115">
        <f t="shared" si="1"/>
        <v>143070</v>
      </c>
      <c r="I13" s="45">
        <f>H13*18/100</f>
        <v>25752.6</v>
      </c>
      <c r="J13" s="75">
        <f>H13+I13</f>
        <v>168822.6</v>
      </c>
      <c r="K13" s="67">
        <f>I13</f>
        <v>25752.6</v>
      </c>
      <c r="L13" s="48">
        <f t="shared" si="0"/>
        <v>143070</v>
      </c>
      <c r="M13" s="32">
        <v>91020</v>
      </c>
      <c r="N13" s="38">
        <f t="shared" si="5"/>
        <v>52050</v>
      </c>
    </row>
    <row r="14" spans="1:24" s="1" customFormat="1" ht="28.5">
      <c r="A14" s="74" t="str">
        <f>'Land Price - BHIWANDI'!A14</f>
        <v>Cast Film</v>
      </c>
      <c r="B14" s="87" t="str">
        <f>'Land Price - BHIWANDI'!B14</f>
        <v>F08RR/ F08RR1</v>
      </c>
      <c r="C14" s="202">
        <v>156900</v>
      </c>
      <c r="D14" s="202">
        <v>3200</v>
      </c>
      <c r="E14" s="113">
        <v>1100</v>
      </c>
      <c r="F14" s="184">
        <v>7460</v>
      </c>
      <c r="G14" s="114">
        <v>0</v>
      </c>
      <c r="H14" s="115">
        <f t="shared" si="1"/>
        <v>151540</v>
      </c>
      <c r="I14" s="45">
        <f>H14*18/100</f>
        <v>27277.200000000001</v>
      </c>
      <c r="J14" s="75">
        <f>H14+I14</f>
        <v>178817.2</v>
      </c>
      <c r="K14" s="67">
        <f>I14</f>
        <v>27277.200000000001</v>
      </c>
      <c r="L14" s="48">
        <f t="shared" si="0"/>
        <v>151540</v>
      </c>
      <c r="M14" s="32">
        <v>92490</v>
      </c>
      <c r="N14" s="38">
        <f t="shared" si="5"/>
        <v>59050</v>
      </c>
    </row>
    <row r="15" spans="1:24" s="1" customFormat="1" ht="28.5">
      <c r="A15" s="72" t="str">
        <f>'Land Price - BHIWANDI'!A15</f>
        <v>Random Co- Polymer</v>
      </c>
      <c r="B15" s="87" t="str">
        <f>'Land Price - BHIWANDI'!B15</f>
        <v>RM12CR</v>
      </c>
      <c r="C15" s="202">
        <v>161800</v>
      </c>
      <c r="D15" s="202">
        <v>3200</v>
      </c>
      <c r="E15" s="113">
        <v>1100</v>
      </c>
      <c r="F15" s="184">
        <v>5530</v>
      </c>
      <c r="G15" s="114">
        <v>0</v>
      </c>
      <c r="H15" s="115">
        <f t="shared" si="1"/>
        <v>158370</v>
      </c>
      <c r="I15" s="44">
        <f t="shared" ref="I15:I19" si="6">H15*18/100</f>
        <v>28506.6</v>
      </c>
      <c r="J15" s="73">
        <f t="shared" ref="J15:J19" si="7">H15+I15</f>
        <v>186876.6</v>
      </c>
      <c r="K15" s="68">
        <f t="shared" ref="K15:K19" si="8">I15</f>
        <v>28506.6</v>
      </c>
      <c r="L15" s="49">
        <f t="shared" si="0"/>
        <v>158370</v>
      </c>
      <c r="M15" s="32">
        <v>98820</v>
      </c>
      <c r="N15" s="38">
        <f t="shared" si="5"/>
        <v>59550</v>
      </c>
    </row>
    <row r="16" spans="1:24" s="1" customFormat="1" ht="28.5">
      <c r="A16" s="72" t="str">
        <f>'Land Price - BHIWANDI'!A16</f>
        <v>Random Co- Polymer</v>
      </c>
      <c r="B16" s="87" t="str">
        <f>'Land Price - BHIWANDI'!B16</f>
        <v>RM30CR</v>
      </c>
      <c r="C16" s="202">
        <v>162700</v>
      </c>
      <c r="D16" s="202">
        <v>3200</v>
      </c>
      <c r="E16" s="113">
        <v>1100</v>
      </c>
      <c r="F16" s="184">
        <v>5410</v>
      </c>
      <c r="G16" s="114">
        <v>0</v>
      </c>
      <c r="H16" s="115">
        <f t="shared" si="1"/>
        <v>159390</v>
      </c>
      <c r="I16" s="44">
        <f t="shared" si="6"/>
        <v>28690.2</v>
      </c>
      <c r="J16" s="73">
        <f t="shared" si="7"/>
        <v>188080.2</v>
      </c>
      <c r="K16" s="68">
        <f t="shared" si="8"/>
        <v>28690.2</v>
      </c>
      <c r="L16" s="49">
        <f t="shared" si="0"/>
        <v>159390</v>
      </c>
      <c r="M16" s="32">
        <v>99830</v>
      </c>
      <c r="N16" s="38">
        <f t="shared" si="5"/>
        <v>59560</v>
      </c>
    </row>
    <row r="17" spans="1:14" s="1" customFormat="1" ht="28.5">
      <c r="A17" s="72" t="str">
        <f>'Land Price - BHIWANDI'!A17</f>
        <v xml:space="preserve"> Co- Polymer</v>
      </c>
      <c r="B17" s="190" t="str">
        <f>'Land Price - BHIWANDI'!B17</f>
        <v>CM03RR</v>
      </c>
      <c r="C17" s="202">
        <v>154500</v>
      </c>
      <c r="D17" s="202">
        <v>3200</v>
      </c>
      <c r="E17" s="184">
        <v>1100</v>
      </c>
      <c r="F17" s="184">
        <v>5220</v>
      </c>
      <c r="G17" s="185">
        <v>0</v>
      </c>
      <c r="H17" s="115">
        <f t="shared" si="1"/>
        <v>151380</v>
      </c>
      <c r="I17" s="44">
        <f t="shared" si="6"/>
        <v>27248.400000000001</v>
      </c>
      <c r="J17" s="186">
        <f t="shared" si="7"/>
        <v>178628.4</v>
      </c>
      <c r="K17" s="191">
        <f t="shared" si="8"/>
        <v>27248.400000000001</v>
      </c>
      <c r="L17" s="192">
        <f t="shared" si="0"/>
        <v>151380</v>
      </c>
      <c r="M17" s="32">
        <v>99830</v>
      </c>
      <c r="N17" s="188">
        <f t="shared" si="5"/>
        <v>51550</v>
      </c>
    </row>
    <row r="18" spans="1:14" s="1" customFormat="1" ht="28.5">
      <c r="A18" s="72" t="str">
        <f>'Land Price - BHIWANDI'!A18</f>
        <v xml:space="preserve"> Co- Polymer</v>
      </c>
      <c r="B18" s="190" t="str">
        <f>'Land Price - BHIWANDI'!B18</f>
        <v>CM08NR</v>
      </c>
      <c r="C18" s="202">
        <v>154400</v>
      </c>
      <c r="D18" s="202">
        <v>3200</v>
      </c>
      <c r="E18" s="184">
        <v>1100</v>
      </c>
      <c r="F18" s="184">
        <v>5120</v>
      </c>
      <c r="G18" s="185">
        <v>0</v>
      </c>
      <c r="H18" s="115">
        <f t="shared" si="1"/>
        <v>151380</v>
      </c>
      <c r="I18" s="44">
        <f t="shared" si="6"/>
        <v>27248.400000000001</v>
      </c>
      <c r="J18" s="186">
        <f t="shared" si="7"/>
        <v>178628.4</v>
      </c>
      <c r="K18" s="191">
        <f t="shared" si="8"/>
        <v>27248.400000000001</v>
      </c>
      <c r="L18" s="192">
        <f t="shared" si="0"/>
        <v>151380</v>
      </c>
      <c r="M18" s="32">
        <v>99830</v>
      </c>
      <c r="N18" s="188">
        <f t="shared" si="5"/>
        <v>51550</v>
      </c>
    </row>
    <row r="19" spans="1:14" s="1" customFormat="1" ht="28.5">
      <c r="A19" s="72" t="str">
        <f>'Land Price - BHIWANDI'!A19</f>
        <v xml:space="preserve"> Co- Polymer</v>
      </c>
      <c r="B19" s="190" t="str">
        <f>'Land Price - BHIWANDI'!B19</f>
        <v>CM12RR</v>
      </c>
      <c r="C19" s="202">
        <v>154500</v>
      </c>
      <c r="D19" s="202">
        <v>3200</v>
      </c>
      <c r="E19" s="184">
        <v>1100</v>
      </c>
      <c r="F19" s="184">
        <v>5220</v>
      </c>
      <c r="G19" s="185">
        <v>0</v>
      </c>
      <c r="H19" s="115">
        <f t="shared" si="1"/>
        <v>151380</v>
      </c>
      <c r="I19" s="44">
        <f t="shared" si="6"/>
        <v>27248.400000000001</v>
      </c>
      <c r="J19" s="186">
        <f t="shared" si="7"/>
        <v>178628.4</v>
      </c>
      <c r="K19" s="191">
        <f t="shared" si="8"/>
        <v>27248.400000000001</v>
      </c>
      <c r="L19" s="192">
        <f t="shared" si="0"/>
        <v>151380</v>
      </c>
      <c r="M19" s="32">
        <v>99830</v>
      </c>
      <c r="N19" s="188">
        <f t="shared" si="5"/>
        <v>51550</v>
      </c>
    </row>
    <row r="20" spans="1:14" s="1" customFormat="1" ht="28.5">
      <c r="A20" s="72" t="str">
        <f>'Land Price - BHIWANDI'!A20</f>
        <v xml:space="preserve"> Co- Polymer</v>
      </c>
      <c r="B20" s="190" t="str">
        <f>'Land Price - BHIWANDI'!B20</f>
        <v>CE02RR</v>
      </c>
      <c r="C20" s="202">
        <v>156900</v>
      </c>
      <c r="D20" s="202">
        <v>3200</v>
      </c>
      <c r="E20" s="184">
        <v>1100</v>
      </c>
      <c r="F20" s="184">
        <v>6150</v>
      </c>
      <c r="G20" s="185">
        <v>0</v>
      </c>
      <c r="H20" s="115">
        <f t="shared" si="1"/>
        <v>152850</v>
      </c>
      <c r="I20" s="44">
        <f t="shared" ref="I20" si="9">H20*18/100</f>
        <v>27513</v>
      </c>
      <c r="J20" s="186">
        <f t="shared" ref="J20" si="10">H20+I20</f>
        <v>180363</v>
      </c>
      <c r="K20" s="191">
        <f t="shared" ref="K20" si="11">I20</f>
        <v>27513</v>
      </c>
      <c r="L20" s="192">
        <f t="shared" ref="L20" si="12">J20-K20</f>
        <v>152850</v>
      </c>
      <c r="M20" s="32">
        <v>99830</v>
      </c>
      <c r="N20" s="188">
        <f t="shared" ref="N20" si="13">L20-M20</f>
        <v>53020</v>
      </c>
    </row>
    <row r="21" spans="1:14" s="1" customFormat="1" ht="28.5">
      <c r="A21" s="72" t="str">
        <f>'Land Price - BHIWANDI'!A21</f>
        <v xml:space="preserve"> Co- Polymer</v>
      </c>
      <c r="B21" s="190" t="str">
        <f>'Land Price - BHIWANDI'!B21</f>
        <v>CM25NR</v>
      </c>
      <c r="C21" s="202">
        <v>156100</v>
      </c>
      <c r="D21" s="202">
        <v>3200</v>
      </c>
      <c r="E21" s="184">
        <v>1100</v>
      </c>
      <c r="F21" s="184">
        <v>6330</v>
      </c>
      <c r="G21" s="185">
        <v>0</v>
      </c>
      <c r="H21" s="115">
        <f t="shared" si="1"/>
        <v>151870</v>
      </c>
      <c r="I21" s="44">
        <f t="shared" ref="I21" si="14">H21*18/100</f>
        <v>27336.6</v>
      </c>
      <c r="J21" s="186">
        <f t="shared" ref="J21" si="15">H21+I21</f>
        <v>179206.6</v>
      </c>
      <c r="K21" s="191">
        <f t="shared" ref="K21" si="16">I21</f>
        <v>27336.6</v>
      </c>
      <c r="L21" s="192">
        <f t="shared" ref="L21" si="17">J21-K21</f>
        <v>151870</v>
      </c>
      <c r="M21" s="32">
        <v>99830</v>
      </c>
      <c r="N21" s="188">
        <f t="shared" ref="N21" si="18">L21-M21</f>
        <v>52040</v>
      </c>
    </row>
    <row r="22" spans="1:14" s="1" customFormat="1" ht="28.5">
      <c r="A22" s="72" t="str">
        <f>'Land Price - BHIWANDI'!A22</f>
        <v xml:space="preserve"> Co- Polymer</v>
      </c>
      <c r="B22" s="190" t="str">
        <f>'Land Price - BHIWANDI'!B22</f>
        <v>CM40NR</v>
      </c>
      <c r="C22" s="202">
        <v>156900</v>
      </c>
      <c r="D22" s="202">
        <v>3200</v>
      </c>
      <c r="E22" s="184">
        <v>1100</v>
      </c>
      <c r="F22" s="184">
        <v>6150</v>
      </c>
      <c r="G22" s="185">
        <v>0</v>
      </c>
      <c r="H22" s="115">
        <f t="shared" si="1"/>
        <v>152850</v>
      </c>
      <c r="I22" s="44">
        <f t="shared" ref="I22" si="19">H22*18/100</f>
        <v>27513</v>
      </c>
      <c r="J22" s="186">
        <f t="shared" ref="J22" si="20">H22+I22</f>
        <v>180363</v>
      </c>
      <c r="K22" s="191">
        <f t="shared" ref="K22" si="21">I22</f>
        <v>27513</v>
      </c>
      <c r="L22" s="192">
        <f t="shared" ref="L22" si="22">J22-K22</f>
        <v>152850</v>
      </c>
      <c r="M22" s="32">
        <v>99830</v>
      </c>
      <c r="N22" s="188">
        <f t="shared" ref="N22" si="23">L22-M22</f>
        <v>53020</v>
      </c>
    </row>
    <row r="23" spans="1:14" s="1" customFormat="1" ht="28.5">
      <c r="A23" s="72" t="str">
        <f>'Land Price - BHIWANDI'!A23</f>
        <v xml:space="preserve"> Co- Polymer</v>
      </c>
      <c r="B23" s="190" t="str">
        <f>'Land Price - BHIWANDI'!B23</f>
        <v>CM65NR</v>
      </c>
      <c r="C23" s="202">
        <v>156900</v>
      </c>
      <c r="D23" s="202">
        <v>3200</v>
      </c>
      <c r="E23" s="184">
        <v>1100</v>
      </c>
      <c r="F23" s="184">
        <v>6150</v>
      </c>
      <c r="G23" s="185">
        <v>0</v>
      </c>
      <c r="H23" s="115">
        <f t="shared" si="1"/>
        <v>152850</v>
      </c>
      <c r="I23" s="44">
        <f t="shared" ref="I23" si="24">H23*18/100</f>
        <v>27513</v>
      </c>
      <c r="J23" s="186">
        <f t="shared" ref="J23" si="25">H23+I23</f>
        <v>180363</v>
      </c>
      <c r="K23" s="191">
        <f t="shared" ref="K23" si="26">I23</f>
        <v>27513</v>
      </c>
      <c r="L23" s="192">
        <f t="shared" ref="L23" si="27">J23-K23</f>
        <v>152850</v>
      </c>
      <c r="M23" s="32">
        <v>99830</v>
      </c>
      <c r="N23" s="188">
        <f t="shared" ref="N23" si="28">L23-M23</f>
        <v>53020</v>
      </c>
    </row>
    <row r="24" spans="1:14" s="1" customFormat="1" ht="28.5">
      <c r="A24" s="72" t="str">
        <f>'Land Price - BHIWANDI'!A24</f>
        <v xml:space="preserve"> Co- Polymer</v>
      </c>
      <c r="B24" s="190" t="str">
        <f>'Land Price - BHIWANDI'!B24</f>
        <v>CM10TE</v>
      </c>
      <c r="C24" s="202">
        <v>156200</v>
      </c>
      <c r="D24" s="202">
        <v>3200</v>
      </c>
      <c r="E24" s="184">
        <v>1100</v>
      </c>
      <c r="F24" s="184">
        <v>5160</v>
      </c>
      <c r="G24" s="185">
        <v>0</v>
      </c>
      <c r="H24" s="115">
        <f t="shared" si="1"/>
        <v>153140</v>
      </c>
      <c r="I24" s="44">
        <f t="shared" ref="I24" si="29">H24*18/100</f>
        <v>27565.200000000001</v>
      </c>
      <c r="J24" s="186">
        <f t="shared" ref="J24" si="30">H24+I24</f>
        <v>180705.2</v>
      </c>
      <c r="K24" s="191">
        <f t="shared" ref="K24" si="31">I24</f>
        <v>27565.200000000001</v>
      </c>
      <c r="L24" s="192">
        <f t="shared" ref="L24" si="32">J24-K24</f>
        <v>153140</v>
      </c>
      <c r="M24" s="32">
        <v>99830</v>
      </c>
      <c r="N24" s="188">
        <f t="shared" ref="N24" si="33">L24-M24</f>
        <v>53310</v>
      </c>
    </row>
    <row r="25" spans="1:14" s="1" customFormat="1" ht="28.5">
      <c r="A25" s="72" t="str">
        <f>'Land Price - BHIWANDI'!A25</f>
        <v xml:space="preserve"> Co- Polymer</v>
      </c>
      <c r="B25" s="190" t="str">
        <f>'Land Price - BHIWANDI'!B25</f>
        <v>CM12RE</v>
      </c>
      <c r="C25" s="202">
        <v>158900</v>
      </c>
      <c r="D25" s="202">
        <v>3200</v>
      </c>
      <c r="E25" s="184">
        <v>1100</v>
      </c>
      <c r="F25" s="184">
        <v>6310</v>
      </c>
      <c r="G25" s="185">
        <v>0</v>
      </c>
      <c r="H25" s="115">
        <f>C25+D25-E25-F25-G25</f>
        <v>154690</v>
      </c>
      <c r="I25" s="44">
        <f t="shared" ref="I25" si="34">H25*18/100</f>
        <v>27844.2</v>
      </c>
      <c r="J25" s="186">
        <f t="shared" ref="J25" si="35">H25+I25</f>
        <v>182534.2</v>
      </c>
      <c r="K25" s="191">
        <f t="shared" ref="K25" si="36">I25</f>
        <v>27844.2</v>
      </c>
      <c r="L25" s="192">
        <f t="shared" ref="L25" si="37">J25-K25</f>
        <v>154690</v>
      </c>
      <c r="M25" s="32">
        <v>99830</v>
      </c>
      <c r="N25" s="188">
        <f t="shared" ref="N25" si="38">L25-M25</f>
        <v>54860</v>
      </c>
    </row>
    <row r="26" spans="1:14" s="1" customFormat="1" ht="28.5">
      <c r="A26" s="151" t="s">
        <v>330</v>
      </c>
      <c r="B26" s="87" t="s">
        <v>327</v>
      </c>
      <c r="C26" s="202">
        <v>145600</v>
      </c>
      <c r="D26" s="202">
        <v>3200</v>
      </c>
      <c r="E26" s="113">
        <v>1100</v>
      </c>
      <c r="F26" s="184">
        <v>4170</v>
      </c>
      <c r="G26" s="114">
        <v>0</v>
      </c>
      <c r="H26" s="115">
        <f>C26+D26-E26-F26-G26</f>
        <v>143530</v>
      </c>
      <c r="I26" s="44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202">
        <v>146900</v>
      </c>
      <c r="D27" s="202">
        <v>3200</v>
      </c>
      <c r="E27" s="113">
        <v>1100</v>
      </c>
      <c r="F27" s="184">
        <v>5430</v>
      </c>
      <c r="G27" s="114">
        <v>0</v>
      </c>
      <c r="H27" s="115">
        <f>C27+D27-E27-F27-G27</f>
        <v>143570</v>
      </c>
      <c r="I27" s="44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202">
        <v>155300</v>
      </c>
      <c r="D28" s="202">
        <v>3200</v>
      </c>
      <c r="E28" s="113">
        <v>1100</v>
      </c>
      <c r="F28" s="184">
        <v>5020</v>
      </c>
      <c r="G28" s="114">
        <v>0</v>
      </c>
      <c r="H28" s="115">
        <f>C28+D28-E28-F28-G28</f>
        <v>152380</v>
      </c>
      <c r="I28" s="44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202">
        <v>162800</v>
      </c>
      <c r="D29" s="202">
        <v>3200</v>
      </c>
      <c r="E29" s="113">
        <v>1100</v>
      </c>
      <c r="F29" s="184">
        <v>5550</v>
      </c>
      <c r="G29" s="114">
        <v>0</v>
      </c>
      <c r="H29" s="115">
        <f t="shared" ref="H29:H36" si="39">C29+D29-E29-F29-G29</f>
        <v>159350</v>
      </c>
      <c r="I29" s="44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202">
        <v>173800</v>
      </c>
      <c r="D30" s="202">
        <v>3200</v>
      </c>
      <c r="E30" s="113">
        <v>1100</v>
      </c>
      <c r="F30" s="184">
        <v>5530</v>
      </c>
      <c r="G30" s="114">
        <v>0</v>
      </c>
      <c r="H30" s="115">
        <f t="shared" si="39"/>
        <v>170370</v>
      </c>
      <c r="I30" s="44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202">
        <v>149400</v>
      </c>
      <c r="D31" s="202">
        <v>3200</v>
      </c>
      <c r="E31" s="113">
        <v>1100</v>
      </c>
      <c r="F31" s="184">
        <v>5070</v>
      </c>
      <c r="G31" s="114">
        <v>0</v>
      </c>
      <c r="H31" s="115">
        <f t="shared" si="39"/>
        <v>146430</v>
      </c>
      <c r="I31" s="44"/>
      <c r="J31" s="73"/>
      <c r="K31" s="68"/>
      <c r="L31" s="49"/>
      <c r="M31" s="32"/>
      <c r="N31" s="38"/>
    </row>
    <row r="32" spans="1:14" s="1" customFormat="1" ht="28.5">
      <c r="A32" s="222" t="s">
        <v>364</v>
      </c>
      <c r="B32" s="190" t="s">
        <v>365</v>
      </c>
      <c r="C32" s="202">
        <v>163000</v>
      </c>
      <c r="D32" s="202">
        <v>3200</v>
      </c>
      <c r="E32" s="113">
        <v>1100</v>
      </c>
      <c r="F32" s="184">
        <v>5730</v>
      </c>
      <c r="G32" s="114">
        <v>0</v>
      </c>
      <c r="H32" s="115">
        <f t="shared" si="39"/>
        <v>159370</v>
      </c>
      <c r="I32" s="44"/>
      <c r="J32" s="73"/>
      <c r="K32" s="68"/>
      <c r="L32" s="49"/>
      <c r="M32" s="32"/>
      <c r="N32" s="38"/>
    </row>
    <row r="33" spans="1:14" s="1" customFormat="1" ht="28.5">
      <c r="A33" s="222" t="s">
        <v>364</v>
      </c>
      <c r="B33" s="190" t="s">
        <v>366</v>
      </c>
      <c r="C33" s="202">
        <v>163800</v>
      </c>
      <c r="D33" s="202">
        <v>3200</v>
      </c>
      <c r="E33" s="113">
        <v>1100</v>
      </c>
      <c r="F33" s="184">
        <v>5530</v>
      </c>
      <c r="G33" s="114">
        <v>0</v>
      </c>
      <c r="H33" s="115">
        <f t="shared" si="39"/>
        <v>160370</v>
      </c>
      <c r="I33" s="44"/>
      <c r="J33" s="73"/>
      <c r="K33" s="68"/>
      <c r="L33" s="49"/>
      <c r="M33" s="32"/>
      <c r="N33" s="38"/>
    </row>
    <row r="34" spans="1:14" s="1" customFormat="1" ht="28.5">
      <c r="A34" s="222" t="s">
        <v>391</v>
      </c>
      <c r="B34" s="190" t="s">
        <v>391</v>
      </c>
      <c r="C34" s="202">
        <v>147900</v>
      </c>
      <c r="D34" s="202">
        <v>3200</v>
      </c>
      <c r="E34" s="113">
        <v>1100</v>
      </c>
      <c r="F34" s="184">
        <v>5430</v>
      </c>
      <c r="G34" s="114">
        <v>0</v>
      </c>
      <c r="H34" s="115">
        <f t="shared" si="39"/>
        <v>144570</v>
      </c>
      <c r="I34" s="44"/>
      <c r="J34" s="73"/>
      <c r="K34" s="68"/>
      <c r="L34" s="49"/>
      <c r="M34" s="32"/>
      <c r="N34" s="38"/>
    </row>
    <row r="35" spans="1:14" s="1" customFormat="1" ht="28.5">
      <c r="A35" s="222" t="s">
        <v>425</v>
      </c>
      <c r="B35" s="190" t="s">
        <v>423</v>
      </c>
      <c r="C35" s="202">
        <v>159400</v>
      </c>
      <c r="D35" s="202">
        <v>3200</v>
      </c>
      <c r="E35" s="113">
        <v>1100</v>
      </c>
      <c r="F35" s="184">
        <v>6310</v>
      </c>
      <c r="G35" s="114">
        <v>0</v>
      </c>
      <c r="H35" s="115">
        <f t="shared" si="39"/>
        <v>155190</v>
      </c>
      <c r="I35" s="44"/>
      <c r="J35" s="73"/>
      <c r="K35" s="68"/>
      <c r="L35" s="49"/>
      <c r="M35" s="32"/>
      <c r="N35" s="38"/>
    </row>
    <row r="36" spans="1:14" s="1" customFormat="1" ht="28.5">
      <c r="A36" s="222" t="s">
        <v>425</v>
      </c>
      <c r="B36" s="190" t="s">
        <v>424</v>
      </c>
      <c r="C36" s="202">
        <v>160400</v>
      </c>
      <c r="D36" s="202">
        <v>3200</v>
      </c>
      <c r="E36" s="113">
        <v>1100</v>
      </c>
      <c r="F36" s="184">
        <v>6310</v>
      </c>
      <c r="G36" s="114">
        <v>0</v>
      </c>
      <c r="H36" s="115">
        <f t="shared" si="39"/>
        <v>156190</v>
      </c>
      <c r="I36" s="44"/>
      <c r="J36" s="73"/>
      <c r="K36" s="68"/>
      <c r="L36" s="49"/>
      <c r="M36" s="32"/>
      <c r="N36" s="38"/>
    </row>
    <row r="37" spans="1:14" s="2" customFormat="1" ht="28.5">
      <c r="A37" s="74" t="s">
        <v>113</v>
      </c>
      <c r="B37" s="87" t="str">
        <f>'Land Price - BHIWANDI'!B37</f>
        <v>N12RR / N12RR1</v>
      </c>
      <c r="C37" s="202">
        <v>145100</v>
      </c>
      <c r="D37" s="202">
        <v>3200</v>
      </c>
      <c r="E37" s="113">
        <v>1100</v>
      </c>
      <c r="F37" s="184">
        <v>5430</v>
      </c>
      <c r="G37" s="114">
        <v>0</v>
      </c>
      <c r="H37" s="115">
        <f>C37+D37-E37-F37-G37</f>
        <v>141770</v>
      </c>
      <c r="I37" s="45">
        <f t="shared" si="2"/>
        <v>25518.6</v>
      </c>
      <c r="J37" s="75">
        <f t="shared" si="3"/>
        <v>167288.6</v>
      </c>
      <c r="K37" s="69">
        <f t="shared" si="4"/>
        <v>25518.6</v>
      </c>
      <c r="L37" s="48">
        <f t="shared" si="0"/>
        <v>141770</v>
      </c>
      <c r="M37" s="33">
        <v>89720</v>
      </c>
      <c r="N37" s="38">
        <f t="shared" si="5"/>
        <v>52050</v>
      </c>
    </row>
    <row r="38" spans="1:14" s="1" customFormat="1" ht="28.5">
      <c r="A38" s="74" t="str">
        <f>'Land Price - BHIWANDI'!A38</f>
        <v>TQPP Film (NP)</v>
      </c>
      <c r="B38" s="87" t="str">
        <f>'Land Price - BHIWANDI'!B38</f>
        <v>N10SR / N10SR1</v>
      </c>
      <c r="C38" s="202">
        <v>151200</v>
      </c>
      <c r="D38" s="202">
        <v>3200</v>
      </c>
      <c r="E38" s="113">
        <v>1100</v>
      </c>
      <c r="F38" s="184">
        <v>5320</v>
      </c>
      <c r="G38" s="114">
        <v>0</v>
      </c>
      <c r="H38" s="115">
        <f t="shared" si="1"/>
        <v>147980</v>
      </c>
      <c r="I38" s="45">
        <f t="shared" si="2"/>
        <v>26636.400000000001</v>
      </c>
      <c r="J38" s="75">
        <f t="shared" si="3"/>
        <v>174616.4</v>
      </c>
      <c r="K38" s="67">
        <f t="shared" si="4"/>
        <v>26636.400000000001</v>
      </c>
      <c r="L38" s="48">
        <f t="shared" si="0"/>
        <v>147980</v>
      </c>
      <c r="M38" s="32">
        <v>91930</v>
      </c>
      <c r="N38" s="38">
        <f t="shared" si="5"/>
        <v>56050</v>
      </c>
    </row>
    <row r="39" spans="1:14" s="1" customFormat="1" ht="28.5">
      <c r="A39" s="74" t="str">
        <f>'Land Price - BHIWANDI'!A39</f>
        <v>Raffia (NP)</v>
      </c>
      <c r="B39" s="87" t="str">
        <f>'Land Price - BHIWANDI'!B39</f>
        <v>N03RR / N03RR1</v>
      </c>
      <c r="C39" s="202">
        <v>145800</v>
      </c>
      <c r="D39" s="202">
        <v>3200</v>
      </c>
      <c r="E39" s="113">
        <v>1100</v>
      </c>
      <c r="F39" s="184">
        <v>4610</v>
      </c>
      <c r="G39" s="114">
        <v>0</v>
      </c>
      <c r="H39" s="115">
        <f t="shared" si="1"/>
        <v>143290</v>
      </c>
      <c r="I39" s="45">
        <f t="shared" si="2"/>
        <v>25792.2</v>
      </c>
      <c r="J39" s="75">
        <f t="shared" si="3"/>
        <v>169082.2</v>
      </c>
      <c r="K39" s="67">
        <f t="shared" si="4"/>
        <v>25792.2</v>
      </c>
      <c r="L39" s="48">
        <f t="shared" si="0"/>
        <v>143290</v>
      </c>
      <c r="M39" s="32">
        <v>90740</v>
      </c>
      <c r="N39" s="38">
        <f t="shared" si="5"/>
        <v>52550</v>
      </c>
    </row>
    <row r="40" spans="1:14" s="1" customFormat="1" ht="28.5">
      <c r="A40" s="74" t="str">
        <f>'Land Price - BHIWANDI'!A40</f>
        <v>Fibers &amp; Filaments (NP)</v>
      </c>
      <c r="B40" s="87" t="str">
        <f>'Land Price - BHIWANDI'!B40</f>
        <v>N25GR</v>
      </c>
      <c r="C40" s="202">
        <v>154500</v>
      </c>
      <c r="D40" s="202">
        <v>3200</v>
      </c>
      <c r="E40" s="113">
        <v>1100</v>
      </c>
      <c r="F40" s="184">
        <v>5020</v>
      </c>
      <c r="G40" s="114">
        <v>0</v>
      </c>
      <c r="H40" s="115">
        <f t="shared" si="1"/>
        <v>151580</v>
      </c>
      <c r="I40" s="45">
        <f t="shared" si="2"/>
        <v>27284.400000000001</v>
      </c>
      <c r="J40" s="75">
        <f t="shared" si="3"/>
        <v>178864.4</v>
      </c>
      <c r="K40" s="67">
        <f t="shared" si="4"/>
        <v>27284.400000000001</v>
      </c>
      <c r="L40" s="48">
        <f t="shared" si="0"/>
        <v>151580</v>
      </c>
      <c r="M40" s="32">
        <v>95030</v>
      </c>
      <c r="N40" s="38">
        <f t="shared" si="5"/>
        <v>56550</v>
      </c>
    </row>
    <row r="41" spans="1:14" s="1" customFormat="1" ht="28.5">
      <c r="A41" s="74" t="str">
        <f>'Land Price - BHIWANDI'!A41</f>
        <v>Non-Woven (NP)</v>
      </c>
      <c r="B41" s="87" t="str">
        <f>'Land Price - BHIWANDI'!B41</f>
        <v>N35GR</v>
      </c>
      <c r="C41" s="202">
        <v>154500</v>
      </c>
      <c r="D41" s="202">
        <v>3200</v>
      </c>
      <c r="E41" s="113">
        <v>1100</v>
      </c>
      <c r="F41" s="184">
        <v>5020</v>
      </c>
      <c r="G41" s="114">
        <v>0</v>
      </c>
      <c r="H41" s="115">
        <f t="shared" si="1"/>
        <v>151580</v>
      </c>
      <c r="I41" s="45">
        <f>H41*18/100</f>
        <v>27284.400000000001</v>
      </c>
      <c r="J41" s="75">
        <f>H41+I41</f>
        <v>178864.4</v>
      </c>
      <c r="K41" s="67">
        <f>I41</f>
        <v>27284.400000000001</v>
      </c>
      <c r="L41" s="48">
        <f>J41-K41</f>
        <v>151580</v>
      </c>
      <c r="M41" s="32">
        <v>95030</v>
      </c>
      <c r="N41" s="38">
        <f t="shared" si="5"/>
        <v>56550</v>
      </c>
    </row>
    <row r="42" spans="1:14" ht="28.5">
      <c r="A42" s="74" t="str">
        <f>'Land Price - BHIWANDI'!A42</f>
        <v>Fibers &amp; Filaments (NP)</v>
      </c>
      <c r="B42" s="87" t="str">
        <f>'Land Price - BHIWANDI'!B42</f>
        <v>N12GR</v>
      </c>
      <c r="C42" s="202">
        <v>145600</v>
      </c>
      <c r="D42" s="202">
        <v>3200</v>
      </c>
      <c r="E42" s="113">
        <v>1100</v>
      </c>
      <c r="F42" s="184">
        <v>5430</v>
      </c>
      <c r="G42" s="114">
        <v>0</v>
      </c>
      <c r="H42" s="115">
        <f t="shared" si="1"/>
        <v>142270</v>
      </c>
      <c r="I42" s="45">
        <f>H42*18/100</f>
        <v>25608.6</v>
      </c>
      <c r="J42" s="75">
        <f>H42+I42</f>
        <v>167878.6</v>
      </c>
      <c r="K42" s="67">
        <f>I42</f>
        <v>25608.6</v>
      </c>
      <c r="L42" s="48">
        <f>J42-K42</f>
        <v>142270</v>
      </c>
      <c r="M42" s="34">
        <v>90220</v>
      </c>
      <c r="N42" s="38">
        <f t="shared" si="5"/>
        <v>52050</v>
      </c>
    </row>
    <row r="43" spans="1:14" ht="28.5">
      <c r="A43" s="72" t="str">
        <f>'Land Price - BHIWANDI'!A43</f>
        <v>Random Co- Polymer (NP)</v>
      </c>
      <c r="B43" s="87" t="str">
        <f>'Land Price - BHIWANDI'!B43</f>
        <v>NM12CR</v>
      </c>
      <c r="C43" s="202">
        <v>161000</v>
      </c>
      <c r="D43" s="202">
        <v>3200</v>
      </c>
      <c r="E43" s="113">
        <v>1100</v>
      </c>
      <c r="F43" s="184">
        <v>5530</v>
      </c>
      <c r="G43" s="114">
        <v>0</v>
      </c>
      <c r="H43" s="115">
        <f t="shared" si="1"/>
        <v>157570</v>
      </c>
      <c r="I43" s="44">
        <f t="shared" ref="I43:I47" si="40">H43*18/100</f>
        <v>28362.6</v>
      </c>
      <c r="J43" s="73">
        <f t="shared" ref="J43:J47" si="41">H43+I43</f>
        <v>185932.6</v>
      </c>
      <c r="K43" s="68">
        <f t="shared" ref="K43:K47" si="42">I43</f>
        <v>28362.6</v>
      </c>
      <c r="L43" s="49">
        <f t="shared" ref="L43:L47" si="43">J43-K43</f>
        <v>157570</v>
      </c>
      <c r="M43" s="34">
        <v>98020</v>
      </c>
      <c r="N43" s="38">
        <f t="shared" si="5"/>
        <v>59550</v>
      </c>
    </row>
    <row r="44" spans="1:14" ht="28.5">
      <c r="A44" s="72" t="str">
        <f>'Land Price - BHIWANDI'!A44</f>
        <v>Random Co- Polymer (NP)</v>
      </c>
      <c r="B44" s="87" t="str">
        <f>'Land Price - BHIWANDI'!B44</f>
        <v>NM30CR</v>
      </c>
      <c r="C44" s="202">
        <v>161900</v>
      </c>
      <c r="D44" s="202">
        <v>3200</v>
      </c>
      <c r="E44" s="113">
        <v>1100</v>
      </c>
      <c r="F44" s="184">
        <v>5410</v>
      </c>
      <c r="G44" s="114">
        <v>0</v>
      </c>
      <c r="H44" s="115">
        <f t="shared" si="1"/>
        <v>158590</v>
      </c>
      <c r="I44" s="44">
        <f t="shared" si="40"/>
        <v>28546.2</v>
      </c>
      <c r="J44" s="73">
        <f t="shared" si="41"/>
        <v>187136.2</v>
      </c>
      <c r="K44" s="68">
        <f t="shared" si="42"/>
        <v>28546.2</v>
      </c>
      <c r="L44" s="49">
        <f t="shared" si="43"/>
        <v>158590</v>
      </c>
      <c r="M44" s="34">
        <v>100030</v>
      </c>
      <c r="N44" s="38">
        <f t="shared" si="5"/>
        <v>58560</v>
      </c>
    </row>
    <row r="45" spans="1:14" s="1" customFormat="1" ht="28.5">
      <c r="A45" s="72" t="str">
        <f>'Land Price - BHIWANDI'!A45</f>
        <v>Co- Polymer (NP)</v>
      </c>
      <c r="B45" s="190" t="str">
        <f>'Land Price - BHIWANDI'!B45</f>
        <v>NM03RR</v>
      </c>
      <c r="C45" s="202">
        <v>153700</v>
      </c>
      <c r="D45" s="202">
        <v>3200</v>
      </c>
      <c r="E45" s="184">
        <v>1100</v>
      </c>
      <c r="F45" s="184">
        <v>5220</v>
      </c>
      <c r="G45" s="185">
        <v>0</v>
      </c>
      <c r="H45" s="115">
        <f t="shared" si="1"/>
        <v>150580</v>
      </c>
      <c r="I45" s="44">
        <f t="shared" si="40"/>
        <v>27104.400000000001</v>
      </c>
      <c r="J45" s="186">
        <f t="shared" si="41"/>
        <v>177684.4</v>
      </c>
      <c r="K45" s="191">
        <f t="shared" si="42"/>
        <v>27104.400000000001</v>
      </c>
      <c r="L45" s="192">
        <f t="shared" si="43"/>
        <v>150580</v>
      </c>
      <c r="M45" s="32">
        <v>100030</v>
      </c>
      <c r="N45" s="188">
        <f t="shared" si="5"/>
        <v>50550</v>
      </c>
    </row>
    <row r="46" spans="1:14" s="1" customFormat="1" ht="28.5">
      <c r="A46" s="72" t="str">
        <f>'Land Price - BHIWANDI'!A46</f>
        <v>Co- Polymer (NP)</v>
      </c>
      <c r="B46" s="190" t="str">
        <f>'Land Price - BHIWANDI'!B46</f>
        <v>NM08NR</v>
      </c>
      <c r="C46" s="202">
        <v>153600</v>
      </c>
      <c r="D46" s="202">
        <v>3200</v>
      </c>
      <c r="E46" s="184">
        <v>1100</v>
      </c>
      <c r="F46" s="184">
        <v>5120</v>
      </c>
      <c r="G46" s="185">
        <v>0</v>
      </c>
      <c r="H46" s="115">
        <f t="shared" si="1"/>
        <v>150580</v>
      </c>
      <c r="I46" s="44">
        <f t="shared" si="40"/>
        <v>27104.400000000001</v>
      </c>
      <c r="J46" s="186">
        <f t="shared" si="41"/>
        <v>177684.4</v>
      </c>
      <c r="K46" s="191">
        <f t="shared" si="42"/>
        <v>27104.400000000001</v>
      </c>
      <c r="L46" s="192">
        <f t="shared" si="43"/>
        <v>150580</v>
      </c>
      <c r="M46" s="32">
        <v>100030</v>
      </c>
      <c r="N46" s="188">
        <f t="shared" si="5"/>
        <v>50550</v>
      </c>
    </row>
    <row r="47" spans="1:14" s="1" customFormat="1" ht="28.5">
      <c r="A47" s="72" t="str">
        <f>'Land Price - BHIWANDI'!A47</f>
        <v>Co- Polymer (NP)</v>
      </c>
      <c r="B47" s="190" t="str">
        <f>'Land Price - BHIWANDI'!B47</f>
        <v>NM12RR</v>
      </c>
      <c r="C47" s="202">
        <v>153700</v>
      </c>
      <c r="D47" s="202">
        <v>3200</v>
      </c>
      <c r="E47" s="184">
        <v>1100</v>
      </c>
      <c r="F47" s="184">
        <v>5220</v>
      </c>
      <c r="G47" s="185">
        <v>0</v>
      </c>
      <c r="H47" s="115">
        <f t="shared" si="1"/>
        <v>150580</v>
      </c>
      <c r="I47" s="44">
        <f t="shared" si="40"/>
        <v>27104.400000000001</v>
      </c>
      <c r="J47" s="186">
        <f t="shared" si="41"/>
        <v>177684.4</v>
      </c>
      <c r="K47" s="191">
        <f t="shared" si="42"/>
        <v>27104.400000000001</v>
      </c>
      <c r="L47" s="192">
        <f t="shared" si="43"/>
        <v>150580</v>
      </c>
      <c r="M47" s="32">
        <v>100030</v>
      </c>
      <c r="N47" s="188">
        <f t="shared" si="5"/>
        <v>50550</v>
      </c>
    </row>
    <row r="48" spans="1:14" s="1" customFormat="1" ht="28.5">
      <c r="A48" s="72" t="str">
        <f>'Land Price - BHIWANDI'!A48</f>
        <v>Co- Polymer (NP)</v>
      </c>
      <c r="B48" s="190" t="str">
        <f>'Land Price - BHIWANDI'!B48</f>
        <v>NE02RR</v>
      </c>
      <c r="C48" s="202">
        <v>156100</v>
      </c>
      <c r="D48" s="202">
        <v>3200</v>
      </c>
      <c r="E48" s="184">
        <v>1100</v>
      </c>
      <c r="F48" s="184">
        <v>6150</v>
      </c>
      <c r="G48" s="185">
        <v>0</v>
      </c>
      <c r="H48" s="115">
        <f t="shared" si="1"/>
        <v>152050</v>
      </c>
      <c r="I48" s="44">
        <f t="shared" ref="I48" si="44">H48*18/100</f>
        <v>27369</v>
      </c>
      <c r="J48" s="186">
        <f t="shared" ref="J48" si="45">H48+I48</f>
        <v>179419</v>
      </c>
      <c r="K48" s="191">
        <f t="shared" ref="K48" si="46">I48</f>
        <v>27369</v>
      </c>
      <c r="L48" s="192">
        <f t="shared" ref="L48" si="47">J48-K48</f>
        <v>152050</v>
      </c>
      <c r="M48" s="32">
        <v>100030</v>
      </c>
      <c r="N48" s="188">
        <f t="shared" ref="N48" si="48">L48-M48</f>
        <v>52020</v>
      </c>
    </row>
    <row r="49" spans="1:14" s="1" customFormat="1" ht="28.5">
      <c r="A49" s="72" t="str">
        <f>'Land Price - BHIWANDI'!A49</f>
        <v>Co- Polymer (NP)</v>
      </c>
      <c r="B49" s="190" t="str">
        <f>'Land Price - BHIWANDI'!B49</f>
        <v>NM25NR</v>
      </c>
      <c r="C49" s="202">
        <v>155300</v>
      </c>
      <c r="D49" s="202">
        <v>3200</v>
      </c>
      <c r="E49" s="184">
        <v>1100</v>
      </c>
      <c r="F49" s="184">
        <v>6330</v>
      </c>
      <c r="G49" s="185">
        <v>0</v>
      </c>
      <c r="H49" s="115">
        <f t="shared" si="1"/>
        <v>151070</v>
      </c>
      <c r="I49" s="44">
        <f t="shared" ref="I49" si="49">H49*18/100</f>
        <v>27192.6</v>
      </c>
      <c r="J49" s="186">
        <f t="shared" ref="J49" si="50">H49+I49</f>
        <v>178262.6</v>
      </c>
      <c r="K49" s="191">
        <f t="shared" ref="K49" si="51">I49</f>
        <v>27192.6</v>
      </c>
      <c r="L49" s="192">
        <f t="shared" ref="L49" si="52">J49-K49</f>
        <v>151070</v>
      </c>
      <c r="M49" s="32">
        <v>100030</v>
      </c>
      <c r="N49" s="188">
        <f t="shared" ref="N49" si="53">L49-M49</f>
        <v>51040</v>
      </c>
    </row>
    <row r="50" spans="1:14" s="1" customFormat="1" ht="28.5">
      <c r="A50" s="72" t="str">
        <f>'Land Price - BHIWANDI'!A50</f>
        <v>Co- Polymer (NP)</v>
      </c>
      <c r="B50" s="190" t="str">
        <f>'Land Price - BHIWANDI'!B50</f>
        <v>NM40NR</v>
      </c>
      <c r="C50" s="202">
        <v>156100</v>
      </c>
      <c r="D50" s="202">
        <v>3200</v>
      </c>
      <c r="E50" s="184">
        <v>1100</v>
      </c>
      <c r="F50" s="184">
        <v>6150</v>
      </c>
      <c r="G50" s="185">
        <v>0</v>
      </c>
      <c r="H50" s="115">
        <f t="shared" si="1"/>
        <v>152050</v>
      </c>
      <c r="I50" s="44">
        <f t="shared" ref="I50" si="54">H50*18/100</f>
        <v>27369</v>
      </c>
      <c r="J50" s="186">
        <f t="shared" ref="J50" si="55">H50+I50</f>
        <v>179419</v>
      </c>
      <c r="K50" s="191">
        <f t="shared" ref="K50" si="56">I50</f>
        <v>27369</v>
      </c>
      <c r="L50" s="192">
        <f t="shared" ref="L50" si="57">J50-K50</f>
        <v>152050</v>
      </c>
      <c r="M50" s="32">
        <v>100030</v>
      </c>
      <c r="N50" s="188">
        <f t="shared" ref="N50" si="58">L50-M50</f>
        <v>52020</v>
      </c>
    </row>
    <row r="51" spans="1:14" s="1" customFormat="1" ht="28.5">
      <c r="A51" s="72" t="str">
        <f>'Land Price - BHIWANDI'!A51</f>
        <v>Co- Polymer (NP)</v>
      </c>
      <c r="B51" s="190" t="str">
        <f>'Land Price - BHIWANDI'!B51</f>
        <v>NM65NR</v>
      </c>
      <c r="C51" s="202">
        <v>156100</v>
      </c>
      <c r="D51" s="202">
        <v>3200</v>
      </c>
      <c r="E51" s="184">
        <v>1100</v>
      </c>
      <c r="F51" s="184">
        <v>6150</v>
      </c>
      <c r="G51" s="185">
        <v>0</v>
      </c>
      <c r="H51" s="115">
        <f t="shared" si="1"/>
        <v>152050</v>
      </c>
      <c r="I51" s="44">
        <f t="shared" ref="I51" si="59">H51*18/100</f>
        <v>27369</v>
      </c>
      <c r="J51" s="186">
        <f t="shared" ref="J51" si="60">H51+I51</f>
        <v>179419</v>
      </c>
      <c r="K51" s="191">
        <f t="shared" ref="K51" si="61">I51</f>
        <v>27369</v>
      </c>
      <c r="L51" s="192">
        <f t="shared" ref="L51" si="62">J51-K51</f>
        <v>152050</v>
      </c>
      <c r="M51" s="32">
        <v>100030</v>
      </c>
      <c r="N51" s="188">
        <f t="shared" ref="N51" si="63">L51-M51</f>
        <v>52020</v>
      </c>
    </row>
    <row r="52" spans="1:14" s="1" customFormat="1" ht="28.5">
      <c r="A52" s="72" t="str">
        <f>'Land Price - BHIWANDI'!A52</f>
        <v>Co- Polymer (NP)</v>
      </c>
      <c r="B52" s="190" t="str">
        <f>'Land Price - BHIWANDI'!B52</f>
        <v>NM10TE</v>
      </c>
      <c r="C52" s="202">
        <v>155400</v>
      </c>
      <c r="D52" s="202">
        <v>3200</v>
      </c>
      <c r="E52" s="184">
        <v>1100</v>
      </c>
      <c r="F52" s="184">
        <v>5160</v>
      </c>
      <c r="G52" s="185">
        <v>0</v>
      </c>
      <c r="H52" s="115">
        <f t="shared" si="1"/>
        <v>152340</v>
      </c>
      <c r="I52" s="44">
        <f t="shared" ref="I52" si="64">H52*18/100</f>
        <v>27421.200000000001</v>
      </c>
      <c r="J52" s="186">
        <f t="shared" ref="J52" si="65">H52+I52</f>
        <v>179761.2</v>
      </c>
      <c r="K52" s="191">
        <f t="shared" ref="K52" si="66">I52</f>
        <v>27421.200000000001</v>
      </c>
      <c r="L52" s="192">
        <f t="shared" ref="L52" si="67">J52-K52</f>
        <v>152340</v>
      </c>
      <c r="M52" s="32">
        <v>100030</v>
      </c>
      <c r="N52" s="188">
        <f t="shared" ref="N52" si="68">L52-M52</f>
        <v>52310</v>
      </c>
    </row>
    <row r="53" spans="1:14" s="1" customFormat="1" ht="28.5">
      <c r="A53" s="72" t="str">
        <f>'Land Price - BHIWANDI'!A53</f>
        <v>Co- Polymer (NP)</v>
      </c>
      <c r="B53" s="190" t="str">
        <f>'Land Price - BHIWANDI'!B53</f>
        <v>NM12RE</v>
      </c>
      <c r="C53" s="202">
        <v>158100</v>
      </c>
      <c r="D53" s="202">
        <v>3200</v>
      </c>
      <c r="E53" s="184">
        <v>1100</v>
      </c>
      <c r="F53" s="184">
        <v>6310</v>
      </c>
      <c r="G53" s="185">
        <v>0</v>
      </c>
      <c r="H53" s="115">
        <f t="shared" si="1"/>
        <v>153890</v>
      </c>
      <c r="I53" s="44">
        <f t="shared" ref="I53" si="69">H53*18/100</f>
        <v>27700.2</v>
      </c>
      <c r="J53" s="186">
        <f t="shared" ref="J53" si="70">H53+I53</f>
        <v>181590.2</v>
      </c>
      <c r="K53" s="191">
        <f t="shared" ref="K53" si="71">I53</f>
        <v>27700.2</v>
      </c>
      <c r="L53" s="192">
        <f t="shared" ref="L53" si="72">J53-K53</f>
        <v>153890</v>
      </c>
      <c r="M53" s="32">
        <v>100030</v>
      </c>
      <c r="N53" s="188">
        <f t="shared" ref="N53" si="73">L53-M53</f>
        <v>53860</v>
      </c>
    </row>
    <row r="54" spans="1:14" s="1" customFormat="1" ht="28.5">
      <c r="A54" s="74" t="str">
        <f>'Land Price - BHIWANDI'!A54</f>
        <v>OGH- IM</v>
      </c>
      <c r="B54" s="87" t="str">
        <f>'Land Price - BHIWANDI'!B54</f>
        <v>OGH / OGH1</v>
      </c>
      <c r="C54" s="202">
        <v>141900</v>
      </c>
      <c r="D54" s="202">
        <v>3200</v>
      </c>
      <c r="E54" s="113">
        <v>1100</v>
      </c>
      <c r="F54" s="184">
        <v>5430</v>
      </c>
      <c r="G54" s="114">
        <v>0</v>
      </c>
      <c r="H54" s="115">
        <f t="shared" si="1"/>
        <v>138570</v>
      </c>
      <c r="I54" s="45">
        <f t="shared" si="2"/>
        <v>24942.6</v>
      </c>
      <c r="J54" s="75">
        <f t="shared" si="3"/>
        <v>163512.6</v>
      </c>
      <c r="K54" s="67">
        <f t="shared" si="4"/>
        <v>24942.6</v>
      </c>
      <c r="L54" s="48">
        <f t="shared" si="0"/>
        <v>138570</v>
      </c>
      <c r="M54" s="32">
        <v>86520</v>
      </c>
      <c r="N54" s="38">
        <f t="shared" si="5"/>
        <v>52050</v>
      </c>
    </row>
    <row r="55" spans="1:14" s="1" customFormat="1" ht="28.5">
      <c r="A55" s="74" t="str">
        <f>'Land Price - BHIWANDI'!A55</f>
        <v>OGL Raffia</v>
      </c>
      <c r="B55" s="87" t="str">
        <f>'Land Price - BHIWANDI'!B55</f>
        <v>OGL / OGL1</v>
      </c>
      <c r="C55" s="202">
        <v>141600</v>
      </c>
      <c r="D55" s="202">
        <v>3200</v>
      </c>
      <c r="E55" s="113">
        <v>1100</v>
      </c>
      <c r="F55" s="184">
        <v>4610</v>
      </c>
      <c r="G55" s="114">
        <v>0</v>
      </c>
      <c r="H55" s="115">
        <f t="shared" si="1"/>
        <v>139090</v>
      </c>
      <c r="I55" s="45">
        <f t="shared" si="2"/>
        <v>25036.2</v>
      </c>
      <c r="J55" s="75">
        <f t="shared" si="3"/>
        <v>164126.20000000001</v>
      </c>
      <c r="K55" s="67">
        <f t="shared" si="4"/>
        <v>25036.2</v>
      </c>
      <c r="L55" s="48">
        <f t="shared" si="0"/>
        <v>139090</v>
      </c>
      <c r="M55" s="32">
        <v>86540</v>
      </c>
      <c r="N55" s="38">
        <f t="shared" si="5"/>
        <v>52550</v>
      </c>
    </row>
    <row r="56" spans="1:14" s="1" customFormat="1" ht="28.5">
      <c r="A56" s="74" t="str">
        <f>'Land Price - BHIWANDI'!A56</f>
        <v>OGF/OGY- F &amp; F</v>
      </c>
      <c r="B56" s="87" t="str">
        <f>'Land Price - BHIWANDI'!B56</f>
        <v>OGF/OGY1</v>
      </c>
      <c r="C56" s="202">
        <v>148300</v>
      </c>
      <c r="D56" s="202">
        <v>3200</v>
      </c>
      <c r="E56" s="113">
        <v>1100</v>
      </c>
      <c r="F56" s="184">
        <v>5020</v>
      </c>
      <c r="G56" s="114">
        <v>0</v>
      </c>
      <c r="H56" s="115">
        <f t="shared" si="1"/>
        <v>145380</v>
      </c>
      <c r="I56" s="50">
        <f t="shared" si="2"/>
        <v>26168.400000000001</v>
      </c>
      <c r="J56" s="77">
        <f t="shared" si="3"/>
        <v>171548.4</v>
      </c>
      <c r="K56" s="67">
        <f t="shared" si="4"/>
        <v>26168.400000000001</v>
      </c>
      <c r="L56" s="48">
        <f t="shared" si="0"/>
        <v>145380</v>
      </c>
      <c r="M56" s="32">
        <v>88830</v>
      </c>
      <c r="N56" s="38">
        <f>L56-M56</f>
        <v>56550</v>
      </c>
    </row>
    <row r="57" spans="1:14" s="1" customFormat="1" ht="28.5">
      <c r="A57" s="74" t="str">
        <f>'Land Price - BHIWANDI'!A57</f>
        <v>OGCL/OGCH</v>
      </c>
      <c r="B57" s="87" t="str">
        <f>'Land Price - BHIWANDI'!B57</f>
        <v>OGCL/OGCH</v>
      </c>
      <c r="C57" s="202">
        <v>145000</v>
      </c>
      <c r="D57" s="202">
        <v>3200</v>
      </c>
      <c r="E57" s="113">
        <v>1100</v>
      </c>
      <c r="F57" s="184">
        <v>5220</v>
      </c>
      <c r="G57" s="134">
        <v>0</v>
      </c>
      <c r="H57" s="183">
        <f t="shared" si="1"/>
        <v>141880</v>
      </c>
      <c r="I57" s="50">
        <f t="shared" si="2"/>
        <v>25538.400000000001</v>
      </c>
      <c r="J57" s="77">
        <f t="shared" si="3"/>
        <v>167418.4</v>
      </c>
      <c r="K57" s="67">
        <f t="shared" si="4"/>
        <v>25538.400000000001</v>
      </c>
      <c r="L57" s="48">
        <f t="shared" si="0"/>
        <v>141880</v>
      </c>
      <c r="M57" s="32">
        <v>86330</v>
      </c>
      <c r="N57" s="38">
        <f>L57-M57</f>
        <v>55550</v>
      </c>
    </row>
    <row r="58" spans="1:14" s="1" customFormat="1" ht="28.5">
      <c r="A58" s="74" t="s">
        <v>326</v>
      </c>
      <c r="B58" s="87" t="s">
        <v>326</v>
      </c>
      <c r="C58" s="202">
        <v>134900</v>
      </c>
      <c r="D58" s="202">
        <v>3200</v>
      </c>
      <c r="E58" s="113">
        <v>1100</v>
      </c>
      <c r="F58" s="184">
        <v>5430</v>
      </c>
      <c r="G58" s="142">
        <v>0</v>
      </c>
      <c r="H58" s="126">
        <f t="shared" si="1"/>
        <v>131570</v>
      </c>
      <c r="I58" s="138"/>
      <c r="J58" s="139"/>
      <c r="K58" s="140"/>
      <c r="L58" s="141"/>
      <c r="M58" s="32"/>
      <c r="N58" s="38"/>
    </row>
    <row r="59" spans="1:14" s="1" customFormat="1" ht="28.5">
      <c r="A59" s="154" t="s">
        <v>332</v>
      </c>
      <c r="B59" s="214" t="s">
        <v>329</v>
      </c>
      <c r="C59" s="202">
        <v>146100</v>
      </c>
      <c r="D59" s="202">
        <v>3200</v>
      </c>
      <c r="E59" s="203">
        <v>1100</v>
      </c>
      <c r="F59" s="184">
        <v>5430</v>
      </c>
      <c r="G59" s="176">
        <v>0</v>
      </c>
      <c r="H59" s="144">
        <f t="shared" si="1"/>
        <v>142770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202">
        <v>154500</v>
      </c>
      <c r="D60" s="202">
        <v>3200</v>
      </c>
      <c r="E60" s="202">
        <v>1100</v>
      </c>
      <c r="F60" s="184">
        <v>5020</v>
      </c>
      <c r="G60" s="182">
        <v>0</v>
      </c>
      <c r="H60" s="183">
        <f t="shared" ref="H60" si="74">C60+D60-E60-F60-G60</f>
        <v>151580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202">
        <v>173000</v>
      </c>
      <c r="D61" s="202">
        <v>3200</v>
      </c>
      <c r="E61" s="202">
        <v>1100</v>
      </c>
      <c r="F61" s="184">
        <v>5530</v>
      </c>
      <c r="G61" s="182">
        <v>0</v>
      </c>
      <c r="H61" s="183">
        <f t="shared" ref="H61:H62" si="75">C61+D61-E61-F61-G61</f>
        <v>169570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202">
        <v>162000</v>
      </c>
      <c r="D62" s="202">
        <v>3200</v>
      </c>
      <c r="E62" s="202">
        <v>1100</v>
      </c>
      <c r="F62" s="184">
        <v>5550</v>
      </c>
      <c r="G62" s="182">
        <v>0</v>
      </c>
      <c r="H62" s="183">
        <f t="shared" si="75"/>
        <v>158550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202">
        <v>148600</v>
      </c>
      <c r="D63" s="202">
        <v>3200</v>
      </c>
      <c r="E63" s="202">
        <v>1100</v>
      </c>
      <c r="F63" s="184">
        <v>5070</v>
      </c>
      <c r="G63" s="182">
        <v>0</v>
      </c>
      <c r="H63" s="183">
        <f t="shared" ref="H63:H68" si="76">C63+D63-E63-F63-G63</f>
        <v>145630</v>
      </c>
      <c r="I63" s="138"/>
      <c r="J63" s="140"/>
      <c r="K63" s="140"/>
      <c r="L63" s="141"/>
      <c r="M63" s="32"/>
      <c r="N63" s="38"/>
    </row>
    <row r="64" spans="1:14" s="1" customFormat="1" ht="28.5">
      <c r="A64" s="72" t="s">
        <v>223</v>
      </c>
      <c r="B64" s="88" t="s">
        <v>367</v>
      </c>
      <c r="C64" s="202">
        <v>162200</v>
      </c>
      <c r="D64" s="202">
        <v>3200</v>
      </c>
      <c r="E64" s="202">
        <v>1100</v>
      </c>
      <c r="F64" s="184">
        <v>5730</v>
      </c>
      <c r="G64" s="182">
        <v>0</v>
      </c>
      <c r="H64" s="183">
        <f t="shared" si="76"/>
        <v>158570</v>
      </c>
      <c r="I64" s="138"/>
      <c r="J64" s="140"/>
      <c r="K64" s="140"/>
      <c r="L64" s="141"/>
      <c r="M64" s="32"/>
      <c r="N64" s="38"/>
    </row>
    <row r="65" spans="1:14" s="1" customFormat="1" ht="28.5">
      <c r="A65" s="226" t="s">
        <v>223</v>
      </c>
      <c r="B65" s="214" t="s">
        <v>368</v>
      </c>
      <c r="C65" s="202">
        <v>163000</v>
      </c>
      <c r="D65" s="202">
        <v>3200</v>
      </c>
      <c r="E65" s="203">
        <v>1100</v>
      </c>
      <c r="F65" s="184">
        <v>5530</v>
      </c>
      <c r="G65" s="176">
        <v>0</v>
      </c>
      <c r="H65" s="144">
        <f t="shared" si="76"/>
        <v>159570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202">
        <v>147100</v>
      </c>
      <c r="D66" s="203">
        <v>3200</v>
      </c>
      <c r="E66" s="203">
        <v>1100</v>
      </c>
      <c r="F66" s="184">
        <v>5430</v>
      </c>
      <c r="G66" s="176">
        <v>0</v>
      </c>
      <c r="H66" s="144">
        <f t="shared" si="76"/>
        <v>143770</v>
      </c>
      <c r="I66" s="50"/>
      <c r="J66" s="47"/>
      <c r="K66" s="47"/>
      <c r="L66" s="48"/>
      <c r="M66" s="210"/>
      <c r="N66" s="211"/>
    </row>
    <row r="67" spans="1:14" s="1" customFormat="1" ht="28.5">
      <c r="A67" s="222" t="s">
        <v>429</v>
      </c>
      <c r="B67" s="214" t="s">
        <v>427</v>
      </c>
      <c r="C67" s="202">
        <v>158600</v>
      </c>
      <c r="D67" s="202">
        <v>3200</v>
      </c>
      <c r="E67" s="113">
        <v>1100</v>
      </c>
      <c r="F67" s="184">
        <v>6310</v>
      </c>
      <c r="G67" s="182">
        <v>0</v>
      </c>
      <c r="H67" s="144">
        <f t="shared" si="76"/>
        <v>154390</v>
      </c>
      <c r="I67" s="138"/>
      <c r="J67" s="140"/>
      <c r="K67" s="140"/>
      <c r="L67" s="141"/>
      <c r="M67" s="32"/>
      <c r="N67" s="38"/>
    </row>
    <row r="68" spans="1:14" s="1" customFormat="1" ht="28.5">
      <c r="A68" s="222" t="s">
        <v>429</v>
      </c>
      <c r="B68" s="214" t="s">
        <v>428</v>
      </c>
      <c r="C68" s="202">
        <v>159600</v>
      </c>
      <c r="D68" s="202">
        <v>3200</v>
      </c>
      <c r="E68" s="113">
        <v>1100</v>
      </c>
      <c r="F68" s="184">
        <v>6310</v>
      </c>
      <c r="G68" s="182">
        <v>0</v>
      </c>
      <c r="H68" s="144">
        <f t="shared" si="76"/>
        <v>155390</v>
      </c>
      <c r="I68" s="138"/>
      <c r="J68" s="140"/>
      <c r="K68" s="140"/>
      <c r="L68" s="141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79"/>
      <c r="L69" s="479"/>
      <c r="M69" s="32"/>
      <c r="N69" s="38"/>
    </row>
    <row r="70" spans="1:14" s="109" customFormat="1" ht="56.25" thickBot="1">
      <c r="A70" s="97" t="s">
        <v>90</v>
      </c>
      <c r="B70" s="98" t="s">
        <v>0</v>
      </c>
      <c r="C70" s="147" t="s">
        <v>83</v>
      </c>
      <c r="D70" s="110" t="s">
        <v>152</v>
      </c>
      <c r="E70" s="116" t="s">
        <v>84</v>
      </c>
      <c r="F70" s="117" t="s">
        <v>111</v>
      </c>
      <c r="G70" s="110" t="s">
        <v>132</v>
      </c>
      <c r="H70" s="112" t="s">
        <v>149</v>
      </c>
      <c r="I70" s="100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27" t="str">
        <f>'Land Price - BHIWANDI'!A71</f>
        <v>HD Inj. Mldg. Low Caps &amp; Cl</v>
      </c>
      <c r="B71" s="341" t="str">
        <f>'Land Price - BHIWANDI'!B71</f>
        <v>M0252S</v>
      </c>
      <c r="C71" s="346">
        <v>145500</v>
      </c>
      <c r="D71" s="184">
        <v>3200</v>
      </c>
      <c r="E71" s="184">
        <v>1100</v>
      </c>
      <c r="F71" s="184">
        <v>6070</v>
      </c>
      <c r="G71" s="184">
        <v>0</v>
      </c>
      <c r="H71" s="184">
        <f t="shared" ref="H71:H119" si="77">C71+D71-E71-F71-G71</f>
        <v>141530</v>
      </c>
      <c r="I71" s="44">
        <f t="shared" ref="I71:I120" si="78">H71*18/100</f>
        <v>25475.4</v>
      </c>
      <c r="J71" s="186">
        <f t="shared" ref="J71:J120" si="79">H71+I71</f>
        <v>167005.4</v>
      </c>
      <c r="K71" s="135">
        <f t="shared" ref="K71:K120" si="80">I71</f>
        <v>25475.4</v>
      </c>
      <c r="L71" s="187">
        <f t="shared" ref="L71:L120" si="81">J71-K71</f>
        <v>141530</v>
      </c>
      <c r="M71" s="32">
        <v>92930</v>
      </c>
      <c r="N71" s="188">
        <f t="shared" ref="N71:N119" si="82">L71-M71</f>
        <v>48600</v>
      </c>
    </row>
    <row r="72" spans="1:14" s="1" customFormat="1" ht="28.5">
      <c r="A72" s="227" t="str">
        <f>'Land Price - BHIWANDI'!A72</f>
        <v>HD Inj. Mldg. Low MFI</v>
      </c>
      <c r="B72" s="341" t="str">
        <f>'Land Price - BHIWANDI'!B72</f>
        <v>M0662D</v>
      </c>
      <c r="C72" s="184">
        <v>136200</v>
      </c>
      <c r="D72" s="184">
        <v>3200</v>
      </c>
      <c r="E72" s="184">
        <v>1100</v>
      </c>
      <c r="F72" s="184">
        <v>5560</v>
      </c>
      <c r="G72" s="184">
        <v>0</v>
      </c>
      <c r="H72" s="184">
        <f t="shared" si="77"/>
        <v>132740</v>
      </c>
      <c r="I72" s="44">
        <f t="shared" si="78"/>
        <v>23893.200000000001</v>
      </c>
      <c r="J72" s="73">
        <f t="shared" si="79"/>
        <v>156633.20000000001</v>
      </c>
      <c r="K72" s="65">
        <f t="shared" si="80"/>
        <v>23893.200000000001</v>
      </c>
      <c r="L72" s="42">
        <f t="shared" si="81"/>
        <v>132740</v>
      </c>
      <c r="M72" s="32">
        <v>90340</v>
      </c>
      <c r="N72" s="38">
        <f t="shared" si="82"/>
        <v>42400</v>
      </c>
    </row>
    <row r="73" spans="1:14" s="1" customFormat="1" ht="28.5">
      <c r="A73" s="227" t="str">
        <f>'Land Price - BHIWANDI'!A73</f>
        <v>HD Inj. Mldg. Low MFI</v>
      </c>
      <c r="B73" s="341" t="str">
        <f>'Land Price - BHIWANDI'!B73</f>
        <v>M0861S</v>
      </c>
      <c r="C73" s="184">
        <v>136200</v>
      </c>
      <c r="D73" s="184">
        <v>3200</v>
      </c>
      <c r="E73" s="184">
        <v>1100</v>
      </c>
      <c r="F73" s="184">
        <v>5560</v>
      </c>
      <c r="G73" s="184">
        <v>0</v>
      </c>
      <c r="H73" s="184">
        <f t="shared" si="77"/>
        <v>132740</v>
      </c>
      <c r="I73" s="44">
        <f t="shared" si="78"/>
        <v>23893.200000000001</v>
      </c>
      <c r="J73" s="186">
        <f t="shared" si="79"/>
        <v>156633.20000000001</v>
      </c>
      <c r="K73" s="135">
        <f t="shared" si="80"/>
        <v>23893.200000000001</v>
      </c>
      <c r="L73" s="187">
        <f t="shared" si="81"/>
        <v>132740</v>
      </c>
      <c r="M73" s="32">
        <v>90340</v>
      </c>
      <c r="N73" s="188">
        <f t="shared" si="82"/>
        <v>42400</v>
      </c>
    </row>
    <row r="74" spans="1:14" s="1" customFormat="1" ht="28.5">
      <c r="A74" s="227" t="str">
        <f>'Land Price - BHIWANDI'!A74</f>
        <v>HD Inj. Mldg.</v>
      </c>
      <c r="B74" s="341" t="str">
        <f>'Land Price - BHIWANDI'!B74</f>
        <v>M2050S</v>
      </c>
      <c r="C74" s="184">
        <v>136700</v>
      </c>
      <c r="D74" s="184">
        <v>3200</v>
      </c>
      <c r="E74" s="184">
        <v>1100</v>
      </c>
      <c r="F74" s="184">
        <v>4790</v>
      </c>
      <c r="G74" s="184">
        <v>0</v>
      </c>
      <c r="H74" s="184">
        <f t="shared" si="77"/>
        <v>134010</v>
      </c>
      <c r="I74" s="44">
        <f t="shared" si="78"/>
        <v>24121.8</v>
      </c>
      <c r="J74" s="73">
        <f t="shared" si="79"/>
        <v>158131.79999999999</v>
      </c>
      <c r="K74" s="65">
        <f t="shared" si="80"/>
        <v>24121.8</v>
      </c>
      <c r="L74" s="42">
        <f t="shared" si="81"/>
        <v>134010</v>
      </c>
      <c r="M74" s="32">
        <v>92860</v>
      </c>
      <c r="N74" s="38">
        <f t="shared" si="82"/>
        <v>41150</v>
      </c>
    </row>
    <row r="75" spans="1:14" s="1" customFormat="1" ht="28.5">
      <c r="A75" s="227" t="str">
        <f>'Land Price - BHIWANDI'!A75</f>
        <v>HD Inj. Mldg.</v>
      </c>
      <c r="B75" s="341" t="str">
        <f>'Land Price - BHIWANDI'!B75</f>
        <v>M0662DU</v>
      </c>
      <c r="C75" s="184">
        <v>137800</v>
      </c>
      <c r="D75" s="184">
        <v>3200</v>
      </c>
      <c r="E75" s="184">
        <v>1100</v>
      </c>
      <c r="F75" s="184">
        <v>5840</v>
      </c>
      <c r="G75" s="184">
        <v>0</v>
      </c>
      <c r="H75" s="184">
        <f t="shared" si="77"/>
        <v>134060</v>
      </c>
      <c r="I75" s="44">
        <f t="shared" si="78"/>
        <v>24130.799999999999</v>
      </c>
      <c r="J75" s="186">
        <f t="shared" si="79"/>
        <v>158190.79999999999</v>
      </c>
      <c r="K75" s="135">
        <f t="shared" si="80"/>
        <v>24130.799999999999</v>
      </c>
      <c r="L75" s="187">
        <f t="shared" si="81"/>
        <v>134060</v>
      </c>
      <c r="M75" s="32">
        <v>92860</v>
      </c>
      <c r="N75" s="188">
        <f t="shared" si="82"/>
        <v>41200</v>
      </c>
    </row>
    <row r="76" spans="1:14" s="1" customFormat="1" ht="28.5">
      <c r="A76" s="227" t="str">
        <f>'Land Price - BHIWANDI'!A76</f>
        <v>HD Inj. Mldg.</v>
      </c>
      <c r="B76" s="341" t="str">
        <f>'Land Price - BHIWANDI'!B76</f>
        <v>M0861SU</v>
      </c>
      <c r="C76" s="184">
        <v>137800</v>
      </c>
      <c r="D76" s="184">
        <v>3200</v>
      </c>
      <c r="E76" s="184">
        <v>1100</v>
      </c>
      <c r="F76" s="184">
        <v>5840</v>
      </c>
      <c r="G76" s="184">
        <v>0</v>
      </c>
      <c r="H76" s="184">
        <f t="shared" si="77"/>
        <v>134060</v>
      </c>
      <c r="I76" s="44">
        <f t="shared" si="78"/>
        <v>24130.799999999999</v>
      </c>
      <c r="J76" s="186">
        <f t="shared" si="79"/>
        <v>158190.79999999999</v>
      </c>
      <c r="K76" s="135">
        <f t="shared" si="80"/>
        <v>24130.799999999999</v>
      </c>
      <c r="L76" s="187">
        <f t="shared" si="81"/>
        <v>134060</v>
      </c>
      <c r="M76" s="32">
        <v>92860</v>
      </c>
      <c r="N76" s="188">
        <f t="shared" si="82"/>
        <v>41200</v>
      </c>
    </row>
    <row r="77" spans="1:14" s="1" customFormat="1" ht="28.5">
      <c r="A77" s="227" t="str">
        <f>'Land Price - BHIWANDI'!A77</f>
        <v>GP Blow Moulding</v>
      </c>
      <c r="B77" s="341" t="str">
        <f>'Land Price - BHIWANDI'!B77</f>
        <v>B0155D</v>
      </c>
      <c r="C77" s="184">
        <v>141700</v>
      </c>
      <c r="D77" s="184">
        <v>3200</v>
      </c>
      <c r="E77" s="184">
        <v>1100</v>
      </c>
      <c r="F77" s="184">
        <v>3610</v>
      </c>
      <c r="G77" s="184">
        <v>0</v>
      </c>
      <c r="H77" s="184">
        <f t="shared" si="77"/>
        <v>140190</v>
      </c>
      <c r="I77" s="44">
        <f t="shared" si="78"/>
        <v>25234.2</v>
      </c>
      <c r="J77" s="186">
        <f t="shared" si="79"/>
        <v>165424.20000000001</v>
      </c>
      <c r="K77" s="135">
        <f t="shared" si="80"/>
        <v>25234.2</v>
      </c>
      <c r="L77" s="187">
        <f t="shared" si="81"/>
        <v>140190</v>
      </c>
      <c r="M77" s="32">
        <v>92540</v>
      </c>
      <c r="N77" s="188">
        <f t="shared" si="82"/>
        <v>47650</v>
      </c>
    </row>
    <row r="78" spans="1:14" s="1" customFormat="1" ht="28.5">
      <c r="A78" s="227" t="s">
        <v>158</v>
      </c>
      <c r="B78" s="341" t="s">
        <v>313</v>
      </c>
      <c r="C78" s="184">
        <v>141700</v>
      </c>
      <c r="D78" s="184">
        <v>3200</v>
      </c>
      <c r="E78" s="184">
        <v>1100</v>
      </c>
      <c r="F78" s="184">
        <v>3610</v>
      </c>
      <c r="G78" s="184">
        <v>0</v>
      </c>
      <c r="H78" s="184">
        <f t="shared" si="77"/>
        <v>140190</v>
      </c>
      <c r="I78" s="44">
        <f t="shared" si="78"/>
        <v>25234.2</v>
      </c>
      <c r="J78" s="186">
        <f t="shared" si="79"/>
        <v>165424.20000000001</v>
      </c>
      <c r="K78" s="135">
        <f t="shared" si="80"/>
        <v>25234.2</v>
      </c>
      <c r="L78" s="187">
        <f t="shared" si="81"/>
        <v>140190</v>
      </c>
      <c r="M78" s="32">
        <v>92540</v>
      </c>
      <c r="N78" s="188">
        <f t="shared" si="82"/>
        <v>47650</v>
      </c>
    </row>
    <row r="79" spans="1:14" s="1" customFormat="1" ht="28.5">
      <c r="A79" s="227" t="s">
        <v>158</v>
      </c>
      <c r="B79" s="341" t="s">
        <v>314</v>
      </c>
      <c r="C79" s="184">
        <v>141700</v>
      </c>
      <c r="D79" s="184">
        <v>3200</v>
      </c>
      <c r="E79" s="184">
        <v>1100</v>
      </c>
      <c r="F79" s="184">
        <v>3610</v>
      </c>
      <c r="G79" s="184">
        <v>0</v>
      </c>
      <c r="H79" s="184">
        <f t="shared" si="77"/>
        <v>140190</v>
      </c>
      <c r="I79" s="44">
        <f t="shared" si="78"/>
        <v>25234.2</v>
      </c>
      <c r="J79" s="186">
        <f t="shared" si="79"/>
        <v>165424.20000000001</v>
      </c>
      <c r="K79" s="135">
        <f t="shared" si="80"/>
        <v>25234.2</v>
      </c>
      <c r="L79" s="187">
        <f t="shared" si="81"/>
        <v>140190</v>
      </c>
      <c r="M79" s="32">
        <v>92540</v>
      </c>
      <c r="N79" s="188">
        <f t="shared" si="82"/>
        <v>47650</v>
      </c>
    </row>
    <row r="80" spans="1:14" s="1" customFormat="1" ht="28.5">
      <c r="A80" s="227" t="str">
        <f>'Land Price - BHIWANDI'!A80</f>
        <v>Medium Blow Moulding</v>
      </c>
      <c r="B80" s="341" t="str">
        <f>'Land Price - BHIWANDI'!B80</f>
        <v>B0148D</v>
      </c>
      <c r="C80" s="184">
        <v>144800</v>
      </c>
      <c r="D80" s="184">
        <v>3200</v>
      </c>
      <c r="E80" s="184">
        <v>1100</v>
      </c>
      <c r="F80" s="184">
        <v>4570</v>
      </c>
      <c r="G80" s="184">
        <v>0</v>
      </c>
      <c r="H80" s="184">
        <f t="shared" si="77"/>
        <v>142330</v>
      </c>
      <c r="I80" s="44">
        <f t="shared" si="78"/>
        <v>25619.4</v>
      </c>
      <c r="J80" s="186">
        <f t="shared" si="79"/>
        <v>167949.4</v>
      </c>
      <c r="K80" s="135">
        <f t="shared" si="80"/>
        <v>25619.4</v>
      </c>
      <c r="L80" s="187">
        <f t="shared" si="81"/>
        <v>142330</v>
      </c>
      <c r="M80" s="32">
        <v>94290</v>
      </c>
      <c r="N80" s="188">
        <f t="shared" si="82"/>
        <v>48040</v>
      </c>
    </row>
    <row r="81" spans="1:32" s="1" customFormat="1" ht="28.5">
      <c r="A81" s="227" t="str">
        <f>'Land Price - BHIWANDI'!A81</f>
        <v>Large Blow Moulding</v>
      </c>
      <c r="B81" s="341" t="str">
        <f>'Land Price - BHIWANDI'!B81</f>
        <v xml:space="preserve">B0053D      </v>
      </c>
      <c r="C81" s="184">
        <v>147200</v>
      </c>
      <c r="D81" s="184">
        <v>3200</v>
      </c>
      <c r="E81" s="184">
        <v>1100</v>
      </c>
      <c r="F81" s="184">
        <v>3610</v>
      </c>
      <c r="G81" s="184">
        <v>0</v>
      </c>
      <c r="H81" s="184">
        <f t="shared" si="77"/>
        <v>145690</v>
      </c>
      <c r="I81" s="44">
        <f t="shared" si="78"/>
        <v>26224.2</v>
      </c>
      <c r="J81" s="186">
        <f t="shared" si="79"/>
        <v>171914.2</v>
      </c>
      <c r="K81" s="135">
        <f t="shared" si="80"/>
        <v>26224.2</v>
      </c>
      <c r="L81" s="187">
        <f t="shared" si="81"/>
        <v>145690</v>
      </c>
      <c r="M81" s="32"/>
      <c r="N81" s="188"/>
    </row>
    <row r="82" spans="1:32" s="1" customFormat="1" ht="28.5">
      <c r="A82" s="227" t="str">
        <f>'Land Price - BHIWANDI'!A82</f>
        <v>Pipe Grade - PE100</v>
      </c>
      <c r="B82" s="341" t="str">
        <f>'Land Price - BHIWANDI'!B82</f>
        <v>P0049D</v>
      </c>
      <c r="C82" s="184">
        <v>140100</v>
      </c>
      <c r="D82" s="184">
        <v>3200</v>
      </c>
      <c r="E82" s="184">
        <v>1100</v>
      </c>
      <c r="F82" s="184">
        <v>8770</v>
      </c>
      <c r="G82" s="184">
        <v>0</v>
      </c>
      <c r="H82" s="184">
        <f t="shared" si="77"/>
        <v>133430</v>
      </c>
      <c r="I82" s="44">
        <f t="shared" si="78"/>
        <v>24017.4</v>
      </c>
      <c r="J82" s="186">
        <f t="shared" si="79"/>
        <v>157447.4</v>
      </c>
      <c r="K82" s="135">
        <f t="shared" si="80"/>
        <v>24017.4</v>
      </c>
      <c r="L82" s="187">
        <f t="shared" si="81"/>
        <v>133430</v>
      </c>
      <c r="M82" s="32">
        <v>100920</v>
      </c>
      <c r="N82" s="188">
        <f t="shared" si="82"/>
        <v>32510</v>
      </c>
    </row>
    <row r="83" spans="1:32" s="1" customFormat="1" ht="28.5">
      <c r="A83" s="227" t="str">
        <f>'Land Price - BHIWANDI'!A83</f>
        <v>Pipe Grade - PE80</v>
      </c>
      <c r="B83" s="341" t="str">
        <f>'Land Price - BHIWANDI'!B83</f>
        <v>P0148D</v>
      </c>
      <c r="C83" s="184">
        <v>139300</v>
      </c>
      <c r="D83" s="184">
        <v>3200</v>
      </c>
      <c r="E83" s="184">
        <v>1100</v>
      </c>
      <c r="F83" s="184">
        <v>8840</v>
      </c>
      <c r="G83" s="184">
        <v>0</v>
      </c>
      <c r="H83" s="184">
        <f t="shared" si="77"/>
        <v>132560</v>
      </c>
      <c r="I83" s="44">
        <f t="shared" si="78"/>
        <v>23860.799999999999</v>
      </c>
      <c r="J83" s="186">
        <f t="shared" si="79"/>
        <v>156420.79999999999</v>
      </c>
      <c r="K83" s="135">
        <f t="shared" si="80"/>
        <v>23860.799999999999</v>
      </c>
      <c r="L83" s="187">
        <f t="shared" si="81"/>
        <v>132560</v>
      </c>
      <c r="M83" s="32"/>
      <c r="N83" s="188"/>
    </row>
    <row r="84" spans="1:32" s="1" customFormat="1" ht="28.5">
      <c r="A84" s="227" t="str">
        <f>'Land Price - BHIWANDI'!A84</f>
        <v>Pipe Grade - PE63</v>
      </c>
      <c r="B84" s="341" t="str">
        <f>'Land Price - BHIWANDI'!B84</f>
        <v>P0142S</v>
      </c>
      <c r="C84" s="184">
        <v>136900</v>
      </c>
      <c r="D84" s="184">
        <v>3200</v>
      </c>
      <c r="E84" s="184">
        <v>1100</v>
      </c>
      <c r="F84" s="184">
        <v>7660</v>
      </c>
      <c r="G84" s="184">
        <v>0</v>
      </c>
      <c r="H84" s="184">
        <f t="shared" si="77"/>
        <v>131340</v>
      </c>
      <c r="I84" s="44">
        <f t="shared" si="78"/>
        <v>23641.200000000001</v>
      </c>
      <c r="J84" s="186">
        <f t="shared" si="79"/>
        <v>154981.20000000001</v>
      </c>
      <c r="K84" s="135">
        <f t="shared" si="80"/>
        <v>23641.200000000001</v>
      </c>
      <c r="L84" s="187">
        <f t="shared" si="81"/>
        <v>131340</v>
      </c>
      <c r="M84" s="32">
        <v>97590</v>
      </c>
      <c r="N84" s="188">
        <f t="shared" si="82"/>
        <v>33750</v>
      </c>
    </row>
    <row r="85" spans="1:32" s="1" customFormat="1" ht="28.5">
      <c r="A85" s="227" t="s">
        <v>294</v>
      </c>
      <c r="B85" s="341" t="s">
        <v>315</v>
      </c>
      <c r="C85" s="184">
        <v>141300</v>
      </c>
      <c r="D85" s="184">
        <v>3200</v>
      </c>
      <c r="E85" s="184">
        <v>1100</v>
      </c>
      <c r="F85" s="184">
        <v>10210</v>
      </c>
      <c r="G85" s="184">
        <v>0</v>
      </c>
      <c r="H85" s="184">
        <f t="shared" si="77"/>
        <v>133190</v>
      </c>
      <c r="I85" s="44">
        <f t="shared" si="78"/>
        <v>23974.2</v>
      </c>
      <c r="J85" s="186">
        <f t="shared" si="79"/>
        <v>157164.20000000001</v>
      </c>
      <c r="K85" s="135">
        <f t="shared" si="80"/>
        <v>23974.2</v>
      </c>
      <c r="L85" s="187">
        <f t="shared" si="81"/>
        <v>133190</v>
      </c>
      <c r="M85" s="32">
        <v>97590</v>
      </c>
      <c r="N85" s="188">
        <f t="shared" si="82"/>
        <v>35600</v>
      </c>
    </row>
    <row r="86" spans="1:32" s="1" customFormat="1" ht="28.5">
      <c r="A86" s="227" t="str">
        <f>'Land Price - BHIWANDI'!A86</f>
        <v>HD Mono Filaments</v>
      </c>
      <c r="B86" s="341" t="str">
        <f>'Land Price - BHIWANDI'!B86</f>
        <v>Y0154S</v>
      </c>
      <c r="C86" s="184">
        <v>143600</v>
      </c>
      <c r="D86" s="184">
        <v>3200</v>
      </c>
      <c r="E86" s="184">
        <v>1100</v>
      </c>
      <c r="F86" s="184">
        <v>5700</v>
      </c>
      <c r="G86" s="184">
        <v>0</v>
      </c>
      <c r="H86" s="184">
        <f t="shared" si="77"/>
        <v>140000</v>
      </c>
      <c r="I86" s="44">
        <f t="shared" si="78"/>
        <v>25200</v>
      </c>
      <c r="J86" s="186">
        <f t="shared" si="79"/>
        <v>165200</v>
      </c>
      <c r="K86" s="135">
        <f t="shared" si="80"/>
        <v>25200</v>
      </c>
      <c r="L86" s="187">
        <f t="shared" si="81"/>
        <v>140000</v>
      </c>
      <c r="M86" s="32">
        <v>94340</v>
      </c>
      <c r="N86" s="188">
        <f t="shared" si="82"/>
        <v>45660</v>
      </c>
    </row>
    <row r="87" spans="1:32" s="1" customFormat="1" ht="28.5">
      <c r="A87" s="227" t="str">
        <f>'Land Price - BHIWANDI'!A87</f>
        <v>HD Raffia</v>
      </c>
      <c r="B87" s="341" t="s">
        <v>333</v>
      </c>
      <c r="C87" s="184">
        <v>145000</v>
      </c>
      <c r="D87" s="184">
        <v>3200</v>
      </c>
      <c r="E87" s="184">
        <v>1100</v>
      </c>
      <c r="F87" s="184">
        <v>7210</v>
      </c>
      <c r="G87" s="184">
        <v>0</v>
      </c>
      <c r="H87" s="184">
        <f t="shared" si="77"/>
        <v>139890</v>
      </c>
      <c r="I87" s="44">
        <f t="shared" si="78"/>
        <v>25180.2</v>
      </c>
      <c r="J87" s="186">
        <f t="shared" si="79"/>
        <v>165070.20000000001</v>
      </c>
      <c r="K87" s="135">
        <f t="shared" si="80"/>
        <v>25180.2</v>
      </c>
      <c r="L87" s="187">
        <f t="shared" si="81"/>
        <v>139890</v>
      </c>
      <c r="M87" s="32">
        <v>94780</v>
      </c>
      <c r="N87" s="188">
        <f t="shared" si="82"/>
        <v>45110</v>
      </c>
    </row>
    <row r="88" spans="1:32" s="1" customFormat="1" ht="28.5">
      <c r="A88" s="227" t="str">
        <f>'Land Price - BHIWANDI'!A88</f>
        <v>HM Film</v>
      </c>
      <c r="B88" s="341" t="str">
        <f>'Land Price - BHIWANDI'!B88</f>
        <v>F0050D</v>
      </c>
      <c r="C88" s="184">
        <v>145100</v>
      </c>
      <c r="D88" s="184">
        <v>3200</v>
      </c>
      <c r="E88" s="184">
        <v>1100</v>
      </c>
      <c r="F88" s="184">
        <v>4270</v>
      </c>
      <c r="G88" s="184">
        <v>0</v>
      </c>
      <c r="H88" s="184">
        <f t="shared" si="77"/>
        <v>142930</v>
      </c>
      <c r="I88" s="44">
        <f t="shared" si="78"/>
        <v>25727.4</v>
      </c>
      <c r="J88" s="186">
        <f t="shared" si="79"/>
        <v>168657.4</v>
      </c>
      <c r="K88" s="135">
        <f t="shared" si="80"/>
        <v>25727.4</v>
      </c>
      <c r="L88" s="187">
        <f t="shared" si="81"/>
        <v>142930</v>
      </c>
      <c r="M88" s="32"/>
      <c r="N88" s="188"/>
    </row>
    <row r="89" spans="1:32" s="1" customFormat="1" ht="28.5">
      <c r="A89" s="227" t="str">
        <f>'Land Price - BHIWANDI'!A89</f>
        <v>HD Film</v>
      </c>
      <c r="B89" s="341" t="str">
        <f>'Land Price - BHIWANDI'!B89</f>
        <v>F0146D</v>
      </c>
      <c r="C89" s="184">
        <v>145300</v>
      </c>
      <c r="D89" s="184">
        <v>3200</v>
      </c>
      <c r="E89" s="184">
        <v>1100</v>
      </c>
      <c r="F89" s="184">
        <v>5230</v>
      </c>
      <c r="G89" s="184">
        <v>0</v>
      </c>
      <c r="H89" s="184">
        <f t="shared" si="77"/>
        <v>142170</v>
      </c>
      <c r="I89" s="44">
        <f t="shared" si="78"/>
        <v>25590.6</v>
      </c>
      <c r="J89" s="186">
        <f t="shared" si="79"/>
        <v>167760.6</v>
      </c>
      <c r="K89" s="135">
        <f t="shared" si="80"/>
        <v>25590.6</v>
      </c>
      <c r="L89" s="187">
        <f t="shared" si="81"/>
        <v>142170</v>
      </c>
      <c r="M89" s="32">
        <v>93520</v>
      </c>
      <c r="N89" s="188">
        <f t="shared" si="82"/>
        <v>48650</v>
      </c>
    </row>
    <row r="90" spans="1:32" s="1" customFormat="1" ht="28.5">
      <c r="A90" s="227" t="str">
        <f>'Land Price - BHIWANDI'!A90</f>
        <v>HD Film</v>
      </c>
      <c r="B90" s="341" t="str">
        <f>'Land Price - BHIWANDI'!B90</f>
        <v>F0153S</v>
      </c>
      <c r="C90" s="184">
        <v>145300</v>
      </c>
      <c r="D90" s="184">
        <v>3200</v>
      </c>
      <c r="E90" s="184">
        <v>1100</v>
      </c>
      <c r="F90" s="184">
        <v>5230</v>
      </c>
      <c r="G90" s="184">
        <v>0</v>
      </c>
      <c r="H90" s="184">
        <f t="shared" si="77"/>
        <v>142170</v>
      </c>
      <c r="I90" s="44">
        <f t="shared" si="78"/>
        <v>25590.6</v>
      </c>
      <c r="J90" s="186">
        <f t="shared" si="79"/>
        <v>167760.6</v>
      </c>
      <c r="K90" s="135">
        <f t="shared" si="80"/>
        <v>25590.6</v>
      </c>
      <c r="L90" s="187">
        <f t="shared" si="81"/>
        <v>142170</v>
      </c>
      <c r="M90" s="32"/>
      <c r="N90" s="188"/>
    </row>
    <row r="91" spans="1:32" s="1" customFormat="1" ht="28.5">
      <c r="A91" s="227" t="s">
        <v>362</v>
      </c>
      <c r="B91" s="341" t="s">
        <v>360</v>
      </c>
      <c r="C91" s="184">
        <v>150300</v>
      </c>
      <c r="D91" s="184">
        <v>3200</v>
      </c>
      <c r="E91" s="184">
        <v>1100</v>
      </c>
      <c r="F91" s="184">
        <v>4600</v>
      </c>
      <c r="G91" s="184">
        <v>0</v>
      </c>
      <c r="H91" s="184">
        <f t="shared" ref="H91:H95" si="83">C91+D91-E91-F91-G91</f>
        <v>147800</v>
      </c>
      <c r="I91" s="44">
        <f t="shared" si="78"/>
        <v>26604</v>
      </c>
      <c r="J91" s="186">
        <f t="shared" ref="J91:J95" si="84">H91+I91</f>
        <v>174404</v>
      </c>
      <c r="K91" s="135">
        <f t="shared" ref="K91:K95" si="85">I91</f>
        <v>26604</v>
      </c>
      <c r="L91" s="187">
        <f t="shared" ref="L91:L95" si="86">J91-K91</f>
        <v>147800</v>
      </c>
      <c r="M91" s="32"/>
      <c r="N91" s="188"/>
    </row>
    <row r="92" spans="1:32" s="1" customFormat="1" ht="28.5">
      <c r="A92" s="227" t="s">
        <v>416</v>
      </c>
      <c r="B92" s="341" t="s">
        <v>413</v>
      </c>
      <c r="C92" s="184">
        <v>148000</v>
      </c>
      <c r="D92" s="184">
        <v>3200</v>
      </c>
      <c r="E92" s="184">
        <v>1100</v>
      </c>
      <c r="F92" s="184">
        <v>6070</v>
      </c>
      <c r="G92" s="184">
        <v>0</v>
      </c>
      <c r="H92" s="184">
        <f t="shared" si="83"/>
        <v>144030</v>
      </c>
      <c r="I92" s="44"/>
      <c r="J92" s="186"/>
      <c r="K92" s="135"/>
      <c r="L92" s="187"/>
      <c r="M92" s="32"/>
      <c r="N92" s="188"/>
    </row>
    <row r="93" spans="1:32" s="1" customFormat="1" ht="28.5">
      <c r="A93" s="227" t="s">
        <v>416</v>
      </c>
      <c r="B93" s="341" t="s">
        <v>414</v>
      </c>
      <c r="C93" s="184">
        <v>148000</v>
      </c>
      <c r="D93" s="184">
        <v>3200</v>
      </c>
      <c r="E93" s="184">
        <v>1100</v>
      </c>
      <c r="F93" s="184">
        <v>6070</v>
      </c>
      <c r="G93" s="184">
        <v>0</v>
      </c>
      <c r="H93" s="184">
        <f t="shared" si="83"/>
        <v>144030</v>
      </c>
      <c r="I93" s="44"/>
      <c r="J93" s="186"/>
      <c r="K93" s="135"/>
      <c r="L93" s="187"/>
      <c r="M93" s="32"/>
      <c r="N93" s="188"/>
    </row>
    <row r="94" spans="1:32" s="1" customFormat="1" ht="28.5">
      <c r="A94" s="227" t="s">
        <v>416</v>
      </c>
      <c r="B94" s="341" t="s">
        <v>415</v>
      </c>
      <c r="C94" s="184">
        <v>145500</v>
      </c>
      <c r="D94" s="184">
        <v>3200</v>
      </c>
      <c r="E94" s="184">
        <v>1100</v>
      </c>
      <c r="F94" s="184">
        <v>6070</v>
      </c>
      <c r="G94" s="184">
        <v>0</v>
      </c>
      <c r="H94" s="184">
        <f t="shared" si="83"/>
        <v>141530</v>
      </c>
      <c r="I94" s="44"/>
      <c r="J94" s="186"/>
      <c r="K94" s="135"/>
      <c r="L94" s="187"/>
      <c r="M94" s="32"/>
      <c r="N94" s="188"/>
    </row>
    <row r="95" spans="1:32" s="1" customFormat="1" ht="28.5">
      <c r="A95" s="227" t="str">
        <f>'Land Price - BHIWANDI'!A95</f>
        <v>HD Inj. Mldg. (NP)</v>
      </c>
      <c r="B95" s="341" t="str">
        <f>'Land Price - BHIWANDI'!B95</f>
        <v>N0252S</v>
      </c>
      <c r="C95" s="184">
        <v>144700</v>
      </c>
      <c r="D95" s="184">
        <v>3200</v>
      </c>
      <c r="E95" s="184">
        <v>1100</v>
      </c>
      <c r="F95" s="184">
        <v>6070</v>
      </c>
      <c r="G95" s="184">
        <v>0</v>
      </c>
      <c r="H95" s="184">
        <f t="shared" si="83"/>
        <v>140730</v>
      </c>
      <c r="I95" s="44">
        <f t="shared" si="78"/>
        <v>25331.4</v>
      </c>
      <c r="J95" s="186">
        <f t="shared" si="84"/>
        <v>166061.4</v>
      </c>
      <c r="K95" s="135">
        <f t="shared" si="85"/>
        <v>25331.4</v>
      </c>
      <c r="L95" s="187">
        <f t="shared" si="86"/>
        <v>140730</v>
      </c>
      <c r="M95" s="223"/>
      <c r="N95" s="223"/>
      <c r="O95" s="223"/>
      <c r="P95" s="223"/>
      <c r="Q95" s="223"/>
      <c r="R95" s="223"/>
      <c r="S95" s="224"/>
      <c r="T95" s="223"/>
      <c r="U95" s="224"/>
      <c r="V95" s="223"/>
      <c r="W95" s="223"/>
      <c r="X95" s="223"/>
      <c r="Y95" s="224"/>
      <c r="Z95" s="224"/>
      <c r="AA95" s="223"/>
      <c r="AB95" s="223"/>
      <c r="AC95" s="223"/>
      <c r="AD95" s="223"/>
      <c r="AE95" s="223"/>
      <c r="AF95" s="223"/>
    </row>
    <row r="96" spans="1:32" s="1" customFormat="1" ht="28.5">
      <c r="A96" s="227" t="str">
        <f>'Land Price - BHIWANDI'!A96</f>
        <v>HD Inj. Mldg. (NP)</v>
      </c>
      <c r="B96" s="341" t="str">
        <f>'Land Price - BHIWANDI'!B96</f>
        <v>N0662D</v>
      </c>
      <c r="C96" s="184">
        <v>135400</v>
      </c>
      <c r="D96" s="184">
        <v>3200</v>
      </c>
      <c r="E96" s="184">
        <v>1100</v>
      </c>
      <c r="F96" s="184">
        <v>5560</v>
      </c>
      <c r="G96" s="184">
        <v>0</v>
      </c>
      <c r="H96" s="184">
        <f t="shared" si="77"/>
        <v>131940</v>
      </c>
      <c r="I96" s="44">
        <f t="shared" si="78"/>
        <v>23749.200000000001</v>
      </c>
      <c r="J96" s="186">
        <f t="shared" si="79"/>
        <v>155689.20000000001</v>
      </c>
      <c r="K96" s="135">
        <f t="shared" si="80"/>
        <v>23749.200000000001</v>
      </c>
      <c r="L96" s="187">
        <f t="shared" si="81"/>
        <v>131940</v>
      </c>
      <c r="M96" s="32">
        <v>89540</v>
      </c>
      <c r="N96" s="188">
        <f t="shared" si="82"/>
        <v>42400</v>
      </c>
    </row>
    <row r="97" spans="1:14" s="1" customFormat="1" ht="28.5">
      <c r="A97" s="227" t="str">
        <f>'Land Price - BHIWANDI'!A97</f>
        <v>HD Inj. Mldg. (NP)</v>
      </c>
      <c r="B97" s="341" t="str">
        <f>'Land Price - BHIWANDI'!B97</f>
        <v>N0861S</v>
      </c>
      <c r="C97" s="184">
        <v>135400</v>
      </c>
      <c r="D97" s="184">
        <v>3200</v>
      </c>
      <c r="E97" s="184">
        <v>1100</v>
      </c>
      <c r="F97" s="184">
        <v>5560</v>
      </c>
      <c r="G97" s="184">
        <v>0</v>
      </c>
      <c r="H97" s="184">
        <f t="shared" si="77"/>
        <v>131940</v>
      </c>
      <c r="I97" s="44">
        <f t="shared" si="78"/>
        <v>23749.200000000001</v>
      </c>
      <c r="J97" s="186">
        <f t="shared" si="79"/>
        <v>155689.20000000001</v>
      </c>
      <c r="K97" s="135">
        <f t="shared" si="80"/>
        <v>23749.200000000001</v>
      </c>
      <c r="L97" s="187">
        <f t="shared" si="81"/>
        <v>131940</v>
      </c>
      <c r="M97" s="32">
        <v>89540</v>
      </c>
      <c r="N97" s="188">
        <f t="shared" si="82"/>
        <v>42400</v>
      </c>
    </row>
    <row r="98" spans="1:14" s="1" customFormat="1" ht="28.5">
      <c r="A98" s="227" t="str">
        <f>'Land Price - BHIWANDI'!A98</f>
        <v>HD Inj. Mldg. (NP)</v>
      </c>
      <c r="B98" s="341" t="str">
        <f>'Land Price - BHIWANDI'!B98</f>
        <v>N2050S</v>
      </c>
      <c r="C98" s="184">
        <v>135900</v>
      </c>
      <c r="D98" s="184">
        <v>3200</v>
      </c>
      <c r="E98" s="184">
        <v>1100</v>
      </c>
      <c r="F98" s="184">
        <v>4790</v>
      </c>
      <c r="G98" s="184">
        <v>0</v>
      </c>
      <c r="H98" s="184">
        <f t="shared" si="77"/>
        <v>133210</v>
      </c>
      <c r="I98" s="44">
        <f t="shared" si="78"/>
        <v>23977.8</v>
      </c>
      <c r="J98" s="73">
        <f t="shared" si="79"/>
        <v>157187.79999999999</v>
      </c>
      <c r="K98" s="65">
        <f t="shared" si="80"/>
        <v>23977.8</v>
      </c>
      <c r="L98" s="42">
        <f t="shared" si="81"/>
        <v>133210</v>
      </c>
      <c r="M98" s="32">
        <v>92060</v>
      </c>
      <c r="N98" s="38">
        <f t="shared" si="82"/>
        <v>41150</v>
      </c>
    </row>
    <row r="99" spans="1:14" s="1" customFormat="1" ht="28.5">
      <c r="A99" s="227" t="str">
        <f>'Land Price - BHIWANDI'!A99</f>
        <v>HD Inj. Mldg. (NP)</v>
      </c>
      <c r="B99" s="341" t="str">
        <f>'Land Price - BHIWANDI'!B99</f>
        <v>N0662DU</v>
      </c>
      <c r="C99" s="184">
        <v>137000</v>
      </c>
      <c r="D99" s="184">
        <v>3200</v>
      </c>
      <c r="E99" s="184">
        <v>1100</v>
      </c>
      <c r="F99" s="184">
        <v>5840</v>
      </c>
      <c r="G99" s="184">
        <v>0</v>
      </c>
      <c r="H99" s="184">
        <f t="shared" si="77"/>
        <v>133260</v>
      </c>
      <c r="I99" s="44">
        <f t="shared" si="78"/>
        <v>23986.799999999999</v>
      </c>
      <c r="J99" s="186">
        <f t="shared" si="79"/>
        <v>157246.79999999999</v>
      </c>
      <c r="K99" s="135">
        <f t="shared" si="80"/>
        <v>23986.799999999999</v>
      </c>
      <c r="L99" s="187">
        <f t="shared" si="81"/>
        <v>133260</v>
      </c>
      <c r="M99" s="32">
        <v>92060</v>
      </c>
      <c r="N99" s="188">
        <f t="shared" si="82"/>
        <v>41200</v>
      </c>
    </row>
    <row r="100" spans="1:14" s="1" customFormat="1" ht="28.5">
      <c r="A100" s="227" t="str">
        <f>'Land Price - BHIWANDI'!A100</f>
        <v>HD Inj. Mldg. (NP)</v>
      </c>
      <c r="B100" s="341" t="str">
        <f>'Land Price - BHIWANDI'!B100</f>
        <v>N0861SU</v>
      </c>
      <c r="C100" s="184">
        <v>137000</v>
      </c>
      <c r="D100" s="184">
        <v>3200</v>
      </c>
      <c r="E100" s="184">
        <v>1100</v>
      </c>
      <c r="F100" s="184">
        <v>5840</v>
      </c>
      <c r="G100" s="184">
        <v>0</v>
      </c>
      <c r="H100" s="184">
        <f t="shared" si="77"/>
        <v>133260</v>
      </c>
      <c r="I100" s="44">
        <f t="shared" si="78"/>
        <v>23986.799999999999</v>
      </c>
      <c r="J100" s="186">
        <f t="shared" si="79"/>
        <v>157246.79999999999</v>
      </c>
      <c r="K100" s="135">
        <f t="shared" si="80"/>
        <v>23986.799999999999</v>
      </c>
      <c r="L100" s="187">
        <f t="shared" si="81"/>
        <v>133260</v>
      </c>
      <c r="M100" s="32">
        <v>92060</v>
      </c>
      <c r="N100" s="188">
        <f t="shared" si="82"/>
        <v>41200</v>
      </c>
    </row>
    <row r="101" spans="1:14" s="1" customFormat="1" ht="28.5">
      <c r="A101" s="227" t="str">
        <f>'Land Price - BHIWANDI'!A101</f>
        <v>GP Blow Moulding (NP)</v>
      </c>
      <c r="B101" s="341" t="str">
        <f>'Land Price - BHIWANDI'!B101</f>
        <v>N0155D</v>
      </c>
      <c r="C101" s="184">
        <v>140900</v>
      </c>
      <c r="D101" s="184">
        <v>3200</v>
      </c>
      <c r="E101" s="184">
        <v>1100</v>
      </c>
      <c r="F101" s="184">
        <v>3610</v>
      </c>
      <c r="G101" s="184">
        <v>0</v>
      </c>
      <c r="H101" s="184">
        <f t="shared" si="77"/>
        <v>139390</v>
      </c>
      <c r="I101" s="44">
        <f t="shared" si="78"/>
        <v>25090.2</v>
      </c>
      <c r="J101" s="186">
        <f t="shared" si="79"/>
        <v>164480.20000000001</v>
      </c>
      <c r="K101" s="135">
        <f t="shared" si="80"/>
        <v>25090.2</v>
      </c>
      <c r="L101" s="187">
        <f t="shared" si="81"/>
        <v>139390</v>
      </c>
      <c r="M101" s="32">
        <v>91740</v>
      </c>
      <c r="N101" s="188">
        <f t="shared" si="82"/>
        <v>47650</v>
      </c>
    </row>
    <row r="102" spans="1:14" s="1" customFormat="1" ht="28.5">
      <c r="A102" s="227" t="s">
        <v>169</v>
      </c>
      <c r="B102" s="341" t="s">
        <v>310</v>
      </c>
      <c r="C102" s="184">
        <v>140900</v>
      </c>
      <c r="D102" s="184">
        <v>3200</v>
      </c>
      <c r="E102" s="184">
        <v>1100</v>
      </c>
      <c r="F102" s="184">
        <v>3610</v>
      </c>
      <c r="G102" s="184">
        <v>0</v>
      </c>
      <c r="H102" s="184">
        <f t="shared" si="77"/>
        <v>139390</v>
      </c>
      <c r="I102" s="44">
        <f t="shared" si="78"/>
        <v>25090.2</v>
      </c>
      <c r="J102" s="186">
        <f t="shared" si="79"/>
        <v>164480.20000000001</v>
      </c>
      <c r="K102" s="135">
        <f t="shared" si="80"/>
        <v>25090.2</v>
      </c>
      <c r="L102" s="187">
        <f t="shared" si="81"/>
        <v>139390</v>
      </c>
      <c r="M102" s="32">
        <v>91740</v>
      </c>
      <c r="N102" s="188">
        <f t="shared" si="82"/>
        <v>47650</v>
      </c>
    </row>
    <row r="103" spans="1:14" s="1" customFormat="1" ht="28.5">
      <c r="A103" s="227" t="s">
        <v>169</v>
      </c>
      <c r="B103" s="341" t="s">
        <v>311</v>
      </c>
      <c r="C103" s="184">
        <v>140900</v>
      </c>
      <c r="D103" s="184">
        <v>3200</v>
      </c>
      <c r="E103" s="184">
        <v>1100</v>
      </c>
      <c r="F103" s="184">
        <v>3610</v>
      </c>
      <c r="G103" s="184">
        <v>0</v>
      </c>
      <c r="H103" s="184">
        <f t="shared" si="77"/>
        <v>139390</v>
      </c>
      <c r="I103" s="44">
        <f t="shared" si="78"/>
        <v>25090.2</v>
      </c>
      <c r="J103" s="186">
        <f t="shared" si="79"/>
        <v>164480.20000000001</v>
      </c>
      <c r="K103" s="135">
        <f t="shared" si="80"/>
        <v>25090.2</v>
      </c>
      <c r="L103" s="187">
        <f t="shared" si="81"/>
        <v>139390</v>
      </c>
      <c r="M103" s="32">
        <v>91740</v>
      </c>
      <c r="N103" s="188">
        <f t="shared" si="82"/>
        <v>47650</v>
      </c>
    </row>
    <row r="104" spans="1:14" s="1" customFormat="1" ht="28.5">
      <c r="A104" s="227" t="str">
        <f>'Land Price - BHIWANDI'!A104</f>
        <v>Medium Blow Moulding(NP)</v>
      </c>
      <c r="B104" s="341" t="str">
        <f>'Land Price - BHIWANDI'!B104</f>
        <v>N0148D</v>
      </c>
      <c r="C104" s="184">
        <v>144000</v>
      </c>
      <c r="D104" s="184">
        <v>3200</v>
      </c>
      <c r="E104" s="184">
        <v>1100</v>
      </c>
      <c r="F104" s="184">
        <v>4570</v>
      </c>
      <c r="G104" s="184">
        <v>0</v>
      </c>
      <c r="H104" s="184">
        <f t="shared" si="77"/>
        <v>141530</v>
      </c>
      <c r="I104" s="44">
        <f t="shared" si="78"/>
        <v>25475.4</v>
      </c>
      <c r="J104" s="186">
        <f t="shared" si="79"/>
        <v>167005.4</v>
      </c>
      <c r="K104" s="135">
        <f t="shared" si="80"/>
        <v>25475.4</v>
      </c>
      <c r="L104" s="187">
        <f t="shared" si="81"/>
        <v>141530</v>
      </c>
      <c r="M104" s="32">
        <v>93490</v>
      </c>
      <c r="N104" s="188">
        <f t="shared" si="82"/>
        <v>48040</v>
      </c>
    </row>
    <row r="105" spans="1:14" s="1" customFormat="1" ht="28.5">
      <c r="A105" s="227" t="str">
        <f>'Land Price - BHIWANDI'!A105</f>
        <v>Large Blow Moulding(NP)</v>
      </c>
      <c r="B105" s="341" t="str">
        <f>'Land Price - BHIWANDI'!B105</f>
        <v>N0053D</v>
      </c>
      <c r="C105" s="184">
        <v>146400</v>
      </c>
      <c r="D105" s="184">
        <v>3200</v>
      </c>
      <c r="E105" s="184">
        <v>1100</v>
      </c>
      <c r="F105" s="184">
        <v>3610</v>
      </c>
      <c r="G105" s="184">
        <v>0</v>
      </c>
      <c r="H105" s="184">
        <f t="shared" si="77"/>
        <v>144890</v>
      </c>
      <c r="I105" s="44">
        <f t="shared" si="78"/>
        <v>26080.2</v>
      </c>
      <c r="J105" s="186">
        <f t="shared" si="79"/>
        <v>170970.2</v>
      </c>
      <c r="K105" s="135">
        <f t="shared" si="80"/>
        <v>26080.2</v>
      </c>
      <c r="L105" s="187">
        <f t="shared" si="81"/>
        <v>144890</v>
      </c>
      <c r="M105" s="32"/>
      <c r="N105" s="188"/>
    </row>
    <row r="106" spans="1:14" s="1" customFormat="1" ht="28.5">
      <c r="A106" s="227" t="str">
        <f>'Land Price - BHIWANDI'!A106</f>
        <v>Pipe Grade (NP)</v>
      </c>
      <c r="B106" s="341" t="str">
        <f>'Land Price - BHIWANDI'!B106</f>
        <v>N0049D</v>
      </c>
      <c r="C106" s="184">
        <v>139300</v>
      </c>
      <c r="D106" s="184">
        <v>3200</v>
      </c>
      <c r="E106" s="184">
        <v>1100</v>
      </c>
      <c r="F106" s="184">
        <v>8770</v>
      </c>
      <c r="G106" s="184">
        <v>0</v>
      </c>
      <c r="H106" s="184">
        <f t="shared" si="77"/>
        <v>132630</v>
      </c>
      <c r="I106" s="44">
        <f t="shared" si="78"/>
        <v>23873.4</v>
      </c>
      <c r="J106" s="186">
        <f t="shared" si="79"/>
        <v>156503.4</v>
      </c>
      <c r="K106" s="135">
        <f t="shared" si="80"/>
        <v>23873.4</v>
      </c>
      <c r="L106" s="187">
        <f t="shared" si="81"/>
        <v>132630</v>
      </c>
      <c r="M106" s="32">
        <v>100120</v>
      </c>
      <c r="N106" s="188">
        <f t="shared" si="82"/>
        <v>32510</v>
      </c>
    </row>
    <row r="107" spans="1:14" s="1" customFormat="1" ht="28.5">
      <c r="A107" s="227" t="str">
        <f>'Land Price - BHIWANDI'!A107</f>
        <v>Pipe Grade (NP)</v>
      </c>
      <c r="B107" s="341" t="str">
        <f>'Land Price - BHIWANDI'!B107</f>
        <v>NP0148D</v>
      </c>
      <c r="C107" s="184">
        <v>138500</v>
      </c>
      <c r="D107" s="184">
        <v>3200</v>
      </c>
      <c r="E107" s="184">
        <v>1100</v>
      </c>
      <c r="F107" s="184">
        <v>8840</v>
      </c>
      <c r="G107" s="184">
        <v>0</v>
      </c>
      <c r="H107" s="184">
        <f t="shared" si="77"/>
        <v>131760</v>
      </c>
      <c r="I107" s="44">
        <f t="shared" si="78"/>
        <v>23716.799999999999</v>
      </c>
      <c r="J107" s="186">
        <f t="shared" si="79"/>
        <v>155476.79999999999</v>
      </c>
      <c r="K107" s="135">
        <f t="shared" si="80"/>
        <v>23716.799999999999</v>
      </c>
      <c r="L107" s="187">
        <f t="shared" si="81"/>
        <v>131760</v>
      </c>
      <c r="M107" s="32"/>
      <c r="N107" s="188"/>
    </row>
    <row r="108" spans="1:14" s="1" customFormat="1" ht="28.5">
      <c r="A108" s="227" t="str">
        <f>'Land Price - BHIWANDI'!A108</f>
        <v>Pipe Grade (NP)</v>
      </c>
      <c r="B108" s="341" t="str">
        <f>'Land Price - BHIWANDI'!B108</f>
        <v>N0142S</v>
      </c>
      <c r="C108" s="184">
        <v>136100</v>
      </c>
      <c r="D108" s="184">
        <v>3200</v>
      </c>
      <c r="E108" s="184">
        <v>1100</v>
      </c>
      <c r="F108" s="184">
        <v>7660</v>
      </c>
      <c r="G108" s="184">
        <v>0</v>
      </c>
      <c r="H108" s="184">
        <f t="shared" si="77"/>
        <v>130540</v>
      </c>
      <c r="I108" s="44">
        <f t="shared" si="78"/>
        <v>23497.200000000001</v>
      </c>
      <c r="J108" s="186">
        <f t="shared" si="79"/>
        <v>154037.20000000001</v>
      </c>
      <c r="K108" s="135">
        <f t="shared" si="80"/>
        <v>23497.200000000001</v>
      </c>
      <c r="L108" s="187">
        <f t="shared" si="81"/>
        <v>130540.00000000001</v>
      </c>
      <c r="M108" s="32">
        <v>96790</v>
      </c>
      <c r="N108" s="188">
        <f t="shared" si="82"/>
        <v>33750.000000000015</v>
      </c>
    </row>
    <row r="109" spans="1:14" s="1" customFormat="1" ht="28.5">
      <c r="A109" s="227" t="s">
        <v>189</v>
      </c>
      <c r="B109" s="341" t="s">
        <v>312</v>
      </c>
      <c r="C109" s="184">
        <v>140500</v>
      </c>
      <c r="D109" s="184">
        <v>3200</v>
      </c>
      <c r="E109" s="184">
        <v>1100</v>
      </c>
      <c r="F109" s="184">
        <v>10210</v>
      </c>
      <c r="G109" s="184">
        <v>0</v>
      </c>
      <c r="H109" s="184">
        <f t="shared" si="77"/>
        <v>132390</v>
      </c>
      <c r="I109" s="44">
        <f t="shared" si="78"/>
        <v>23830.2</v>
      </c>
      <c r="J109" s="186">
        <f t="shared" si="79"/>
        <v>156220.20000000001</v>
      </c>
      <c r="K109" s="135">
        <f t="shared" si="80"/>
        <v>23830.2</v>
      </c>
      <c r="L109" s="187">
        <f t="shared" si="81"/>
        <v>132390</v>
      </c>
      <c r="M109" s="32">
        <v>96790</v>
      </c>
      <c r="N109" s="188">
        <f t="shared" si="82"/>
        <v>35600</v>
      </c>
    </row>
    <row r="110" spans="1:14" s="1" customFormat="1" ht="28.5">
      <c r="A110" s="227" t="str">
        <f>'Land Price - BHIWANDI'!A110</f>
        <v>HD Mono Filaments (NP)</v>
      </c>
      <c r="B110" s="341" t="str">
        <f>'Land Price - BHIWANDI'!B110</f>
        <v>N0154S</v>
      </c>
      <c r="C110" s="184">
        <v>142800</v>
      </c>
      <c r="D110" s="184">
        <v>3200</v>
      </c>
      <c r="E110" s="184">
        <v>1100</v>
      </c>
      <c r="F110" s="184">
        <v>5700</v>
      </c>
      <c r="G110" s="184">
        <v>0</v>
      </c>
      <c r="H110" s="184">
        <f t="shared" si="77"/>
        <v>139200</v>
      </c>
      <c r="I110" s="44">
        <f t="shared" si="78"/>
        <v>25056</v>
      </c>
      <c r="J110" s="186">
        <f t="shared" si="79"/>
        <v>164256</v>
      </c>
      <c r="K110" s="135">
        <f t="shared" si="80"/>
        <v>25056</v>
      </c>
      <c r="L110" s="187">
        <f t="shared" si="81"/>
        <v>139200</v>
      </c>
      <c r="M110" s="32">
        <v>93540</v>
      </c>
      <c r="N110" s="188">
        <f t="shared" si="82"/>
        <v>45660</v>
      </c>
    </row>
    <row r="111" spans="1:14" s="1" customFormat="1" ht="28.5">
      <c r="A111" s="227" t="str">
        <f>'Land Price - BHIWANDI'!A111</f>
        <v>HD Raffia (NP)</v>
      </c>
      <c r="B111" s="341" t="s">
        <v>350</v>
      </c>
      <c r="C111" s="184">
        <v>144200</v>
      </c>
      <c r="D111" s="184">
        <v>3200</v>
      </c>
      <c r="E111" s="184">
        <v>1100</v>
      </c>
      <c r="F111" s="184">
        <v>7210</v>
      </c>
      <c r="G111" s="184">
        <v>0</v>
      </c>
      <c r="H111" s="184">
        <f t="shared" si="77"/>
        <v>139090</v>
      </c>
      <c r="I111" s="44">
        <f t="shared" si="78"/>
        <v>25036.2</v>
      </c>
      <c r="J111" s="186">
        <f t="shared" si="79"/>
        <v>164126.20000000001</v>
      </c>
      <c r="K111" s="135">
        <f t="shared" si="80"/>
        <v>25036.2</v>
      </c>
      <c r="L111" s="187">
        <f t="shared" si="81"/>
        <v>139090</v>
      </c>
      <c r="M111" s="32">
        <v>93980</v>
      </c>
      <c r="N111" s="188">
        <f t="shared" si="82"/>
        <v>45110</v>
      </c>
    </row>
    <row r="112" spans="1:14" s="1" customFormat="1" ht="28.5">
      <c r="A112" s="227" t="str">
        <f>'Land Price - BHIWANDI'!A112</f>
        <v>HM Film (NP)</v>
      </c>
      <c r="B112" s="341" t="str">
        <f>'Land Price - BHIWANDI'!B112</f>
        <v>N0050D</v>
      </c>
      <c r="C112" s="184">
        <v>144300</v>
      </c>
      <c r="D112" s="184">
        <v>3200</v>
      </c>
      <c r="E112" s="184">
        <v>1100</v>
      </c>
      <c r="F112" s="184">
        <v>4270</v>
      </c>
      <c r="G112" s="184">
        <v>0</v>
      </c>
      <c r="H112" s="184">
        <f t="shared" si="77"/>
        <v>142130</v>
      </c>
      <c r="I112" s="44">
        <f t="shared" si="78"/>
        <v>25583.4</v>
      </c>
      <c r="J112" s="186">
        <f t="shared" si="79"/>
        <v>167713.4</v>
      </c>
      <c r="K112" s="135">
        <f t="shared" si="80"/>
        <v>25583.4</v>
      </c>
      <c r="L112" s="187">
        <f t="shared" si="81"/>
        <v>142130</v>
      </c>
      <c r="N112" s="188"/>
    </row>
    <row r="113" spans="1:24" s="1" customFormat="1" ht="28.5">
      <c r="A113" s="227" t="str">
        <f>'Land Price - BHIWANDI'!A113</f>
        <v>HD Film (NP)</v>
      </c>
      <c r="B113" s="341" t="str">
        <f>'Land Price - BHIWANDI'!B113</f>
        <v>N0146D</v>
      </c>
      <c r="C113" s="184">
        <v>144500</v>
      </c>
      <c r="D113" s="184">
        <v>3200</v>
      </c>
      <c r="E113" s="184">
        <v>1100</v>
      </c>
      <c r="F113" s="184">
        <v>5230</v>
      </c>
      <c r="G113" s="184">
        <v>0</v>
      </c>
      <c r="H113" s="184">
        <f t="shared" si="77"/>
        <v>141370</v>
      </c>
      <c r="I113" s="44">
        <f t="shared" si="78"/>
        <v>25446.6</v>
      </c>
      <c r="J113" s="186">
        <f t="shared" si="79"/>
        <v>166816.6</v>
      </c>
      <c r="K113" s="135">
        <f t="shared" si="80"/>
        <v>25446.6</v>
      </c>
      <c r="L113" s="187">
        <f t="shared" si="81"/>
        <v>141370</v>
      </c>
      <c r="N113" s="188"/>
    </row>
    <row r="114" spans="1:24" s="1" customFormat="1" ht="28.5">
      <c r="A114" s="227" t="str">
        <f>'Land Price - BHIWANDI'!A114</f>
        <v>HD Film (NP)</v>
      </c>
      <c r="B114" s="341" t="str">
        <f>'Land Price - BHIWANDI'!B114</f>
        <v>N0153S</v>
      </c>
      <c r="C114" s="184">
        <v>144500</v>
      </c>
      <c r="D114" s="184">
        <v>3200</v>
      </c>
      <c r="E114" s="184">
        <v>1100</v>
      </c>
      <c r="F114" s="184">
        <v>5230</v>
      </c>
      <c r="G114" s="184">
        <v>0</v>
      </c>
      <c r="H114" s="184">
        <f t="shared" si="77"/>
        <v>141370</v>
      </c>
      <c r="I114" s="44">
        <f t="shared" si="78"/>
        <v>25446.6</v>
      </c>
      <c r="J114" s="186">
        <f t="shared" si="79"/>
        <v>166816.6</v>
      </c>
      <c r="K114" s="135">
        <f t="shared" si="80"/>
        <v>25446.6</v>
      </c>
      <c r="L114" s="187">
        <f t="shared" si="81"/>
        <v>141370</v>
      </c>
      <c r="M114" s="1">
        <v>92720</v>
      </c>
      <c r="N114" s="188">
        <f t="shared" si="82"/>
        <v>48650</v>
      </c>
    </row>
    <row r="115" spans="1:24" s="1" customFormat="1" ht="28.5">
      <c r="A115" s="227" t="str">
        <f>'Land Price - BHIWANDI'!A115</f>
        <v>OGHDBD</v>
      </c>
      <c r="B115" s="341" t="str">
        <f>'Land Price - BHIWANDI'!B115</f>
        <v>OGHDBD</v>
      </c>
      <c r="C115" s="184">
        <v>136200</v>
      </c>
      <c r="D115" s="184">
        <v>3200</v>
      </c>
      <c r="E115" s="184">
        <v>1100</v>
      </c>
      <c r="F115" s="184">
        <v>3610</v>
      </c>
      <c r="G115" s="184">
        <v>0</v>
      </c>
      <c r="H115" s="184">
        <f t="shared" si="77"/>
        <v>134690</v>
      </c>
      <c r="I115" s="44">
        <f t="shared" si="78"/>
        <v>24244.2</v>
      </c>
      <c r="J115" s="186">
        <f t="shared" si="79"/>
        <v>158934.20000000001</v>
      </c>
      <c r="K115" s="135">
        <f t="shared" si="80"/>
        <v>24244.2</v>
      </c>
      <c r="L115" s="187">
        <f t="shared" si="81"/>
        <v>134690</v>
      </c>
      <c r="M115" s="1">
        <v>87040</v>
      </c>
      <c r="N115" s="188">
        <f t="shared" si="82"/>
        <v>47650</v>
      </c>
    </row>
    <row r="116" spans="1:24" s="1" customFormat="1" ht="28.5">
      <c r="A116" s="227" t="str">
        <f>'Land Price - BHIWANDI'!A116</f>
        <v>OGHDED</v>
      </c>
      <c r="B116" s="341" t="str">
        <f>'Land Price - BHIWANDI'!B116</f>
        <v>OGHDED</v>
      </c>
      <c r="C116" s="184">
        <v>138500</v>
      </c>
      <c r="D116" s="184">
        <v>3200</v>
      </c>
      <c r="E116" s="184">
        <v>1100</v>
      </c>
      <c r="F116" s="184">
        <v>7210</v>
      </c>
      <c r="G116" s="184">
        <v>0</v>
      </c>
      <c r="H116" s="184">
        <f t="shared" si="77"/>
        <v>133390</v>
      </c>
      <c r="I116" s="44">
        <f t="shared" si="78"/>
        <v>24010.2</v>
      </c>
      <c r="J116" s="186">
        <f t="shared" si="79"/>
        <v>157400.20000000001</v>
      </c>
      <c r="K116" s="135">
        <f t="shared" si="80"/>
        <v>24010.2</v>
      </c>
      <c r="L116" s="187">
        <f t="shared" si="81"/>
        <v>133390</v>
      </c>
      <c r="M116" s="1">
        <v>88280</v>
      </c>
      <c r="N116" s="188">
        <f t="shared" si="82"/>
        <v>45110</v>
      </c>
    </row>
    <row r="117" spans="1:24" s="1" customFormat="1" ht="28.5">
      <c r="A117" s="227" t="str">
        <f>'Land Price - BHIWANDI'!A117</f>
        <v>OGHDMD</v>
      </c>
      <c r="B117" s="341" t="str">
        <f>'Land Price - BHIWANDI'!B117</f>
        <v>OGHDMD</v>
      </c>
      <c r="C117" s="184">
        <v>129200</v>
      </c>
      <c r="D117" s="184">
        <v>3200</v>
      </c>
      <c r="E117" s="184">
        <v>1100</v>
      </c>
      <c r="F117" s="184">
        <v>5560</v>
      </c>
      <c r="G117" s="184">
        <v>0</v>
      </c>
      <c r="H117" s="184">
        <f t="shared" si="77"/>
        <v>125740</v>
      </c>
      <c r="I117" s="44">
        <f t="shared" si="78"/>
        <v>22633.200000000001</v>
      </c>
      <c r="J117" s="73">
        <f t="shared" si="79"/>
        <v>148373.20000000001</v>
      </c>
      <c r="K117" s="65">
        <f t="shared" si="80"/>
        <v>22633.200000000001</v>
      </c>
      <c r="L117" s="42">
        <f t="shared" si="81"/>
        <v>125740.00000000001</v>
      </c>
      <c r="M117" s="32">
        <v>83340</v>
      </c>
      <c r="N117" s="38">
        <f t="shared" si="82"/>
        <v>42400.000000000015</v>
      </c>
    </row>
    <row r="118" spans="1:24" ht="28.5">
      <c r="A118" s="227" t="str">
        <f>'Land Price - BHIWANDI'!A118</f>
        <v>OGHDES</v>
      </c>
      <c r="B118" s="341" t="str">
        <f>'Land Price - BHIWANDI'!B118</f>
        <v>OGHDES</v>
      </c>
      <c r="C118" s="184">
        <v>138500</v>
      </c>
      <c r="D118" s="184">
        <v>3200</v>
      </c>
      <c r="E118" s="184">
        <v>1100</v>
      </c>
      <c r="F118" s="184">
        <v>7210</v>
      </c>
      <c r="G118" s="184">
        <v>0</v>
      </c>
      <c r="H118" s="184">
        <f t="shared" si="77"/>
        <v>133390</v>
      </c>
      <c r="I118" s="44">
        <f t="shared" si="78"/>
        <v>24010.2</v>
      </c>
      <c r="J118" s="73">
        <f t="shared" si="79"/>
        <v>157400.20000000001</v>
      </c>
      <c r="K118" s="65">
        <f t="shared" si="80"/>
        <v>24010.2</v>
      </c>
      <c r="L118" s="42">
        <f t="shared" si="81"/>
        <v>133390</v>
      </c>
      <c r="M118">
        <v>88280</v>
      </c>
      <c r="N118" s="38">
        <f t="shared" si="82"/>
        <v>45110</v>
      </c>
    </row>
    <row r="119" spans="1:24" s="1" customFormat="1" ht="28.5">
      <c r="A119" s="227" t="str">
        <f>'Land Price - BHIWANDI'!A119</f>
        <v>OGHDMS</v>
      </c>
      <c r="B119" s="341" t="str">
        <f>'Land Price - BHIWANDI'!B119</f>
        <v>OGHDMS</v>
      </c>
      <c r="C119" s="184">
        <v>129200</v>
      </c>
      <c r="D119" s="184">
        <v>3200</v>
      </c>
      <c r="E119" s="184">
        <v>1100</v>
      </c>
      <c r="F119" s="184">
        <v>5560</v>
      </c>
      <c r="G119" s="184">
        <v>0</v>
      </c>
      <c r="H119" s="184">
        <f t="shared" si="77"/>
        <v>125740</v>
      </c>
      <c r="I119" s="44">
        <f t="shared" si="78"/>
        <v>22633.200000000001</v>
      </c>
      <c r="J119" s="73">
        <f t="shared" si="79"/>
        <v>148373.20000000001</v>
      </c>
      <c r="K119" s="65">
        <f t="shared" si="80"/>
        <v>22633.200000000001</v>
      </c>
      <c r="L119" s="42">
        <f t="shared" si="81"/>
        <v>125740.00000000001</v>
      </c>
      <c r="M119" s="32">
        <v>83090</v>
      </c>
      <c r="N119" s="38">
        <f t="shared" si="82"/>
        <v>42650.000000000015</v>
      </c>
    </row>
    <row r="120" spans="1:24" s="1" customFormat="1" ht="28.5">
      <c r="A120" s="227" t="str">
        <f>'Land Price - BHIWANDI'!A120</f>
        <v>OGHDLD</v>
      </c>
      <c r="B120" s="341" t="str">
        <f>'Land Price - BHIWANDI'!B120</f>
        <v>OGHDLD</v>
      </c>
      <c r="C120" s="184">
        <v>141700</v>
      </c>
      <c r="D120" s="184">
        <v>3200</v>
      </c>
      <c r="E120" s="184">
        <v>1100</v>
      </c>
      <c r="F120" s="184">
        <v>3610</v>
      </c>
      <c r="G120" s="184">
        <v>0</v>
      </c>
      <c r="H120" s="184">
        <f>C120+D120-E120-F120-G120</f>
        <v>140190</v>
      </c>
      <c r="I120" s="47">
        <f t="shared" si="78"/>
        <v>25234.2</v>
      </c>
      <c r="J120" s="77">
        <f t="shared" si="79"/>
        <v>165424.20000000001</v>
      </c>
      <c r="K120" s="68">
        <f t="shared" si="80"/>
        <v>25234.2</v>
      </c>
      <c r="L120" s="47">
        <f t="shared" si="81"/>
        <v>140190</v>
      </c>
      <c r="M120" s="32"/>
      <c r="N120" s="38"/>
    </row>
    <row r="121" spans="1:24" s="1" customFormat="1" ht="28.5">
      <c r="A121" s="227" t="s">
        <v>422</v>
      </c>
      <c r="B121" s="227" t="s">
        <v>361</v>
      </c>
      <c r="C121" s="184">
        <v>149500</v>
      </c>
      <c r="D121" s="184">
        <v>1100</v>
      </c>
      <c r="E121" s="184">
        <v>1100</v>
      </c>
      <c r="F121" s="184">
        <v>4600</v>
      </c>
      <c r="G121" s="184">
        <v>0</v>
      </c>
      <c r="H121" s="184">
        <f t="shared" ref="H121:H122" si="87">C121+D121-E121-F121-G121</f>
        <v>144900</v>
      </c>
      <c r="I121" s="140"/>
      <c r="J121" s="139"/>
      <c r="K121" s="221"/>
      <c r="L121" s="140"/>
      <c r="M121" s="32"/>
      <c r="N121" s="38"/>
    </row>
    <row r="122" spans="1:24" s="1" customFormat="1" ht="28.5">
      <c r="A122" s="227" t="s">
        <v>422</v>
      </c>
      <c r="B122" s="341" t="s">
        <v>417</v>
      </c>
      <c r="C122" s="184">
        <v>147200</v>
      </c>
      <c r="D122" s="184">
        <v>3200</v>
      </c>
      <c r="E122" s="184">
        <v>1100</v>
      </c>
      <c r="F122" s="184">
        <v>6070</v>
      </c>
      <c r="G122" s="184">
        <v>0</v>
      </c>
      <c r="H122" s="184">
        <f t="shared" si="87"/>
        <v>143230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227" t="s">
        <v>420</v>
      </c>
      <c r="B123" s="341" t="s">
        <v>418</v>
      </c>
      <c r="C123" s="184">
        <v>147200</v>
      </c>
      <c r="D123" s="184">
        <v>3200</v>
      </c>
      <c r="E123" s="184">
        <v>1100</v>
      </c>
      <c r="F123" s="184">
        <v>6070</v>
      </c>
      <c r="G123" s="184">
        <v>0</v>
      </c>
      <c r="H123" s="184">
        <f>C123+D123-E123-F123-G123</f>
        <v>143230</v>
      </c>
      <c r="I123" s="140"/>
      <c r="J123" s="139"/>
      <c r="K123" s="221"/>
      <c r="L123" s="140"/>
      <c r="M123" s="32"/>
      <c r="N123" s="38"/>
    </row>
    <row r="124" spans="1:24" ht="29.25" thickBot="1">
      <c r="A124" s="515" t="s">
        <v>402</v>
      </c>
      <c r="B124" s="516"/>
      <c r="C124" s="516"/>
      <c r="D124" s="516"/>
      <c r="E124" s="516"/>
      <c r="F124" s="516"/>
      <c r="G124" s="516"/>
      <c r="H124" s="517"/>
      <c r="I124" s="94"/>
      <c r="J124" s="95"/>
      <c r="K124" s="452"/>
      <c r="L124" s="452"/>
    </row>
    <row r="125" spans="1:24" s="103" customFormat="1" ht="56.25" thickBot="1">
      <c r="A125" s="97" t="s">
        <v>90</v>
      </c>
      <c r="B125" s="98" t="s">
        <v>0</v>
      </c>
      <c r="C125" s="147" t="s">
        <v>83</v>
      </c>
      <c r="D125" s="110" t="s">
        <v>150</v>
      </c>
      <c r="E125" s="111" t="s">
        <v>84</v>
      </c>
      <c r="F125" s="111" t="s">
        <v>111</v>
      </c>
      <c r="G125" s="111" t="s">
        <v>132</v>
      </c>
      <c r="H125" s="112" t="s">
        <v>148</v>
      </c>
      <c r="I125" s="100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74" t="str">
        <f>'Land Price - BHIWANDI'!A126</f>
        <v>Film - 1 MFI Slip</v>
      </c>
      <c r="B126" s="87" t="str">
        <f>'Land Price - BHIWANDI'!B126</f>
        <v>F0120L</v>
      </c>
      <c r="C126" s="346">
        <v>139400</v>
      </c>
      <c r="D126" s="184">
        <v>3200</v>
      </c>
      <c r="E126" s="113">
        <v>1100</v>
      </c>
      <c r="F126" s="184">
        <v>6060</v>
      </c>
      <c r="G126" s="114">
        <v>0</v>
      </c>
      <c r="H126" s="115">
        <f>C126+D126-E126-F126-G126</f>
        <v>135440</v>
      </c>
      <c r="I126" s="44">
        <f t="shared" ref="I126:I165" si="88">H126*18/100</f>
        <v>24379.200000000001</v>
      </c>
      <c r="J126" s="73">
        <f t="shared" ref="J126:J165" si="89">H126+I126</f>
        <v>159819.20000000001</v>
      </c>
      <c r="K126" s="65">
        <f t="shared" ref="K126:K165" si="90">I126</f>
        <v>24379.200000000001</v>
      </c>
      <c r="L126" s="42">
        <f t="shared" ref="L126:L165" si="91">J126-K126</f>
        <v>135440</v>
      </c>
      <c r="M126" s="32">
        <v>86750</v>
      </c>
      <c r="N126" s="38">
        <f t="shared" ref="N126:N165" si="92">L126-M126</f>
        <v>48690</v>
      </c>
    </row>
    <row r="127" spans="1:24" ht="28.5">
      <c r="A127" s="74" t="str">
        <f>'Land Price - BHIWANDI'!A127</f>
        <v>Film - 1 MFI Non Slip</v>
      </c>
      <c r="B127" s="87" t="str">
        <f>'Land Price - BHIWANDI'!B127</f>
        <v>F0118L</v>
      </c>
      <c r="C127" s="184">
        <v>139400</v>
      </c>
      <c r="D127" s="184">
        <v>3200</v>
      </c>
      <c r="E127" s="113">
        <v>1100</v>
      </c>
      <c r="F127" s="184">
        <v>6060</v>
      </c>
      <c r="G127" s="114">
        <v>0</v>
      </c>
      <c r="H127" s="115">
        <f t="shared" ref="H127:H167" si="93">C127+D127-E127-F127-G127</f>
        <v>135440</v>
      </c>
      <c r="I127" s="44">
        <f t="shared" si="88"/>
        <v>24379.200000000001</v>
      </c>
      <c r="J127" s="73">
        <f t="shared" si="89"/>
        <v>159819.20000000001</v>
      </c>
      <c r="K127" s="65">
        <f t="shared" si="90"/>
        <v>24379.200000000001</v>
      </c>
      <c r="L127" s="42">
        <f t="shared" si="91"/>
        <v>135440</v>
      </c>
      <c r="M127" s="34">
        <v>86750</v>
      </c>
      <c r="N127" s="38">
        <f t="shared" si="92"/>
        <v>48690</v>
      </c>
    </row>
    <row r="128" spans="1:24" ht="28.5">
      <c r="A128" s="74" t="str">
        <f>'Land Price - BHIWANDI'!A128</f>
        <v>Film - 2 MFI Non Slip</v>
      </c>
      <c r="B128" s="87" t="str">
        <f>'Land Price - BHIWANDI'!B128</f>
        <v>F0218L</v>
      </c>
      <c r="C128" s="184">
        <v>139500</v>
      </c>
      <c r="D128" s="184">
        <v>3200</v>
      </c>
      <c r="E128" s="113">
        <v>1100</v>
      </c>
      <c r="F128" s="184">
        <v>5920</v>
      </c>
      <c r="G128" s="114">
        <v>0</v>
      </c>
      <c r="H128" s="115">
        <f t="shared" si="93"/>
        <v>135680</v>
      </c>
      <c r="I128" s="44">
        <f t="shared" si="88"/>
        <v>24422.400000000001</v>
      </c>
      <c r="J128" s="73">
        <f t="shared" si="89"/>
        <v>160102.39999999999</v>
      </c>
      <c r="K128" s="65">
        <f t="shared" si="90"/>
        <v>24422.400000000001</v>
      </c>
      <c r="L128" s="42">
        <f t="shared" si="91"/>
        <v>135680</v>
      </c>
      <c r="M128" s="34">
        <v>87070</v>
      </c>
      <c r="N128" s="38">
        <f t="shared" si="92"/>
        <v>48610</v>
      </c>
    </row>
    <row r="129" spans="1:21" ht="28.5">
      <c r="A129" s="74" t="s">
        <v>340</v>
      </c>
      <c r="B129" s="87" t="s">
        <v>338</v>
      </c>
      <c r="C129" s="184">
        <v>139500</v>
      </c>
      <c r="D129" s="184">
        <v>3200</v>
      </c>
      <c r="E129" s="113">
        <v>1100</v>
      </c>
      <c r="F129" s="184">
        <v>5920</v>
      </c>
      <c r="G129" s="114">
        <v>0</v>
      </c>
      <c r="H129" s="115">
        <f t="shared" si="93"/>
        <v>135680</v>
      </c>
      <c r="I129" s="44"/>
      <c r="J129" s="73"/>
      <c r="K129" s="65"/>
      <c r="L129" s="42"/>
      <c r="M129" s="34"/>
      <c r="N129" s="38"/>
    </row>
    <row r="130" spans="1:21" s="1" customFormat="1" ht="28.5">
      <c r="A130" s="74" t="str">
        <f>'Land Price - BHIWANDI'!A130</f>
        <v>DRIP LATERAL</v>
      </c>
      <c r="B130" s="193" t="str">
        <f>'Land Price - BHIWANDI'!B130</f>
        <v>D0120L</v>
      </c>
      <c r="C130" s="184">
        <v>139600</v>
      </c>
      <c r="D130" s="184">
        <v>3200</v>
      </c>
      <c r="E130" s="184">
        <v>1100</v>
      </c>
      <c r="F130" s="184">
        <v>5650</v>
      </c>
      <c r="G130" s="185">
        <v>0</v>
      </c>
      <c r="H130" s="115">
        <f t="shared" si="93"/>
        <v>136050</v>
      </c>
      <c r="I130" s="44">
        <f t="shared" si="88"/>
        <v>24489</v>
      </c>
      <c r="J130" s="186">
        <f t="shared" si="89"/>
        <v>160539</v>
      </c>
      <c r="K130" s="135">
        <f t="shared" si="90"/>
        <v>24489</v>
      </c>
      <c r="L130" s="187">
        <f t="shared" si="91"/>
        <v>136050</v>
      </c>
      <c r="M130" s="32"/>
      <c r="N130" s="188"/>
    </row>
    <row r="131" spans="1:21" s="1" customFormat="1" ht="28.5">
      <c r="A131" s="72" t="s">
        <v>197</v>
      </c>
      <c r="B131" s="194" t="str">
        <f>'Land Price - BHIWANDI'!B131</f>
        <v>R0536L</v>
      </c>
      <c r="C131" s="184">
        <v>148600</v>
      </c>
      <c r="D131" s="184">
        <v>3200</v>
      </c>
      <c r="E131" s="184">
        <v>1100</v>
      </c>
      <c r="F131" s="184">
        <v>5160</v>
      </c>
      <c r="G131" s="189">
        <v>0</v>
      </c>
      <c r="H131" s="115">
        <f t="shared" si="93"/>
        <v>145540</v>
      </c>
      <c r="I131" s="44">
        <f t="shared" si="88"/>
        <v>26197.200000000001</v>
      </c>
      <c r="J131" s="186">
        <f t="shared" si="89"/>
        <v>171737.2</v>
      </c>
      <c r="K131" s="135">
        <f t="shared" si="90"/>
        <v>26197.200000000001</v>
      </c>
      <c r="L131" s="187">
        <f t="shared" si="91"/>
        <v>145540</v>
      </c>
      <c r="M131" s="195">
        <v>98930</v>
      </c>
      <c r="N131" s="188">
        <f t="shared" si="92"/>
        <v>46610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72" t="str">
        <f>'Land Price - BHIWANDI'!A132</f>
        <v>LL  Roto - UV GRADE</v>
      </c>
      <c r="B132" s="199" t="str">
        <f>'Land Price - BHIWANDI'!B132</f>
        <v>R0536LU</v>
      </c>
      <c r="C132" s="184">
        <v>149600</v>
      </c>
      <c r="D132" s="184">
        <v>3200</v>
      </c>
      <c r="E132" s="184">
        <v>1100</v>
      </c>
      <c r="F132" s="184">
        <v>5460</v>
      </c>
      <c r="G132" s="185">
        <v>0</v>
      </c>
      <c r="H132" s="115">
        <f t="shared" si="93"/>
        <v>146240</v>
      </c>
      <c r="I132" s="44">
        <f t="shared" si="88"/>
        <v>26323.200000000001</v>
      </c>
      <c r="J132" s="186">
        <f t="shared" si="89"/>
        <v>172563.20000000001</v>
      </c>
      <c r="K132" s="135">
        <f t="shared" si="90"/>
        <v>26323.200000000001</v>
      </c>
      <c r="L132" s="187">
        <f t="shared" si="91"/>
        <v>146240</v>
      </c>
      <c r="M132" s="195">
        <v>98930</v>
      </c>
      <c r="N132" s="188">
        <f t="shared" si="92"/>
        <v>47310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72" t="str">
        <f>'Land Price - BHIWANDI'!A133</f>
        <v>LL  Extrusion</v>
      </c>
      <c r="B133" s="193" t="str">
        <f>'Land Price - BHIWANDI'!B133</f>
        <v>E0725L</v>
      </c>
      <c r="C133" s="184">
        <v>153600</v>
      </c>
      <c r="D133" s="184">
        <v>3200</v>
      </c>
      <c r="E133" s="184">
        <v>1100</v>
      </c>
      <c r="F133" s="184">
        <v>6480</v>
      </c>
      <c r="G133" s="189">
        <v>0</v>
      </c>
      <c r="H133" s="115">
        <f t="shared" si="93"/>
        <v>149220</v>
      </c>
      <c r="I133" s="44">
        <f t="shared" si="88"/>
        <v>26859.599999999999</v>
      </c>
      <c r="J133" s="186">
        <f t="shared" si="89"/>
        <v>176079.6</v>
      </c>
      <c r="K133" s="135">
        <f t="shared" si="90"/>
        <v>26859.599999999999</v>
      </c>
      <c r="L133" s="187">
        <f t="shared" si="91"/>
        <v>149220</v>
      </c>
      <c r="M133" s="32">
        <v>98950</v>
      </c>
      <c r="N133" s="188">
        <f t="shared" si="92"/>
        <v>50270</v>
      </c>
    </row>
    <row r="134" spans="1:21" s="1" customFormat="1" ht="28.5">
      <c r="A134" s="72" t="str">
        <f>'Land Price - BHIWANDI'!A134</f>
        <v>LL Inj. Mldg.  (20MFI)</v>
      </c>
      <c r="B134" s="193" t="str">
        <f>'Land Price - BHIWANDI'!B134</f>
        <v>M2024L</v>
      </c>
      <c r="C134" s="184">
        <v>152700</v>
      </c>
      <c r="D134" s="184">
        <v>3200</v>
      </c>
      <c r="E134" s="184">
        <v>1100</v>
      </c>
      <c r="F134" s="184">
        <v>5490</v>
      </c>
      <c r="G134" s="189">
        <v>0</v>
      </c>
      <c r="H134" s="115">
        <f t="shared" si="93"/>
        <v>149310</v>
      </c>
      <c r="I134" s="44">
        <f t="shared" si="88"/>
        <v>26875.8</v>
      </c>
      <c r="J134" s="186">
        <f t="shared" si="89"/>
        <v>176185.8</v>
      </c>
      <c r="K134" s="135">
        <f t="shared" si="90"/>
        <v>26875.8</v>
      </c>
      <c r="L134" s="187">
        <f t="shared" si="91"/>
        <v>149310</v>
      </c>
      <c r="M134" s="32">
        <v>100410</v>
      </c>
      <c r="N134" s="188">
        <f t="shared" si="92"/>
        <v>48900</v>
      </c>
    </row>
    <row r="135" spans="1:21" s="1" customFormat="1" ht="28.5">
      <c r="A135" s="72" t="str">
        <f>'Land Price - BHIWANDI'!A135</f>
        <v>LL Inj. Mldg.  (50MFI)</v>
      </c>
      <c r="B135" s="193" t="str">
        <f>'Land Price - BHIWANDI'!B135</f>
        <v>M5026L</v>
      </c>
      <c r="C135" s="184">
        <v>154100</v>
      </c>
      <c r="D135" s="184">
        <v>3200</v>
      </c>
      <c r="E135" s="184">
        <v>1100</v>
      </c>
      <c r="F135" s="184">
        <v>5650</v>
      </c>
      <c r="G135" s="189">
        <v>0</v>
      </c>
      <c r="H135" s="115">
        <f t="shared" si="93"/>
        <v>150550</v>
      </c>
      <c r="I135" s="44">
        <f t="shared" si="88"/>
        <v>27099</v>
      </c>
      <c r="J135" s="186">
        <f t="shared" si="89"/>
        <v>177649</v>
      </c>
      <c r="K135" s="135">
        <f t="shared" si="90"/>
        <v>27099</v>
      </c>
      <c r="L135" s="187">
        <f t="shared" si="91"/>
        <v>150550</v>
      </c>
      <c r="M135" s="32">
        <v>101400</v>
      </c>
      <c r="N135" s="188">
        <f t="shared" si="92"/>
        <v>49150</v>
      </c>
    </row>
    <row r="136" spans="1:21" s="1" customFormat="1" ht="28.5">
      <c r="A136" s="72" t="s">
        <v>318</v>
      </c>
      <c r="B136" s="193" t="s">
        <v>316</v>
      </c>
      <c r="C136" s="184">
        <v>153900</v>
      </c>
      <c r="D136" s="184">
        <v>3200</v>
      </c>
      <c r="E136" s="184">
        <v>1100</v>
      </c>
      <c r="F136" s="184">
        <v>6060</v>
      </c>
      <c r="G136" s="189">
        <v>0</v>
      </c>
      <c r="H136" s="115">
        <f t="shared" si="93"/>
        <v>149940</v>
      </c>
      <c r="I136" s="44"/>
      <c r="J136" s="186"/>
      <c r="K136" s="135"/>
      <c r="L136" s="187"/>
      <c r="M136" s="32"/>
      <c r="N136" s="188"/>
    </row>
    <row r="137" spans="1:21" s="1" customFormat="1" ht="28.5">
      <c r="A137" s="72" t="s">
        <v>319</v>
      </c>
      <c r="B137" s="193" t="s">
        <v>317</v>
      </c>
      <c r="C137" s="184">
        <v>153400</v>
      </c>
      <c r="D137" s="184">
        <v>3200</v>
      </c>
      <c r="E137" s="184">
        <v>1100</v>
      </c>
      <c r="F137" s="184">
        <v>6060</v>
      </c>
      <c r="G137" s="189">
        <v>0</v>
      </c>
      <c r="H137" s="115">
        <f t="shared" si="93"/>
        <v>149440</v>
      </c>
      <c r="I137" s="44"/>
      <c r="J137" s="186"/>
      <c r="K137" s="135"/>
      <c r="L137" s="187"/>
      <c r="M137" s="32"/>
      <c r="N137" s="188"/>
    </row>
    <row r="138" spans="1:21" s="1" customFormat="1" ht="28.5">
      <c r="A138" s="72" t="s">
        <v>353</v>
      </c>
      <c r="B138" s="193" t="s">
        <v>351</v>
      </c>
      <c r="C138" s="184">
        <v>154400</v>
      </c>
      <c r="D138" s="184">
        <v>3200</v>
      </c>
      <c r="E138" s="184">
        <v>1100</v>
      </c>
      <c r="F138" s="184">
        <v>6060</v>
      </c>
      <c r="G138" s="189">
        <v>0</v>
      </c>
      <c r="H138" s="115">
        <f t="shared" si="93"/>
        <v>150440</v>
      </c>
      <c r="I138" s="44"/>
      <c r="J138" s="186"/>
      <c r="K138" s="135"/>
      <c r="L138" s="187"/>
      <c r="M138" s="32"/>
      <c r="N138" s="188"/>
    </row>
    <row r="139" spans="1:21" s="1" customFormat="1" ht="28.5">
      <c r="A139" s="72" t="s">
        <v>353</v>
      </c>
      <c r="B139" s="193" t="s">
        <v>352</v>
      </c>
      <c r="C139" s="184">
        <v>153900</v>
      </c>
      <c r="D139" s="184">
        <v>3200</v>
      </c>
      <c r="E139" s="184">
        <v>1100</v>
      </c>
      <c r="F139" s="184">
        <v>6060</v>
      </c>
      <c r="G139" s="189">
        <v>0</v>
      </c>
      <c r="H139" s="115">
        <f t="shared" si="93"/>
        <v>149940</v>
      </c>
      <c r="I139" s="44"/>
      <c r="J139" s="186"/>
      <c r="K139" s="135"/>
      <c r="L139" s="187"/>
      <c r="M139" s="32"/>
      <c r="N139" s="188"/>
    </row>
    <row r="140" spans="1:21" s="1" customFormat="1" ht="28.5">
      <c r="A140" s="72" t="s">
        <v>388</v>
      </c>
      <c r="B140" s="193" t="s">
        <v>371</v>
      </c>
      <c r="C140" s="184">
        <v>153900</v>
      </c>
      <c r="D140" s="184">
        <v>3200</v>
      </c>
      <c r="E140" s="184">
        <v>1100</v>
      </c>
      <c r="F140" s="184">
        <v>6060</v>
      </c>
      <c r="G140" s="189">
        <v>0</v>
      </c>
      <c r="H140" s="115">
        <f t="shared" si="93"/>
        <v>149940</v>
      </c>
      <c r="I140" s="44"/>
      <c r="J140" s="186"/>
      <c r="K140" s="135"/>
      <c r="L140" s="187"/>
      <c r="M140" s="32"/>
      <c r="N140" s="188"/>
    </row>
    <row r="141" spans="1:21" s="1" customFormat="1" ht="28.5">
      <c r="A141" s="72" t="s">
        <v>375</v>
      </c>
      <c r="B141" s="193" t="s">
        <v>372</v>
      </c>
      <c r="C141" s="184">
        <v>152900</v>
      </c>
      <c r="D141" s="184">
        <v>3200</v>
      </c>
      <c r="E141" s="184">
        <v>1100</v>
      </c>
      <c r="F141" s="184">
        <v>6060</v>
      </c>
      <c r="G141" s="189">
        <v>0</v>
      </c>
      <c r="H141" s="115">
        <f t="shared" si="93"/>
        <v>148940</v>
      </c>
      <c r="I141" s="44"/>
      <c r="J141" s="186"/>
      <c r="K141" s="135"/>
      <c r="L141" s="187"/>
      <c r="M141" s="32"/>
      <c r="N141" s="188"/>
    </row>
    <row r="142" spans="1:21" s="1" customFormat="1" ht="28.5">
      <c r="A142" s="72" t="s">
        <v>376</v>
      </c>
      <c r="B142" s="193" t="s">
        <v>373</v>
      </c>
      <c r="C142" s="184">
        <v>154900</v>
      </c>
      <c r="D142" s="184">
        <v>3200</v>
      </c>
      <c r="E142" s="184">
        <v>1100</v>
      </c>
      <c r="F142" s="184">
        <v>6060</v>
      </c>
      <c r="G142" s="189">
        <v>0</v>
      </c>
      <c r="H142" s="115">
        <f t="shared" si="93"/>
        <v>150940</v>
      </c>
      <c r="I142" s="44"/>
      <c r="J142" s="186"/>
      <c r="K142" s="135"/>
      <c r="L142" s="187"/>
      <c r="M142" s="32"/>
      <c r="N142" s="188"/>
    </row>
    <row r="143" spans="1:21" s="1" customFormat="1" ht="28.5">
      <c r="A143" s="72" t="s">
        <v>377</v>
      </c>
      <c r="B143" s="193" t="s">
        <v>374</v>
      </c>
      <c r="C143" s="184">
        <v>159400</v>
      </c>
      <c r="D143" s="184">
        <v>3200</v>
      </c>
      <c r="E143" s="184">
        <v>1100</v>
      </c>
      <c r="F143" s="184">
        <v>6060</v>
      </c>
      <c r="G143" s="189">
        <v>0</v>
      </c>
      <c r="H143" s="115">
        <f t="shared" si="93"/>
        <v>155440</v>
      </c>
      <c r="I143" s="44"/>
      <c r="J143" s="186"/>
      <c r="K143" s="135"/>
      <c r="L143" s="187"/>
      <c r="M143" s="32"/>
      <c r="N143" s="188"/>
    </row>
    <row r="144" spans="1:21" s="1" customFormat="1" ht="28.5">
      <c r="A144" s="72" t="s">
        <v>353</v>
      </c>
      <c r="B144" s="345" t="s">
        <v>393</v>
      </c>
      <c r="C144" s="184">
        <v>158400</v>
      </c>
      <c r="D144" s="184">
        <v>3200</v>
      </c>
      <c r="E144" s="184">
        <v>1100</v>
      </c>
      <c r="F144" s="184">
        <v>6060</v>
      </c>
      <c r="G144" s="189">
        <v>0</v>
      </c>
      <c r="H144" s="115">
        <f t="shared" ref="H144:H150" si="94">C144+D144-E144-F144-G144</f>
        <v>154440</v>
      </c>
      <c r="I144" s="44"/>
      <c r="J144" s="186"/>
      <c r="K144" s="135"/>
      <c r="L144" s="187"/>
      <c r="M144" s="32"/>
      <c r="N144" s="188"/>
    </row>
    <row r="145" spans="1:14" s="1" customFormat="1" ht="28.5">
      <c r="A145" s="72" t="s">
        <v>353</v>
      </c>
      <c r="B145" s="193" t="s">
        <v>395</v>
      </c>
      <c r="C145" s="184">
        <v>156400</v>
      </c>
      <c r="D145" s="184">
        <v>3200</v>
      </c>
      <c r="E145" s="184">
        <v>1100</v>
      </c>
      <c r="F145" s="184">
        <v>6060</v>
      </c>
      <c r="G145" s="189">
        <v>0</v>
      </c>
      <c r="H145" s="115">
        <f t="shared" si="94"/>
        <v>152440</v>
      </c>
      <c r="I145" s="44"/>
      <c r="J145" s="186"/>
      <c r="K145" s="135"/>
      <c r="L145" s="187"/>
      <c r="M145" s="32"/>
      <c r="N145" s="188"/>
    </row>
    <row r="146" spans="1:14" s="1" customFormat="1" ht="28.5">
      <c r="A146" s="72" t="s">
        <v>353</v>
      </c>
      <c r="B146" s="193" t="s">
        <v>394</v>
      </c>
      <c r="C146" s="184">
        <v>156400</v>
      </c>
      <c r="D146" s="184">
        <v>3200</v>
      </c>
      <c r="E146" s="184">
        <v>1100</v>
      </c>
      <c r="F146" s="184">
        <v>6060</v>
      </c>
      <c r="G146" s="189">
        <v>0</v>
      </c>
      <c r="H146" s="115">
        <f t="shared" si="94"/>
        <v>152440</v>
      </c>
      <c r="I146" s="44"/>
      <c r="J146" s="186"/>
      <c r="K146" s="135"/>
      <c r="L146" s="187"/>
      <c r="M146" s="32"/>
      <c r="N146" s="188"/>
    </row>
    <row r="147" spans="1:14" s="1" customFormat="1" ht="28.5">
      <c r="A147" s="72" t="s">
        <v>353</v>
      </c>
      <c r="B147" s="193" t="s">
        <v>403</v>
      </c>
      <c r="C147" s="184">
        <v>151400</v>
      </c>
      <c r="D147" s="184">
        <v>3200</v>
      </c>
      <c r="E147" s="184">
        <v>1100</v>
      </c>
      <c r="F147" s="184">
        <v>6060</v>
      </c>
      <c r="G147" s="189">
        <v>0</v>
      </c>
      <c r="H147" s="115">
        <f t="shared" si="94"/>
        <v>147440</v>
      </c>
      <c r="I147" s="44"/>
      <c r="J147" s="186"/>
      <c r="K147" s="135"/>
      <c r="L147" s="187"/>
      <c r="M147" s="32"/>
      <c r="N147" s="188"/>
    </row>
    <row r="148" spans="1:14" s="1" customFormat="1" ht="28.5">
      <c r="A148" s="72" t="s">
        <v>353</v>
      </c>
      <c r="B148" s="193" t="s">
        <v>404</v>
      </c>
      <c r="C148" s="184">
        <v>153900</v>
      </c>
      <c r="D148" s="184">
        <v>3200</v>
      </c>
      <c r="E148" s="184">
        <v>1100</v>
      </c>
      <c r="F148" s="184">
        <v>6060</v>
      </c>
      <c r="G148" s="189">
        <v>0</v>
      </c>
      <c r="H148" s="115">
        <f t="shared" si="94"/>
        <v>149940</v>
      </c>
      <c r="I148" s="44"/>
      <c r="J148" s="186"/>
      <c r="K148" s="135"/>
      <c r="L148" s="187"/>
      <c r="M148" s="32"/>
      <c r="N148" s="188"/>
    </row>
    <row r="149" spans="1:14" s="1" customFormat="1" ht="28.5">
      <c r="A149" s="72" t="s">
        <v>353</v>
      </c>
      <c r="B149" s="193" t="s">
        <v>411</v>
      </c>
      <c r="C149" s="184">
        <v>153900</v>
      </c>
      <c r="D149" s="184">
        <v>3200</v>
      </c>
      <c r="E149" s="184">
        <v>1100</v>
      </c>
      <c r="F149" s="184">
        <v>6060</v>
      </c>
      <c r="G149" s="189">
        <v>0</v>
      </c>
      <c r="H149" s="115">
        <f t="shared" si="94"/>
        <v>149940</v>
      </c>
      <c r="I149" s="44"/>
      <c r="J149" s="186"/>
      <c r="K149" s="135"/>
      <c r="L149" s="187"/>
      <c r="M149" s="32"/>
      <c r="N149" s="188"/>
    </row>
    <row r="150" spans="1:14" s="1" customFormat="1" ht="28.5">
      <c r="A150" s="72" t="s">
        <v>353</v>
      </c>
      <c r="B150" s="193" t="s">
        <v>406</v>
      </c>
      <c r="C150" s="184">
        <v>153900</v>
      </c>
      <c r="D150" s="184">
        <v>3200</v>
      </c>
      <c r="E150" s="184">
        <v>1100</v>
      </c>
      <c r="F150" s="184">
        <v>6060</v>
      </c>
      <c r="G150" s="189">
        <v>0</v>
      </c>
      <c r="H150" s="115">
        <f t="shared" si="94"/>
        <v>149940</v>
      </c>
      <c r="I150" s="44"/>
      <c r="J150" s="186"/>
      <c r="K150" s="135"/>
      <c r="L150" s="187"/>
      <c r="M150" s="32"/>
      <c r="N150" s="188"/>
    </row>
    <row r="151" spans="1:14" s="1" customFormat="1" ht="28.5">
      <c r="A151" s="74" t="str">
        <f>'Land Price - BHIWANDI'!A151</f>
        <v>Film - 1 MFI Slip (NP)</v>
      </c>
      <c r="B151" s="193" t="str">
        <f>'Land Price - BHIWANDI'!B151</f>
        <v>N0120L</v>
      </c>
      <c r="C151" s="184">
        <v>138600</v>
      </c>
      <c r="D151" s="184">
        <v>3200</v>
      </c>
      <c r="E151" s="184">
        <v>1100</v>
      </c>
      <c r="F151" s="184">
        <v>6060</v>
      </c>
      <c r="G151" s="189">
        <v>0</v>
      </c>
      <c r="H151" s="115">
        <f t="shared" si="93"/>
        <v>134640</v>
      </c>
      <c r="I151" s="44">
        <f t="shared" si="88"/>
        <v>24235.200000000001</v>
      </c>
      <c r="J151" s="186">
        <f t="shared" si="89"/>
        <v>158875.20000000001</v>
      </c>
      <c r="K151" s="135">
        <f t="shared" si="90"/>
        <v>24235.200000000001</v>
      </c>
      <c r="L151" s="187">
        <f t="shared" si="91"/>
        <v>134640</v>
      </c>
      <c r="M151" s="32">
        <v>85950</v>
      </c>
      <c r="N151" s="188">
        <f t="shared" si="92"/>
        <v>48690</v>
      </c>
    </row>
    <row r="152" spans="1:14" s="1" customFormat="1" ht="28.5">
      <c r="A152" s="74" t="str">
        <f>'Land Price - BHIWANDI'!A152</f>
        <v>Film - 1 MFI Non Slip (NP)</v>
      </c>
      <c r="B152" s="193" t="str">
        <f>'Land Price - BHIWANDI'!B152</f>
        <v>N0118L</v>
      </c>
      <c r="C152" s="184">
        <v>138600</v>
      </c>
      <c r="D152" s="184">
        <v>3200</v>
      </c>
      <c r="E152" s="184">
        <v>1100</v>
      </c>
      <c r="F152" s="184">
        <v>6060</v>
      </c>
      <c r="G152" s="189">
        <v>0</v>
      </c>
      <c r="H152" s="115">
        <f t="shared" si="93"/>
        <v>134640</v>
      </c>
      <c r="I152" s="44">
        <f t="shared" si="88"/>
        <v>24235.200000000001</v>
      </c>
      <c r="J152" s="186">
        <f t="shared" si="89"/>
        <v>158875.20000000001</v>
      </c>
      <c r="K152" s="135">
        <f t="shared" si="90"/>
        <v>24235.200000000001</v>
      </c>
      <c r="L152" s="187">
        <f t="shared" si="91"/>
        <v>134640</v>
      </c>
      <c r="M152" s="32">
        <v>85950</v>
      </c>
      <c r="N152" s="188">
        <f t="shared" si="92"/>
        <v>48690</v>
      </c>
    </row>
    <row r="153" spans="1:14" s="2" customFormat="1" ht="28.5">
      <c r="A153" s="74" t="str">
        <f>'Land Price - BHIWANDI'!A153</f>
        <v>Film - 2 MFI Non Slip (NP)</v>
      </c>
      <c r="B153" s="193" t="str">
        <f>'Land Price - BHIWANDI'!B153</f>
        <v>N0218L</v>
      </c>
      <c r="C153" s="184">
        <v>138700</v>
      </c>
      <c r="D153" s="184">
        <v>3200</v>
      </c>
      <c r="E153" s="184">
        <v>1100</v>
      </c>
      <c r="F153" s="184">
        <v>5920</v>
      </c>
      <c r="G153" s="189">
        <v>0</v>
      </c>
      <c r="H153" s="115">
        <f t="shared" si="93"/>
        <v>134880</v>
      </c>
      <c r="I153" s="44">
        <f t="shared" si="88"/>
        <v>24278.400000000001</v>
      </c>
      <c r="J153" s="186">
        <f t="shared" si="89"/>
        <v>159158.39999999999</v>
      </c>
      <c r="K153" s="135">
        <f t="shared" si="90"/>
        <v>24278.400000000001</v>
      </c>
      <c r="L153" s="187">
        <f t="shared" si="91"/>
        <v>134880</v>
      </c>
      <c r="M153" s="33">
        <v>86020</v>
      </c>
      <c r="N153" s="188">
        <f t="shared" si="92"/>
        <v>48860</v>
      </c>
    </row>
    <row r="154" spans="1:14" s="2" customFormat="1" ht="28.5">
      <c r="A154" s="74" t="s">
        <v>341</v>
      </c>
      <c r="B154" s="87" t="s">
        <v>339</v>
      </c>
      <c r="C154" s="184">
        <v>138700</v>
      </c>
      <c r="D154" s="184">
        <v>3200</v>
      </c>
      <c r="E154" s="184">
        <v>1100</v>
      </c>
      <c r="F154" s="184">
        <v>5920</v>
      </c>
      <c r="G154" s="189">
        <v>0</v>
      </c>
      <c r="H154" s="115">
        <f t="shared" ref="H154" si="95">C154+D154-E154-F154-G154</f>
        <v>134880</v>
      </c>
      <c r="I154" s="44"/>
      <c r="J154" s="186"/>
      <c r="K154" s="135"/>
      <c r="L154" s="187"/>
      <c r="M154" s="33"/>
      <c r="N154" s="188"/>
    </row>
    <row r="155" spans="1:14" s="2" customFormat="1" ht="28.5">
      <c r="A155" s="74" t="str">
        <f>'Land Price - BHIWANDI'!A155</f>
        <v>DRIP LATERAL(NP)</v>
      </c>
      <c r="B155" s="193" t="str">
        <f>'Land Price - BHIWANDI'!B155</f>
        <v>ND0120L</v>
      </c>
      <c r="C155" s="184">
        <v>138800</v>
      </c>
      <c r="D155" s="184">
        <v>3200</v>
      </c>
      <c r="E155" s="184">
        <v>1100</v>
      </c>
      <c r="F155" s="184">
        <v>5650</v>
      </c>
      <c r="G155" s="185">
        <v>0</v>
      </c>
      <c r="H155" s="115">
        <f t="shared" si="93"/>
        <v>135250</v>
      </c>
      <c r="I155" s="44">
        <f t="shared" si="88"/>
        <v>24345</v>
      </c>
      <c r="J155" s="186">
        <f t="shared" si="89"/>
        <v>159595</v>
      </c>
      <c r="K155" s="135">
        <f t="shared" si="90"/>
        <v>24345</v>
      </c>
      <c r="L155" s="187">
        <f t="shared" si="91"/>
        <v>135250</v>
      </c>
      <c r="M155" s="33"/>
      <c r="N155" s="188"/>
    </row>
    <row r="156" spans="1:14" s="2" customFormat="1" ht="28.5">
      <c r="A156" s="74" t="str">
        <f>'Land Price - BHIWANDI'!A156</f>
        <v>LL Roto (NP)</v>
      </c>
      <c r="B156" s="193" t="str">
        <f>'Land Price - BHIWANDI'!B156</f>
        <v>N0536L</v>
      </c>
      <c r="C156" s="184">
        <v>147800</v>
      </c>
      <c r="D156" s="184">
        <v>3200</v>
      </c>
      <c r="E156" s="184">
        <v>1100</v>
      </c>
      <c r="F156" s="184">
        <v>5160</v>
      </c>
      <c r="G156" s="189">
        <v>0</v>
      </c>
      <c r="H156" s="115">
        <f t="shared" si="93"/>
        <v>144740</v>
      </c>
      <c r="I156" s="44">
        <f t="shared" si="88"/>
        <v>26053.200000000001</v>
      </c>
      <c r="J156" s="186">
        <f t="shared" si="89"/>
        <v>170793.2</v>
      </c>
      <c r="K156" s="135">
        <f t="shared" si="90"/>
        <v>26053.200000000001</v>
      </c>
      <c r="L156" s="187">
        <f t="shared" si="91"/>
        <v>144740</v>
      </c>
      <c r="M156" s="33">
        <v>98130</v>
      </c>
      <c r="N156" s="188">
        <f t="shared" si="92"/>
        <v>46610</v>
      </c>
    </row>
    <row r="157" spans="1:14" s="2" customFormat="1" ht="28.5">
      <c r="A157" s="74" t="str">
        <f>'Land Price - BHIWANDI'!A157</f>
        <v>LL Roto (NP) - UV</v>
      </c>
      <c r="B157" s="190" t="str">
        <f>'Land Price - BHIWANDI'!B157</f>
        <v>N0536LU</v>
      </c>
      <c r="C157" s="184">
        <v>148800</v>
      </c>
      <c r="D157" s="184">
        <v>3200</v>
      </c>
      <c r="E157" s="184">
        <v>1100</v>
      </c>
      <c r="F157" s="184">
        <v>5460</v>
      </c>
      <c r="G157" s="185">
        <v>0</v>
      </c>
      <c r="H157" s="115">
        <f t="shared" si="93"/>
        <v>145440</v>
      </c>
      <c r="I157" s="44">
        <f t="shared" si="88"/>
        <v>26179.200000000001</v>
      </c>
      <c r="J157" s="186">
        <f t="shared" si="89"/>
        <v>171619.20000000001</v>
      </c>
      <c r="K157" s="135">
        <f t="shared" si="90"/>
        <v>26179.200000000001</v>
      </c>
      <c r="L157" s="187">
        <f t="shared" si="91"/>
        <v>145440</v>
      </c>
      <c r="M157" s="33">
        <v>98130</v>
      </c>
      <c r="N157" s="188">
        <f t="shared" si="92"/>
        <v>47310</v>
      </c>
    </row>
    <row r="158" spans="1:14" s="2" customFormat="1" ht="28.5">
      <c r="A158" s="81" t="str">
        <f>'Land Price - BHIWANDI'!A158</f>
        <v>LL Extrusion (NP)</v>
      </c>
      <c r="B158" s="87" t="str">
        <f>'Land Price - BHIWANDI'!B158</f>
        <v>N0725L</v>
      </c>
      <c r="C158" s="184">
        <v>152800</v>
      </c>
      <c r="D158" s="184">
        <v>3200</v>
      </c>
      <c r="E158" s="113">
        <v>1100</v>
      </c>
      <c r="F158" s="184">
        <v>6480</v>
      </c>
      <c r="G158" s="114">
        <v>0</v>
      </c>
      <c r="H158" s="115">
        <f t="shared" si="93"/>
        <v>148420</v>
      </c>
      <c r="I158" s="44">
        <f t="shared" si="88"/>
        <v>26715.599999999999</v>
      </c>
      <c r="J158" s="73">
        <f t="shared" si="89"/>
        <v>175135.6</v>
      </c>
      <c r="K158" s="65">
        <f t="shared" si="90"/>
        <v>26715.599999999999</v>
      </c>
      <c r="L158" s="42">
        <f t="shared" si="91"/>
        <v>148420</v>
      </c>
      <c r="M158" s="33">
        <v>98150</v>
      </c>
      <c r="N158" s="38">
        <f t="shared" si="92"/>
        <v>50270</v>
      </c>
    </row>
    <row r="159" spans="1:14" s="2" customFormat="1" ht="28.5">
      <c r="A159" s="81" t="str">
        <f>'Land Price - BHIWANDI'!A159</f>
        <v>LL Inj. Mldg.  (20MFI) (NP)</v>
      </c>
      <c r="B159" s="87" t="str">
        <f>'Land Price - BHIWANDI'!B159</f>
        <v>N2024L</v>
      </c>
      <c r="C159" s="184">
        <v>151900</v>
      </c>
      <c r="D159" s="184">
        <v>3200</v>
      </c>
      <c r="E159" s="113">
        <v>1100</v>
      </c>
      <c r="F159" s="184">
        <v>5490</v>
      </c>
      <c r="G159" s="114">
        <v>0</v>
      </c>
      <c r="H159" s="115">
        <f t="shared" si="93"/>
        <v>148510</v>
      </c>
      <c r="I159" s="44">
        <f t="shared" si="88"/>
        <v>26731.8</v>
      </c>
      <c r="J159" s="73">
        <f t="shared" si="89"/>
        <v>175241.8</v>
      </c>
      <c r="K159" s="65">
        <f t="shared" si="90"/>
        <v>26731.8</v>
      </c>
      <c r="L159" s="42">
        <f t="shared" si="91"/>
        <v>148510</v>
      </c>
      <c r="M159" s="33">
        <v>99610</v>
      </c>
      <c r="N159" s="38">
        <f t="shared" si="92"/>
        <v>48900</v>
      </c>
    </row>
    <row r="160" spans="1:14" s="1" customFormat="1" ht="28.5">
      <c r="A160" s="80" t="str">
        <f>'Land Price - BHIWANDI'!A160</f>
        <v>LL Inj. Mldg.  (50MFI) (NP)</v>
      </c>
      <c r="B160" s="87" t="str">
        <f>'Land Price - BHIWANDI'!B160</f>
        <v>N5026L</v>
      </c>
      <c r="C160" s="184">
        <v>153300</v>
      </c>
      <c r="D160" s="184">
        <v>3200</v>
      </c>
      <c r="E160" s="113">
        <v>1100</v>
      </c>
      <c r="F160" s="184">
        <v>5650</v>
      </c>
      <c r="G160" s="114">
        <v>0</v>
      </c>
      <c r="H160" s="115">
        <f t="shared" si="93"/>
        <v>149750</v>
      </c>
      <c r="I160" s="44">
        <f t="shared" si="88"/>
        <v>26955</v>
      </c>
      <c r="J160" s="73">
        <f t="shared" si="89"/>
        <v>176705</v>
      </c>
      <c r="K160" s="65">
        <f t="shared" si="90"/>
        <v>26955</v>
      </c>
      <c r="L160" s="42">
        <f t="shared" si="91"/>
        <v>149750</v>
      </c>
      <c r="M160" s="32">
        <v>100600</v>
      </c>
      <c r="N160" s="38">
        <f t="shared" si="92"/>
        <v>49150</v>
      </c>
    </row>
    <row r="161" spans="1:14" s="1" customFormat="1" ht="28.5">
      <c r="A161" s="72" t="s">
        <v>323</v>
      </c>
      <c r="B161" s="87" t="s">
        <v>321</v>
      </c>
      <c r="C161" s="184">
        <v>153100</v>
      </c>
      <c r="D161" s="184">
        <v>3200</v>
      </c>
      <c r="E161" s="113">
        <v>1100</v>
      </c>
      <c r="F161" s="184">
        <v>6060</v>
      </c>
      <c r="G161" s="114">
        <v>0</v>
      </c>
      <c r="H161" s="115">
        <f t="shared" si="93"/>
        <v>149140</v>
      </c>
      <c r="I161" s="44"/>
      <c r="J161" s="73"/>
      <c r="K161" s="65"/>
      <c r="L161" s="42"/>
      <c r="M161" s="32"/>
      <c r="N161" s="38"/>
    </row>
    <row r="162" spans="1:14" s="1" customFormat="1" ht="28.5">
      <c r="A162" s="72" t="s">
        <v>324</v>
      </c>
      <c r="B162" s="87" t="s">
        <v>322</v>
      </c>
      <c r="C162" s="184">
        <v>152600</v>
      </c>
      <c r="D162" s="184">
        <v>3200</v>
      </c>
      <c r="E162" s="113">
        <v>1100</v>
      </c>
      <c r="F162" s="184">
        <v>6060</v>
      </c>
      <c r="G162" s="114">
        <v>0</v>
      </c>
      <c r="H162" s="115">
        <f t="shared" si="93"/>
        <v>148640</v>
      </c>
      <c r="I162" s="44"/>
      <c r="J162" s="73"/>
      <c r="K162" s="65"/>
      <c r="L162" s="42"/>
      <c r="M162" s="32"/>
      <c r="N162" s="38"/>
    </row>
    <row r="163" spans="1:14" s="1" customFormat="1" ht="28.5">
      <c r="A163" s="80" t="str">
        <f>'Land Price - BHIWANDI'!A163</f>
        <v>OGLLES</v>
      </c>
      <c r="B163" s="87" t="str">
        <f>'Land Price - BHIWANDI'!B163</f>
        <v>OGLLES</v>
      </c>
      <c r="C163" s="184">
        <v>134400</v>
      </c>
      <c r="D163" s="184">
        <v>3200</v>
      </c>
      <c r="E163" s="113">
        <v>1100</v>
      </c>
      <c r="F163" s="184">
        <v>6060</v>
      </c>
      <c r="G163" s="114">
        <v>0</v>
      </c>
      <c r="H163" s="115">
        <f t="shared" si="93"/>
        <v>130440</v>
      </c>
      <c r="I163" s="44">
        <f t="shared" si="88"/>
        <v>23479.200000000001</v>
      </c>
      <c r="J163" s="73">
        <f t="shared" si="89"/>
        <v>153919.20000000001</v>
      </c>
      <c r="K163" s="65">
        <f t="shared" si="90"/>
        <v>23479.200000000001</v>
      </c>
      <c r="L163" s="42">
        <f t="shared" si="91"/>
        <v>130440.00000000001</v>
      </c>
      <c r="M163" s="32">
        <v>81750</v>
      </c>
      <c r="N163" s="38">
        <f t="shared" si="92"/>
        <v>48690.000000000015</v>
      </c>
    </row>
    <row r="164" spans="1:14" s="1" customFormat="1" ht="28.5">
      <c r="A164" s="80" t="str">
        <f>'Land Price - BHIWANDI'!A164</f>
        <v>OGLLRS</v>
      </c>
      <c r="B164" s="87" t="str">
        <f>'Land Price - BHIWANDI'!B164</f>
        <v>OGLLRS</v>
      </c>
      <c r="C164" s="184">
        <v>141600</v>
      </c>
      <c r="D164" s="184">
        <v>3200</v>
      </c>
      <c r="E164" s="113">
        <v>1100</v>
      </c>
      <c r="F164" s="184">
        <v>5160</v>
      </c>
      <c r="G164" s="114">
        <v>0</v>
      </c>
      <c r="H164" s="115">
        <f t="shared" si="93"/>
        <v>138540</v>
      </c>
      <c r="I164" s="44">
        <f t="shared" si="88"/>
        <v>24937.200000000001</v>
      </c>
      <c r="J164" s="73">
        <f t="shared" si="89"/>
        <v>163477.20000000001</v>
      </c>
      <c r="K164" s="65">
        <f t="shared" si="90"/>
        <v>24937.200000000001</v>
      </c>
      <c r="L164" s="42">
        <f t="shared" si="91"/>
        <v>138540</v>
      </c>
      <c r="M164" s="32">
        <v>91930</v>
      </c>
      <c r="N164" s="38">
        <f t="shared" si="92"/>
        <v>46610</v>
      </c>
    </row>
    <row r="165" spans="1:14" s="1" customFormat="1" ht="28.5">
      <c r="A165" s="127" t="str">
        <f>'Land Price - BHIWANDI'!A165</f>
        <v>OGLLMS</v>
      </c>
      <c r="B165" s="125" t="str">
        <f>'Land Price - BHIWANDI'!B165</f>
        <v>OGLLMS</v>
      </c>
      <c r="C165" s="184">
        <v>147100</v>
      </c>
      <c r="D165" s="184">
        <v>3200</v>
      </c>
      <c r="E165" s="113">
        <v>1100</v>
      </c>
      <c r="F165" s="184">
        <v>5650</v>
      </c>
      <c r="G165" s="114">
        <v>0</v>
      </c>
      <c r="H165" s="115">
        <f t="shared" si="93"/>
        <v>143550</v>
      </c>
      <c r="I165" s="44">
        <f t="shared" si="88"/>
        <v>25839</v>
      </c>
      <c r="J165" s="73">
        <f t="shared" si="89"/>
        <v>169389</v>
      </c>
      <c r="K165" s="65">
        <f t="shared" si="90"/>
        <v>25839</v>
      </c>
      <c r="L165" s="42">
        <f t="shared" si="91"/>
        <v>143550</v>
      </c>
      <c r="M165" s="1">
        <v>94400</v>
      </c>
      <c r="N165" s="38">
        <f t="shared" si="92"/>
        <v>49150</v>
      </c>
    </row>
    <row r="166" spans="1:14" s="1" customFormat="1" ht="28.5">
      <c r="A166" s="216" t="s">
        <v>320</v>
      </c>
      <c r="B166" s="87" t="s">
        <v>320</v>
      </c>
      <c r="C166" s="184">
        <v>134400</v>
      </c>
      <c r="D166" s="184">
        <v>3200</v>
      </c>
      <c r="E166" s="202">
        <v>1100</v>
      </c>
      <c r="F166" s="184">
        <v>6060</v>
      </c>
      <c r="G166" s="182">
        <v>0</v>
      </c>
      <c r="H166" s="183">
        <f t="shared" si="93"/>
        <v>130440</v>
      </c>
      <c r="I166" s="135"/>
      <c r="J166" s="73"/>
      <c r="K166" s="136"/>
      <c r="L166" s="137"/>
      <c r="N166" s="38"/>
    </row>
    <row r="167" spans="1:14" s="1" customFormat="1" ht="28.5">
      <c r="A167" s="72" t="s">
        <v>353</v>
      </c>
      <c r="B167" s="87" t="s">
        <v>354</v>
      </c>
      <c r="C167" s="184">
        <v>153600</v>
      </c>
      <c r="D167" s="184">
        <v>3200</v>
      </c>
      <c r="E167" s="202">
        <v>1100</v>
      </c>
      <c r="F167" s="184">
        <v>6060</v>
      </c>
      <c r="G167" s="182">
        <v>0</v>
      </c>
      <c r="H167" s="183">
        <f t="shared" si="93"/>
        <v>149640</v>
      </c>
      <c r="I167" s="135"/>
      <c r="J167" s="73"/>
      <c r="K167" s="136"/>
      <c r="L167" s="137"/>
      <c r="N167" s="38"/>
    </row>
    <row r="168" spans="1:14" s="1" customFormat="1" ht="28.5">
      <c r="A168" s="72" t="s">
        <v>353</v>
      </c>
      <c r="B168" s="87" t="s">
        <v>355</v>
      </c>
      <c r="C168" s="184">
        <v>153100</v>
      </c>
      <c r="D168" s="184">
        <v>3200</v>
      </c>
      <c r="E168" s="202">
        <v>1100</v>
      </c>
      <c r="F168" s="184">
        <v>6060</v>
      </c>
      <c r="G168" s="182">
        <v>0</v>
      </c>
      <c r="H168" s="183">
        <f t="shared" ref="H168:H174" si="96">C168+D168-E168-F168-G168</f>
        <v>149140</v>
      </c>
      <c r="I168" s="135"/>
      <c r="J168" s="73"/>
      <c r="K168" s="136"/>
      <c r="L168" s="137"/>
      <c r="N168" s="38"/>
    </row>
    <row r="169" spans="1:14" s="1" customFormat="1" ht="28.5">
      <c r="A169" s="72" t="s">
        <v>387</v>
      </c>
      <c r="B169" s="87" t="s">
        <v>378</v>
      </c>
      <c r="C169" s="184">
        <v>153100</v>
      </c>
      <c r="D169" s="184">
        <v>3200</v>
      </c>
      <c r="E169" s="202">
        <v>1100</v>
      </c>
      <c r="F169" s="184">
        <v>6060</v>
      </c>
      <c r="G169" s="182">
        <v>0</v>
      </c>
      <c r="H169" s="183">
        <f t="shared" si="96"/>
        <v>149140</v>
      </c>
      <c r="I169" s="135"/>
      <c r="J169" s="73"/>
      <c r="K169" s="136"/>
      <c r="L169" s="137"/>
      <c r="N169" s="38"/>
    </row>
    <row r="170" spans="1:14" s="1" customFormat="1" ht="28.5">
      <c r="A170" s="72" t="s">
        <v>384</v>
      </c>
      <c r="B170" s="87" t="s">
        <v>379</v>
      </c>
      <c r="C170" s="184">
        <v>152100</v>
      </c>
      <c r="D170" s="184">
        <v>3200</v>
      </c>
      <c r="E170" s="202">
        <v>1100</v>
      </c>
      <c r="F170" s="184">
        <v>6060</v>
      </c>
      <c r="G170" s="182">
        <v>0</v>
      </c>
      <c r="H170" s="183">
        <f t="shared" si="96"/>
        <v>148140</v>
      </c>
      <c r="I170" s="135"/>
      <c r="J170" s="73"/>
      <c r="K170" s="136"/>
      <c r="L170" s="137"/>
      <c r="N170" s="38"/>
    </row>
    <row r="171" spans="1:14" s="1" customFormat="1" ht="28.5">
      <c r="A171" s="72" t="s">
        <v>385</v>
      </c>
      <c r="B171" s="87" t="s">
        <v>380</v>
      </c>
      <c r="C171" s="184">
        <v>154100</v>
      </c>
      <c r="D171" s="184">
        <v>3200</v>
      </c>
      <c r="E171" s="202">
        <v>1100</v>
      </c>
      <c r="F171" s="184">
        <v>6060</v>
      </c>
      <c r="G171" s="182">
        <v>0</v>
      </c>
      <c r="H171" s="183">
        <f t="shared" si="96"/>
        <v>150140</v>
      </c>
      <c r="I171" s="135"/>
      <c r="J171" s="73"/>
      <c r="K171" s="136"/>
      <c r="L171" s="137"/>
      <c r="N171" s="38"/>
    </row>
    <row r="172" spans="1:14" s="1" customFormat="1" ht="28.5">
      <c r="A172" s="72" t="s">
        <v>386</v>
      </c>
      <c r="B172" s="87" t="s">
        <v>381</v>
      </c>
      <c r="C172" s="184">
        <v>158600</v>
      </c>
      <c r="D172" s="184">
        <v>3200</v>
      </c>
      <c r="E172" s="202">
        <v>1100</v>
      </c>
      <c r="F172" s="184">
        <v>6060</v>
      </c>
      <c r="G172" s="182">
        <v>0</v>
      </c>
      <c r="H172" s="183">
        <f t="shared" si="96"/>
        <v>154640</v>
      </c>
      <c r="I172" s="135"/>
      <c r="J172" s="73"/>
      <c r="K172" s="136"/>
      <c r="L172" s="137"/>
      <c r="N172" s="38"/>
    </row>
    <row r="173" spans="1:14" s="1" customFormat="1" ht="28.5">
      <c r="A173" s="72" t="s">
        <v>382</v>
      </c>
      <c r="B173" s="87" t="s">
        <v>382</v>
      </c>
      <c r="C173" s="184">
        <v>134400</v>
      </c>
      <c r="D173" s="184">
        <v>3200</v>
      </c>
      <c r="E173" s="202">
        <v>1100</v>
      </c>
      <c r="F173" s="184">
        <v>6060</v>
      </c>
      <c r="G173" s="182">
        <v>0</v>
      </c>
      <c r="H173" s="183">
        <f t="shared" si="96"/>
        <v>130440</v>
      </c>
      <c r="I173" s="135"/>
      <c r="J173" s="73"/>
      <c r="K173" s="136"/>
      <c r="L173" s="137"/>
      <c r="N173" s="38"/>
    </row>
    <row r="174" spans="1:14" s="1" customFormat="1" ht="28.5">
      <c r="A174" s="72" t="s">
        <v>382</v>
      </c>
      <c r="B174" s="87" t="s">
        <v>383</v>
      </c>
      <c r="C174" s="184">
        <v>134400</v>
      </c>
      <c r="D174" s="184">
        <v>3200</v>
      </c>
      <c r="E174" s="202">
        <v>1100</v>
      </c>
      <c r="F174" s="184">
        <v>6060</v>
      </c>
      <c r="G174" s="182">
        <v>0</v>
      </c>
      <c r="H174" s="183">
        <f t="shared" si="96"/>
        <v>130440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84">
        <v>157600</v>
      </c>
      <c r="D175" s="184">
        <v>3200</v>
      </c>
      <c r="E175" s="202">
        <v>1100</v>
      </c>
      <c r="F175" s="184">
        <v>6060</v>
      </c>
      <c r="G175" s="182">
        <v>0</v>
      </c>
      <c r="H175" s="183">
        <f t="shared" ref="H175" si="97">C175+D175-E175-F175-G175</f>
        <v>153640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84">
        <v>155600</v>
      </c>
      <c r="D176" s="184">
        <v>3200</v>
      </c>
      <c r="E176" s="202">
        <v>1100</v>
      </c>
      <c r="F176" s="184">
        <v>6060</v>
      </c>
      <c r="G176" s="182">
        <v>0</v>
      </c>
      <c r="H176" s="183">
        <f t="shared" ref="H176" si="98">C176+D176-E176-F176-G176</f>
        <v>151640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84">
        <v>155600</v>
      </c>
      <c r="D177" s="184">
        <v>3200</v>
      </c>
      <c r="E177" s="202">
        <v>1100</v>
      </c>
      <c r="F177" s="184">
        <v>6060</v>
      </c>
      <c r="G177" s="182">
        <v>0</v>
      </c>
      <c r="H177" s="183">
        <f>C177+D177-E177-F177-G177</f>
        <v>151640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84">
        <v>150600</v>
      </c>
      <c r="D178" s="184">
        <v>3200</v>
      </c>
      <c r="E178" s="202">
        <v>1100</v>
      </c>
      <c r="F178" s="184">
        <v>6060</v>
      </c>
      <c r="G178" s="182">
        <v>0</v>
      </c>
      <c r="H178" s="183">
        <f t="shared" ref="H178:H181" si="99">C178+D178-E178-F178-G178</f>
        <v>146640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84">
        <v>153100</v>
      </c>
      <c r="D179" s="184">
        <v>3200</v>
      </c>
      <c r="E179" s="202">
        <v>1100</v>
      </c>
      <c r="F179" s="184">
        <v>6060</v>
      </c>
      <c r="G179" s="182">
        <v>0</v>
      </c>
      <c r="H179" s="183">
        <f t="shared" si="99"/>
        <v>149140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84">
        <v>153100</v>
      </c>
      <c r="D180" s="184">
        <v>3200</v>
      </c>
      <c r="E180" s="202">
        <v>1100</v>
      </c>
      <c r="F180" s="184">
        <v>6060</v>
      </c>
      <c r="G180" s="182">
        <v>0</v>
      </c>
      <c r="H180" s="183">
        <f t="shared" si="99"/>
        <v>149140</v>
      </c>
      <c r="I180" s="135"/>
      <c r="J180" s="73"/>
      <c r="K180" s="136"/>
      <c r="L180" s="137"/>
      <c r="N180" s="38"/>
    </row>
    <row r="181" spans="1:14" s="1" customFormat="1" ht="28.5">
      <c r="A181" s="151" t="s">
        <v>353</v>
      </c>
      <c r="B181" s="87" t="s">
        <v>410</v>
      </c>
      <c r="C181" s="184">
        <v>153100</v>
      </c>
      <c r="D181" s="184">
        <v>3200</v>
      </c>
      <c r="E181" s="202">
        <v>1100</v>
      </c>
      <c r="F181" s="184">
        <v>6060</v>
      </c>
      <c r="G181" s="182">
        <v>0</v>
      </c>
      <c r="H181" s="183">
        <f t="shared" si="99"/>
        <v>149140</v>
      </c>
      <c r="I181" s="135"/>
      <c r="J181" s="73"/>
      <c r="K181" s="136"/>
      <c r="L181" s="137"/>
      <c r="N181" s="38"/>
    </row>
    <row r="182" spans="1:14" ht="15.75" thickBot="1"/>
    <row r="183" spans="1:14" s="122" customFormat="1" ht="29.25" thickBot="1">
      <c r="A183" s="427" t="s">
        <v>308</v>
      </c>
      <c r="B183" s="428"/>
      <c r="C183" s="428"/>
      <c r="D183" s="428"/>
      <c r="E183" s="428"/>
      <c r="F183" s="428"/>
      <c r="G183" s="428"/>
      <c r="H183" s="430"/>
      <c r="I183" s="119" t="s">
        <v>264</v>
      </c>
      <c r="J183" s="120" t="s">
        <v>265</v>
      </c>
      <c r="K183" s="121"/>
    </row>
    <row r="184" spans="1:14" s="122" customFormat="1" ht="29.25" thickBot="1">
      <c r="A184" s="442" t="s">
        <v>389</v>
      </c>
      <c r="B184" s="443"/>
      <c r="C184" s="443"/>
      <c r="D184" s="443"/>
      <c r="E184" s="443"/>
      <c r="F184" s="443"/>
      <c r="G184" s="443"/>
      <c r="H184" s="445"/>
      <c r="I184" s="123" t="s">
        <v>266</v>
      </c>
      <c r="J184" s="124" t="s">
        <v>267</v>
      </c>
      <c r="K184" s="121"/>
    </row>
    <row r="185" spans="1:14" s="59" customFormat="1" ht="26.25">
      <c r="A185" s="482" t="s">
        <v>147</v>
      </c>
      <c r="B185" s="454"/>
      <c r="C185" s="454"/>
      <c r="D185" s="454"/>
      <c r="E185" s="130" t="s">
        <v>309</v>
      </c>
      <c r="F185" s="130" t="s">
        <v>93</v>
      </c>
      <c r="G185" s="131"/>
      <c r="H185" s="132"/>
      <c r="I185" s="82"/>
      <c r="J185" s="83"/>
      <c r="K185" s="62"/>
    </row>
    <row r="186" spans="1:14" s="59" customFormat="1" ht="27" thickBot="1">
      <c r="A186" s="483" t="s">
        <v>98</v>
      </c>
      <c r="B186" s="484"/>
      <c r="C186" s="484"/>
      <c r="D186" s="484"/>
      <c r="E186" s="84"/>
      <c r="F186" s="96" t="s">
        <v>112</v>
      </c>
      <c r="G186" s="128" t="s">
        <v>94</v>
      </c>
      <c r="H186" s="133"/>
      <c r="I186" s="129"/>
      <c r="J186" s="85"/>
      <c r="K186" s="63"/>
    </row>
    <row r="187" spans="1:14" s="59" customFormat="1" ht="26.25">
      <c r="A187" s="457" t="s">
        <v>256</v>
      </c>
      <c r="B187" s="458" t="s">
        <v>257</v>
      </c>
      <c r="C187" s="458" t="s">
        <v>258</v>
      </c>
      <c r="D187" s="61" t="s">
        <v>259</v>
      </c>
      <c r="E187" s="61" t="s">
        <v>260</v>
      </c>
      <c r="F187" s="61" t="s">
        <v>261</v>
      </c>
      <c r="G187" s="60" t="s">
        <v>262</v>
      </c>
      <c r="H187" s="61" t="s">
        <v>263</v>
      </c>
      <c r="I187" s="60" t="s">
        <v>264</v>
      </c>
      <c r="J187" s="61" t="s">
        <v>265</v>
      </c>
      <c r="K187" s="64"/>
    </row>
    <row r="188" spans="1:14" ht="15.75">
      <c r="A188" s="4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15.75">
      <c r="A189" s="22"/>
      <c r="B189" s="22"/>
      <c r="C189" s="51"/>
      <c r="D189" s="22"/>
      <c r="E189" s="22"/>
      <c r="F189" s="22"/>
      <c r="G189" s="22"/>
      <c r="H189" s="22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27.75">
      <c r="A191" s="450"/>
      <c r="B191" s="450"/>
      <c r="C191" s="450"/>
      <c r="D191" s="450"/>
      <c r="E191" s="450"/>
      <c r="F191" s="450"/>
      <c r="G191" s="450"/>
      <c r="H191" s="451"/>
      <c r="I191" s="25"/>
      <c r="J191" s="25"/>
      <c r="K191" s="25"/>
      <c r="L191" s="26"/>
    </row>
    <row r="192" spans="1:14" ht="15.75">
      <c r="A192" s="22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3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4"/>
      <c r="B198" s="22"/>
      <c r="C198" s="51"/>
      <c r="D198" s="22"/>
      <c r="E198" s="22"/>
      <c r="F198" s="22"/>
      <c r="G198" s="22"/>
      <c r="H198" s="22"/>
      <c r="I198" s="25"/>
      <c r="J198" s="25"/>
      <c r="K198" s="25"/>
      <c r="L198" s="26"/>
    </row>
    <row r="199" spans="1:12" ht="15.75">
      <c r="A199" s="27"/>
      <c r="B199" s="28"/>
      <c r="C199" s="29"/>
      <c r="D199" s="30"/>
      <c r="E199" s="26"/>
      <c r="F199" s="26"/>
      <c r="G199" s="26"/>
      <c r="H199" s="26"/>
      <c r="I199" s="26"/>
      <c r="J199" s="26"/>
      <c r="K199" s="31"/>
      <c r="L199" s="26"/>
    </row>
  </sheetData>
  <mergeCells count="18">
    <mergeCell ref="A190:H190"/>
    <mergeCell ref="A191:H191"/>
    <mergeCell ref="A187:C187"/>
    <mergeCell ref="A183:H183"/>
    <mergeCell ref="A184:H184"/>
    <mergeCell ref="A185:D185"/>
    <mergeCell ref="A186:D186"/>
    <mergeCell ref="K69:L69"/>
    <mergeCell ref="K124:L124"/>
    <mergeCell ref="A1:A2"/>
    <mergeCell ref="B1:H1"/>
    <mergeCell ref="B2:H2"/>
    <mergeCell ref="B3:H3"/>
    <mergeCell ref="B4:H4"/>
    <mergeCell ref="K5:L5"/>
    <mergeCell ref="A5:H5"/>
    <mergeCell ref="A69:H69"/>
    <mergeCell ref="A124:H124"/>
  </mergeCells>
  <printOptions horizontalCentered="1" verticalCentered="1"/>
  <pageMargins left="0" right="0" top="0" bottom="0" header="0" footer="0"/>
  <pageSetup paperSize="9" scale="1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198"/>
  <sheetViews>
    <sheetView view="pageBreakPreview" zoomScale="62" zoomScaleNormal="40" zoomScaleSheetLayoutView="62" workbookViewId="0">
      <selection sqref="A1:XFD1048576"/>
    </sheetView>
  </sheetViews>
  <sheetFormatPr defaultColWidth="61.7109375" defaultRowHeight="15"/>
  <cols>
    <col min="1" max="1" width="75.42578125" customWidth="1"/>
    <col min="2" max="2" width="41.28515625" style="4" customWidth="1"/>
    <col min="3" max="3" width="46.7109375" style="3" customWidth="1"/>
    <col min="4" max="4" width="46.42578125" style="3" customWidth="1"/>
    <col min="5" max="5" width="50.5703125" customWidth="1"/>
    <col min="6" max="6" width="53.42578125" customWidth="1"/>
    <col min="7" max="7" width="36" customWidth="1"/>
    <col min="8" max="8" width="42.42578125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ht="27">
      <c r="A1" s="480" t="s">
        <v>128</v>
      </c>
      <c r="B1" s="468" t="s">
        <v>92</v>
      </c>
      <c r="C1" s="468"/>
      <c r="D1" s="468"/>
      <c r="E1" s="468"/>
      <c r="F1" s="468"/>
      <c r="G1" s="468"/>
      <c r="H1" s="468"/>
      <c r="I1" s="89"/>
      <c r="J1" s="90"/>
      <c r="K1" s="53"/>
      <c r="L1" s="54"/>
    </row>
    <row r="2" spans="1:24" ht="27">
      <c r="A2" s="481"/>
      <c r="B2" s="471" t="s">
        <v>99</v>
      </c>
      <c r="C2" s="471"/>
      <c r="D2" s="471"/>
      <c r="E2" s="471"/>
      <c r="F2" s="471"/>
      <c r="G2" s="471"/>
      <c r="H2" s="471"/>
      <c r="I2" s="91"/>
      <c r="J2" s="92"/>
      <c r="K2" s="55"/>
      <c r="L2" s="56"/>
    </row>
    <row r="3" spans="1:24" ht="27">
      <c r="A3" s="71">
        <v>46251</v>
      </c>
      <c r="B3" s="474" t="s">
        <v>268</v>
      </c>
      <c r="C3" s="474"/>
      <c r="D3" s="474"/>
      <c r="E3" s="474"/>
      <c r="F3" s="474"/>
      <c r="G3" s="474"/>
      <c r="H3" s="474"/>
      <c r="I3" s="53"/>
      <c r="J3" s="93"/>
      <c r="K3" s="55"/>
      <c r="L3" s="56"/>
    </row>
    <row r="4" spans="1:24" ht="27.75" thickBot="1">
      <c r="A4" s="70" t="s">
        <v>100</v>
      </c>
      <c r="B4" s="477" t="s">
        <v>273</v>
      </c>
      <c r="C4" s="477"/>
      <c r="D4" s="477"/>
      <c r="E4" s="477"/>
      <c r="F4" s="477"/>
      <c r="G4" s="477"/>
      <c r="H4" s="477"/>
      <c r="I4" s="53"/>
      <c r="J4" s="93"/>
      <c r="K4" s="57"/>
      <c r="L4" s="58"/>
    </row>
    <row r="5" spans="1:24" ht="27.75" thickBot="1">
      <c r="A5" s="485" t="s">
        <v>401</v>
      </c>
      <c r="B5" s="462"/>
      <c r="C5" s="462"/>
      <c r="D5" s="462"/>
      <c r="E5" s="462"/>
      <c r="F5" s="462"/>
      <c r="G5" s="462"/>
      <c r="H5" s="462"/>
      <c r="I5" s="94"/>
      <c r="J5" s="95"/>
      <c r="K5" s="452"/>
      <c r="L5" s="452"/>
    </row>
    <row r="6" spans="1:24" s="103" customFormat="1" ht="56.25" thickBot="1">
      <c r="A6" s="97" t="s">
        <v>90</v>
      </c>
      <c r="B6" s="98" t="s">
        <v>0</v>
      </c>
      <c r="C6" s="147" t="s">
        <v>83</v>
      </c>
      <c r="D6" s="110" t="s">
        <v>150</v>
      </c>
      <c r="E6" s="111" t="s">
        <v>84</v>
      </c>
      <c r="F6" s="111" t="s">
        <v>111</v>
      </c>
      <c r="G6" s="110" t="s">
        <v>132</v>
      </c>
      <c r="H6" s="112" t="s">
        <v>149</v>
      </c>
      <c r="I6" s="100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72" t="str">
        <f>'Land Price - BHIWANDI'!A7</f>
        <v>Injection Moulding</v>
      </c>
      <c r="B7" s="86" t="str">
        <f>'Land Price - BHIWANDI'!B7</f>
        <v>M12RR / M12RR1</v>
      </c>
      <c r="C7" s="342">
        <v>145900</v>
      </c>
      <c r="D7" s="113">
        <v>2890</v>
      </c>
      <c r="E7" s="113">
        <v>1100</v>
      </c>
      <c r="F7" s="184">
        <v>5430</v>
      </c>
      <c r="G7" s="114">
        <v>0</v>
      </c>
      <c r="H7" s="115">
        <f>C7+D7-E7-F7-G7</f>
        <v>142260</v>
      </c>
      <c r="I7" s="44">
        <f>H7*18/100</f>
        <v>25606.799999999999</v>
      </c>
      <c r="J7" s="73">
        <f>H7+I7</f>
        <v>167866.8</v>
      </c>
      <c r="K7" s="65">
        <f>I7</f>
        <v>25606.799999999999</v>
      </c>
      <c r="L7" s="42">
        <f t="shared" ref="L7:L57" si="0">J7-K7</f>
        <v>142260</v>
      </c>
      <c r="M7" s="35">
        <v>90520</v>
      </c>
      <c r="N7" s="38">
        <f>L7-M7</f>
        <v>51740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74" t="str">
        <f>'Land Price - BHIWANDI'!A8</f>
        <v>TQPP Film</v>
      </c>
      <c r="B8" s="87" t="str">
        <f>'Land Price - BHIWANDI'!B8</f>
        <v>F10SR / F10SR1</v>
      </c>
      <c r="C8" s="113">
        <v>152000</v>
      </c>
      <c r="D8" s="113">
        <v>2890</v>
      </c>
      <c r="E8" s="113">
        <v>1100</v>
      </c>
      <c r="F8" s="184">
        <v>5320</v>
      </c>
      <c r="G8" s="114">
        <v>0</v>
      </c>
      <c r="H8" s="115">
        <f t="shared" ref="H8:H59" si="1">C8+D8-E8-F8-G8</f>
        <v>148470</v>
      </c>
      <c r="I8" s="45">
        <f t="shared" ref="I8:I57" si="2">H8*18/100</f>
        <v>26724.6</v>
      </c>
      <c r="J8" s="75">
        <f t="shared" ref="J8:J57" si="3">H8+I8</f>
        <v>175194.6</v>
      </c>
      <c r="K8" s="66">
        <f t="shared" ref="K8:K57" si="4">I8</f>
        <v>26724.6</v>
      </c>
      <c r="L8" s="43">
        <f t="shared" si="0"/>
        <v>148470</v>
      </c>
      <c r="M8" s="32">
        <v>92730</v>
      </c>
      <c r="N8" s="38">
        <f t="shared" ref="N8:N55" si="5">L8-M8</f>
        <v>55740</v>
      </c>
    </row>
    <row r="9" spans="1:24" s="1" customFormat="1" ht="28.5">
      <c r="A9" s="74" t="str">
        <f>'Land Price - BHIWANDI'!A9</f>
        <v>Raffia</v>
      </c>
      <c r="B9" s="87" t="str">
        <f>'Land Price - BHIWANDI'!B9</f>
        <v>R03RR / R03RR1</v>
      </c>
      <c r="C9" s="113">
        <v>146600</v>
      </c>
      <c r="D9" s="113">
        <v>2890</v>
      </c>
      <c r="E9" s="113">
        <v>1100</v>
      </c>
      <c r="F9" s="184">
        <v>4610</v>
      </c>
      <c r="G9" s="114">
        <v>0</v>
      </c>
      <c r="H9" s="115">
        <f t="shared" si="1"/>
        <v>143780</v>
      </c>
      <c r="I9" s="45">
        <f t="shared" si="2"/>
        <v>25880.400000000001</v>
      </c>
      <c r="J9" s="75">
        <f t="shared" si="3"/>
        <v>169660.4</v>
      </c>
      <c r="K9" s="67">
        <f t="shared" si="4"/>
        <v>25880.400000000001</v>
      </c>
      <c r="L9" s="48">
        <f t="shared" si="0"/>
        <v>143780</v>
      </c>
      <c r="M9" s="32">
        <v>91540</v>
      </c>
      <c r="N9" s="38">
        <f t="shared" si="5"/>
        <v>52240</v>
      </c>
    </row>
    <row r="10" spans="1:24" ht="28.5">
      <c r="A10" s="76" t="str">
        <f>'Land Price - BHIWANDI'!A10</f>
        <v>BOPP Film</v>
      </c>
      <c r="B10" s="87" t="str">
        <f>'Land Price - BHIWANDI'!B10</f>
        <v>F03RR / F03RR1</v>
      </c>
      <c r="C10" s="113">
        <v>158400</v>
      </c>
      <c r="D10" s="113">
        <v>2890</v>
      </c>
      <c r="E10" s="113">
        <v>1100</v>
      </c>
      <c r="F10" s="184">
        <v>6210</v>
      </c>
      <c r="G10" s="114">
        <v>0</v>
      </c>
      <c r="H10" s="115">
        <f t="shared" si="1"/>
        <v>153980</v>
      </c>
      <c r="I10" s="46">
        <f t="shared" si="2"/>
        <v>27716.400000000001</v>
      </c>
      <c r="J10" s="75">
        <f t="shared" si="3"/>
        <v>181696.4</v>
      </c>
      <c r="K10" s="67">
        <f t="shared" si="4"/>
        <v>27716.400000000001</v>
      </c>
      <c r="L10" s="48">
        <f t="shared" si="0"/>
        <v>153980</v>
      </c>
      <c r="M10" s="34">
        <v>95240</v>
      </c>
      <c r="N10" s="38">
        <f t="shared" si="5"/>
        <v>58740</v>
      </c>
    </row>
    <row r="11" spans="1:24" s="1" customFormat="1" ht="28.5">
      <c r="A11" s="74" t="str">
        <f>'Land Price - BHIWANDI'!A11</f>
        <v>Fibers &amp; Filaments</v>
      </c>
      <c r="B11" s="87" t="str">
        <f>'Land Price - BHIWANDI'!B11</f>
        <v>Y25GR/Y25GR1</v>
      </c>
      <c r="C11" s="113">
        <v>155300</v>
      </c>
      <c r="D11" s="113">
        <v>2890</v>
      </c>
      <c r="E11" s="113">
        <v>1100</v>
      </c>
      <c r="F11" s="184">
        <v>5020</v>
      </c>
      <c r="G11" s="114">
        <v>0</v>
      </c>
      <c r="H11" s="115">
        <f t="shared" si="1"/>
        <v>152070</v>
      </c>
      <c r="I11" s="45">
        <f t="shared" si="2"/>
        <v>27372.6</v>
      </c>
      <c r="J11" s="75">
        <f t="shared" si="3"/>
        <v>179442.6</v>
      </c>
      <c r="K11" s="67">
        <f t="shared" si="4"/>
        <v>27372.6</v>
      </c>
      <c r="L11" s="48">
        <f t="shared" si="0"/>
        <v>152070</v>
      </c>
      <c r="M11" s="32">
        <v>95830</v>
      </c>
      <c r="N11" s="38">
        <f t="shared" si="5"/>
        <v>56240</v>
      </c>
    </row>
    <row r="12" spans="1:24" s="1" customFormat="1" ht="28.5">
      <c r="A12" s="74" t="str">
        <f>'Land Price - BHIWANDI'!A12</f>
        <v xml:space="preserve">Non-Woven </v>
      </c>
      <c r="B12" s="87" t="str">
        <f>'Land Price - BHIWANDI'!B12</f>
        <v>Y35GR/Y35GR1</v>
      </c>
      <c r="C12" s="113">
        <v>155300</v>
      </c>
      <c r="D12" s="113">
        <v>2890</v>
      </c>
      <c r="E12" s="113">
        <v>1100</v>
      </c>
      <c r="F12" s="184">
        <v>5020</v>
      </c>
      <c r="G12" s="114">
        <v>0</v>
      </c>
      <c r="H12" s="115">
        <f t="shared" si="1"/>
        <v>152070</v>
      </c>
      <c r="I12" s="45">
        <f>H12*18/100</f>
        <v>27372.6</v>
      </c>
      <c r="J12" s="75">
        <f>H12+I12</f>
        <v>179442.6</v>
      </c>
      <c r="K12" s="67">
        <f>I12</f>
        <v>27372.6</v>
      </c>
      <c r="L12" s="48">
        <f t="shared" si="0"/>
        <v>152070</v>
      </c>
      <c r="M12" s="32">
        <v>94830</v>
      </c>
      <c r="N12" s="38">
        <f t="shared" si="5"/>
        <v>57240</v>
      </c>
    </row>
    <row r="13" spans="1:24" s="1" customFormat="1" ht="28.5">
      <c r="A13" s="74" t="str">
        <f>'Land Price - BHIWANDI'!A13</f>
        <v>Fibers &amp; Filaments</v>
      </c>
      <c r="B13" s="87" t="str">
        <f>'Land Price - BHIWANDI'!B13</f>
        <v>Y12GR</v>
      </c>
      <c r="C13" s="113">
        <v>146400</v>
      </c>
      <c r="D13" s="113">
        <v>2890</v>
      </c>
      <c r="E13" s="113">
        <v>1100</v>
      </c>
      <c r="F13" s="184">
        <v>5430</v>
      </c>
      <c r="G13" s="114">
        <v>0</v>
      </c>
      <c r="H13" s="115">
        <f t="shared" si="1"/>
        <v>142760</v>
      </c>
      <c r="I13" s="45">
        <f>H13*18/100</f>
        <v>25696.799999999999</v>
      </c>
      <c r="J13" s="75">
        <f>H13+I13</f>
        <v>168456.8</v>
      </c>
      <c r="K13" s="67">
        <f>I13</f>
        <v>25696.799999999999</v>
      </c>
      <c r="L13" s="48">
        <f t="shared" si="0"/>
        <v>142760</v>
      </c>
      <c r="M13" s="32">
        <v>91020</v>
      </c>
      <c r="N13" s="38">
        <f t="shared" si="5"/>
        <v>51740</v>
      </c>
    </row>
    <row r="14" spans="1:24" s="1" customFormat="1" ht="28.5">
      <c r="A14" s="74" t="str">
        <f>'Land Price - BHIWANDI'!A14</f>
        <v>Cast Film</v>
      </c>
      <c r="B14" s="87" t="str">
        <f>'Land Price - BHIWANDI'!B14</f>
        <v>F08RR/ F08RR1</v>
      </c>
      <c r="C14" s="113">
        <v>156900</v>
      </c>
      <c r="D14" s="113">
        <v>2890</v>
      </c>
      <c r="E14" s="113">
        <v>1100</v>
      </c>
      <c r="F14" s="184">
        <v>7460</v>
      </c>
      <c r="G14" s="114">
        <v>0</v>
      </c>
      <c r="H14" s="115">
        <f t="shared" si="1"/>
        <v>151230</v>
      </c>
      <c r="I14" s="45">
        <f>H14*18/100</f>
        <v>27221.4</v>
      </c>
      <c r="J14" s="75">
        <f>H14+I14</f>
        <v>178451.4</v>
      </c>
      <c r="K14" s="67">
        <f>I14</f>
        <v>27221.4</v>
      </c>
      <c r="L14" s="48">
        <f t="shared" si="0"/>
        <v>151230</v>
      </c>
      <c r="M14" s="32">
        <v>92490</v>
      </c>
      <c r="N14" s="38">
        <f t="shared" si="5"/>
        <v>58740</v>
      </c>
    </row>
    <row r="15" spans="1:24" s="1" customFormat="1" ht="28.5">
      <c r="A15" s="72" t="str">
        <f>'Land Price - BHIWANDI'!A15</f>
        <v>Random Co- Polymer</v>
      </c>
      <c r="B15" s="87" t="str">
        <f>'Land Price - BHIWANDI'!B15</f>
        <v>RM12CR</v>
      </c>
      <c r="C15" s="113">
        <v>161800</v>
      </c>
      <c r="D15" s="113">
        <v>2890</v>
      </c>
      <c r="E15" s="113">
        <v>1100</v>
      </c>
      <c r="F15" s="184">
        <v>5530</v>
      </c>
      <c r="G15" s="114">
        <v>0</v>
      </c>
      <c r="H15" s="115">
        <f t="shared" si="1"/>
        <v>158060</v>
      </c>
      <c r="I15" s="44">
        <f t="shared" ref="I15:I19" si="6">H15*18/100</f>
        <v>28450.799999999999</v>
      </c>
      <c r="J15" s="73">
        <f t="shared" ref="J15:J19" si="7">H15+I15</f>
        <v>186510.8</v>
      </c>
      <c r="K15" s="68">
        <f t="shared" ref="K15:K19" si="8">I15</f>
        <v>28450.799999999999</v>
      </c>
      <c r="L15" s="49">
        <f t="shared" si="0"/>
        <v>158060</v>
      </c>
      <c r="M15" s="32">
        <v>98820</v>
      </c>
      <c r="N15" s="38">
        <f t="shared" si="5"/>
        <v>59240</v>
      </c>
    </row>
    <row r="16" spans="1:24" s="1" customFormat="1" ht="28.5">
      <c r="A16" s="72" t="str">
        <f>'Land Price - BHIWANDI'!A16</f>
        <v>Random Co- Polymer</v>
      </c>
      <c r="B16" s="87" t="str">
        <f>'Land Price - BHIWANDI'!B16</f>
        <v>RM30CR</v>
      </c>
      <c r="C16" s="113">
        <v>162700</v>
      </c>
      <c r="D16" s="113">
        <v>2890</v>
      </c>
      <c r="E16" s="113">
        <v>1100</v>
      </c>
      <c r="F16" s="184">
        <v>5410</v>
      </c>
      <c r="G16" s="114">
        <v>0</v>
      </c>
      <c r="H16" s="115">
        <f t="shared" si="1"/>
        <v>159080</v>
      </c>
      <c r="I16" s="44">
        <f t="shared" si="6"/>
        <v>28634.400000000001</v>
      </c>
      <c r="J16" s="73">
        <f t="shared" si="7"/>
        <v>187714.4</v>
      </c>
      <c r="K16" s="68">
        <f t="shared" si="8"/>
        <v>28634.400000000001</v>
      </c>
      <c r="L16" s="49">
        <f t="shared" si="0"/>
        <v>159080</v>
      </c>
      <c r="M16" s="32">
        <v>99830</v>
      </c>
      <c r="N16" s="38">
        <f t="shared" si="5"/>
        <v>59250</v>
      </c>
    </row>
    <row r="17" spans="1:14" s="1" customFormat="1" ht="28.5">
      <c r="A17" s="72" t="str">
        <f>'Land Price - BHIWANDI'!A17</f>
        <v xml:space="preserve"> Co- Polymer</v>
      </c>
      <c r="B17" s="190" t="str">
        <f>'Land Price - BHIWANDI'!B17</f>
        <v>CM03RR</v>
      </c>
      <c r="C17" s="113">
        <v>154500</v>
      </c>
      <c r="D17" s="113">
        <v>2890</v>
      </c>
      <c r="E17" s="184">
        <v>1100</v>
      </c>
      <c r="F17" s="184">
        <v>5220</v>
      </c>
      <c r="G17" s="185">
        <v>0</v>
      </c>
      <c r="H17" s="115">
        <f t="shared" si="1"/>
        <v>151070</v>
      </c>
      <c r="I17" s="44">
        <f t="shared" si="6"/>
        <v>27192.6</v>
      </c>
      <c r="J17" s="186">
        <f t="shared" si="7"/>
        <v>178262.6</v>
      </c>
      <c r="K17" s="191">
        <f t="shared" si="8"/>
        <v>27192.6</v>
      </c>
      <c r="L17" s="192">
        <f t="shared" si="0"/>
        <v>151070</v>
      </c>
      <c r="M17" s="32">
        <v>99830</v>
      </c>
      <c r="N17" s="188">
        <f t="shared" si="5"/>
        <v>51240</v>
      </c>
    </row>
    <row r="18" spans="1:14" s="1" customFormat="1" ht="28.5">
      <c r="A18" s="72" t="str">
        <f>'Land Price - BHIWANDI'!A18</f>
        <v xml:space="preserve"> Co- Polymer</v>
      </c>
      <c r="B18" s="190" t="str">
        <f>'Land Price - BHIWANDI'!B18</f>
        <v>CM08NR</v>
      </c>
      <c r="C18" s="113">
        <v>154400</v>
      </c>
      <c r="D18" s="113">
        <v>2890</v>
      </c>
      <c r="E18" s="184">
        <v>1100</v>
      </c>
      <c r="F18" s="184">
        <v>5120</v>
      </c>
      <c r="G18" s="185">
        <v>0</v>
      </c>
      <c r="H18" s="115">
        <f t="shared" si="1"/>
        <v>151070</v>
      </c>
      <c r="I18" s="44">
        <f t="shared" si="6"/>
        <v>27192.6</v>
      </c>
      <c r="J18" s="186">
        <f t="shared" si="7"/>
        <v>178262.6</v>
      </c>
      <c r="K18" s="191">
        <f t="shared" si="8"/>
        <v>27192.6</v>
      </c>
      <c r="L18" s="192">
        <f t="shared" si="0"/>
        <v>151070</v>
      </c>
      <c r="M18" s="32">
        <v>99830</v>
      </c>
      <c r="N18" s="188">
        <f t="shared" si="5"/>
        <v>51240</v>
      </c>
    </row>
    <row r="19" spans="1:14" s="1" customFormat="1" ht="28.5">
      <c r="A19" s="72" t="str">
        <f>'Land Price - BHIWANDI'!A19</f>
        <v xml:space="preserve"> Co- Polymer</v>
      </c>
      <c r="B19" s="190" t="str">
        <f>'Land Price - BHIWANDI'!B19</f>
        <v>CM12RR</v>
      </c>
      <c r="C19" s="113">
        <v>154500</v>
      </c>
      <c r="D19" s="113">
        <v>2890</v>
      </c>
      <c r="E19" s="184">
        <v>1100</v>
      </c>
      <c r="F19" s="184">
        <v>5220</v>
      </c>
      <c r="G19" s="185">
        <v>0</v>
      </c>
      <c r="H19" s="115">
        <f t="shared" si="1"/>
        <v>151070</v>
      </c>
      <c r="I19" s="44">
        <f t="shared" si="6"/>
        <v>27192.6</v>
      </c>
      <c r="J19" s="186">
        <f t="shared" si="7"/>
        <v>178262.6</v>
      </c>
      <c r="K19" s="191">
        <f t="shared" si="8"/>
        <v>27192.6</v>
      </c>
      <c r="L19" s="192">
        <f t="shared" si="0"/>
        <v>151070</v>
      </c>
      <c r="M19" s="32">
        <v>99830</v>
      </c>
      <c r="N19" s="188">
        <f t="shared" si="5"/>
        <v>51240</v>
      </c>
    </row>
    <row r="20" spans="1:14" s="1" customFormat="1" ht="28.5">
      <c r="A20" s="72" t="str">
        <f>'Land Price - BHIWANDI'!A20</f>
        <v xml:space="preserve"> Co- Polymer</v>
      </c>
      <c r="B20" s="190" t="str">
        <f>'Land Price - BHIWANDI'!B20</f>
        <v>CE02RR</v>
      </c>
      <c r="C20" s="113">
        <v>156900</v>
      </c>
      <c r="D20" s="113">
        <v>2890</v>
      </c>
      <c r="E20" s="184">
        <v>1100</v>
      </c>
      <c r="F20" s="184">
        <v>6150</v>
      </c>
      <c r="G20" s="185">
        <v>0</v>
      </c>
      <c r="H20" s="115">
        <f t="shared" si="1"/>
        <v>152540</v>
      </c>
      <c r="I20" s="44">
        <f t="shared" ref="I20" si="9">H20*18/100</f>
        <v>27457.200000000001</v>
      </c>
      <c r="J20" s="186">
        <f t="shared" ref="J20" si="10">H20+I20</f>
        <v>179997.2</v>
      </c>
      <c r="K20" s="191">
        <f t="shared" ref="K20" si="11">I20</f>
        <v>27457.200000000001</v>
      </c>
      <c r="L20" s="192">
        <f t="shared" ref="L20" si="12">J20-K20</f>
        <v>152540</v>
      </c>
      <c r="M20" s="32">
        <v>99830</v>
      </c>
      <c r="N20" s="188">
        <f t="shared" ref="N20" si="13">L20-M20</f>
        <v>52710</v>
      </c>
    </row>
    <row r="21" spans="1:14" s="1" customFormat="1" ht="28.5">
      <c r="A21" s="72" t="str">
        <f>'Land Price - BHIWANDI'!A21</f>
        <v xml:space="preserve"> Co- Polymer</v>
      </c>
      <c r="B21" s="190" t="str">
        <f>'Land Price - BHIWANDI'!B21</f>
        <v>CM25NR</v>
      </c>
      <c r="C21" s="113">
        <v>156100</v>
      </c>
      <c r="D21" s="113">
        <v>2890</v>
      </c>
      <c r="E21" s="184">
        <v>1100</v>
      </c>
      <c r="F21" s="184">
        <v>6330</v>
      </c>
      <c r="G21" s="185">
        <v>0</v>
      </c>
      <c r="H21" s="115">
        <f t="shared" si="1"/>
        <v>151560</v>
      </c>
      <c r="I21" s="44">
        <f t="shared" ref="I21" si="14">H21*18/100</f>
        <v>27280.799999999999</v>
      </c>
      <c r="J21" s="186">
        <f t="shared" ref="J21" si="15">H21+I21</f>
        <v>178840.8</v>
      </c>
      <c r="K21" s="191">
        <f t="shared" ref="K21" si="16">I21</f>
        <v>27280.799999999999</v>
      </c>
      <c r="L21" s="192">
        <f t="shared" ref="L21" si="17">J21-K21</f>
        <v>151560</v>
      </c>
      <c r="M21" s="32">
        <v>99830</v>
      </c>
      <c r="N21" s="188">
        <f t="shared" ref="N21" si="18">L21-M21</f>
        <v>51730</v>
      </c>
    </row>
    <row r="22" spans="1:14" s="1" customFormat="1" ht="28.5">
      <c r="A22" s="72" t="str">
        <f>'Land Price - BHIWANDI'!A22</f>
        <v xml:space="preserve"> Co- Polymer</v>
      </c>
      <c r="B22" s="190" t="str">
        <f>'Land Price - BHIWANDI'!B22</f>
        <v>CM40NR</v>
      </c>
      <c r="C22" s="113">
        <v>156900</v>
      </c>
      <c r="D22" s="113">
        <v>2890</v>
      </c>
      <c r="E22" s="184">
        <v>1100</v>
      </c>
      <c r="F22" s="184">
        <v>6150</v>
      </c>
      <c r="G22" s="185">
        <v>0</v>
      </c>
      <c r="H22" s="115">
        <f t="shared" si="1"/>
        <v>152540</v>
      </c>
      <c r="I22" s="44">
        <f t="shared" ref="I22" si="19">H22*18/100</f>
        <v>27457.200000000001</v>
      </c>
      <c r="J22" s="186">
        <f t="shared" ref="J22" si="20">H22+I22</f>
        <v>179997.2</v>
      </c>
      <c r="K22" s="191">
        <f t="shared" ref="K22" si="21">I22</f>
        <v>27457.200000000001</v>
      </c>
      <c r="L22" s="192">
        <f t="shared" ref="L22" si="22">J22-K22</f>
        <v>152540</v>
      </c>
      <c r="M22" s="32">
        <v>99830</v>
      </c>
      <c r="N22" s="188">
        <f t="shared" ref="N22" si="23">L22-M22</f>
        <v>52710</v>
      </c>
    </row>
    <row r="23" spans="1:14" s="1" customFormat="1" ht="28.5">
      <c r="A23" s="72" t="str">
        <f>'Land Price - BHIWANDI'!A23</f>
        <v xml:space="preserve"> Co- Polymer</v>
      </c>
      <c r="B23" s="190" t="str">
        <f>'Land Price - BHIWANDI'!B23</f>
        <v>CM65NR</v>
      </c>
      <c r="C23" s="113">
        <v>156900</v>
      </c>
      <c r="D23" s="113">
        <v>2890</v>
      </c>
      <c r="E23" s="184">
        <v>1100</v>
      </c>
      <c r="F23" s="184">
        <v>6150</v>
      </c>
      <c r="G23" s="185">
        <v>0</v>
      </c>
      <c r="H23" s="115">
        <f t="shared" si="1"/>
        <v>152540</v>
      </c>
      <c r="I23" s="44">
        <f t="shared" ref="I23" si="24">H23*18/100</f>
        <v>27457.200000000001</v>
      </c>
      <c r="J23" s="186">
        <f t="shared" ref="J23" si="25">H23+I23</f>
        <v>179997.2</v>
      </c>
      <c r="K23" s="191">
        <f t="shared" ref="K23" si="26">I23</f>
        <v>27457.200000000001</v>
      </c>
      <c r="L23" s="192">
        <f t="shared" ref="L23" si="27">J23-K23</f>
        <v>152540</v>
      </c>
      <c r="M23" s="32">
        <v>99830</v>
      </c>
      <c r="N23" s="188">
        <f t="shared" ref="N23" si="28">L23-M23</f>
        <v>52710</v>
      </c>
    </row>
    <row r="24" spans="1:14" s="1" customFormat="1" ht="28.5">
      <c r="A24" s="72" t="str">
        <f>'Land Price - BHIWANDI'!A24</f>
        <v xml:space="preserve"> Co- Polymer</v>
      </c>
      <c r="B24" s="190" t="str">
        <f>'Land Price - BHIWANDI'!B24</f>
        <v>CM10TE</v>
      </c>
      <c r="C24" s="113">
        <v>156200</v>
      </c>
      <c r="D24" s="113">
        <v>2890</v>
      </c>
      <c r="E24" s="184">
        <v>1100</v>
      </c>
      <c r="F24" s="184">
        <v>5160</v>
      </c>
      <c r="G24" s="185">
        <v>0</v>
      </c>
      <c r="H24" s="115">
        <f t="shared" si="1"/>
        <v>152830</v>
      </c>
      <c r="I24" s="44">
        <f t="shared" ref="I24" si="29">H24*18/100</f>
        <v>27509.4</v>
      </c>
      <c r="J24" s="186">
        <f t="shared" ref="J24" si="30">H24+I24</f>
        <v>180339.4</v>
      </c>
      <c r="K24" s="191">
        <f t="shared" ref="K24" si="31">I24</f>
        <v>27509.4</v>
      </c>
      <c r="L24" s="192">
        <f t="shared" ref="L24" si="32">J24-K24</f>
        <v>152830</v>
      </c>
      <c r="M24" s="32">
        <v>99830</v>
      </c>
      <c r="N24" s="188">
        <f t="shared" ref="N24" si="33">L24-M24</f>
        <v>53000</v>
      </c>
    </row>
    <row r="25" spans="1:14" s="1" customFormat="1" ht="28.5">
      <c r="A25" s="72" t="str">
        <f>'Land Price - BHIWANDI'!A25</f>
        <v xml:space="preserve"> Co- Polymer</v>
      </c>
      <c r="B25" s="190" t="str">
        <f>'Land Price - BHIWANDI'!B25</f>
        <v>CM12RE</v>
      </c>
      <c r="C25" s="113">
        <v>158900</v>
      </c>
      <c r="D25" s="113">
        <v>2890</v>
      </c>
      <c r="E25" s="184">
        <v>1100</v>
      </c>
      <c r="F25" s="184">
        <v>6310</v>
      </c>
      <c r="G25" s="185">
        <v>0</v>
      </c>
      <c r="H25" s="115">
        <f>C25+D25-E25-F25-G25</f>
        <v>154380</v>
      </c>
      <c r="I25" s="44">
        <f t="shared" ref="I25" si="34">H25*18/100</f>
        <v>27788.400000000001</v>
      </c>
      <c r="J25" s="186">
        <f t="shared" ref="J25" si="35">H25+I25</f>
        <v>182168.4</v>
      </c>
      <c r="K25" s="191">
        <f t="shared" ref="K25" si="36">I25</f>
        <v>27788.400000000001</v>
      </c>
      <c r="L25" s="192">
        <f t="shared" ref="L25" si="37">J25-K25</f>
        <v>154380</v>
      </c>
      <c r="M25" s="32">
        <v>99830</v>
      </c>
      <c r="N25" s="188">
        <f t="shared" ref="N25" si="38">L25-M25</f>
        <v>54550</v>
      </c>
    </row>
    <row r="26" spans="1:14" s="1" customFormat="1" ht="28.5">
      <c r="A26" s="151" t="s">
        <v>330</v>
      </c>
      <c r="B26" s="87" t="s">
        <v>327</v>
      </c>
      <c r="C26" s="113">
        <v>145600</v>
      </c>
      <c r="D26" s="113">
        <v>2890</v>
      </c>
      <c r="E26" s="113">
        <v>1100</v>
      </c>
      <c r="F26" s="184">
        <v>4170</v>
      </c>
      <c r="G26" s="114">
        <v>0</v>
      </c>
      <c r="H26" s="115">
        <f>C26+D26-E26-F26-G26</f>
        <v>143220</v>
      </c>
      <c r="I26" s="44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113">
        <v>146900</v>
      </c>
      <c r="D27" s="113">
        <v>2890</v>
      </c>
      <c r="E27" s="113">
        <v>1100</v>
      </c>
      <c r="F27" s="184">
        <v>5430</v>
      </c>
      <c r="G27" s="114">
        <v>0</v>
      </c>
      <c r="H27" s="115">
        <f>C27+D27-E27-F27-G27</f>
        <v>143260</v>
      </c>
      <c r="I27" s="44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113">
        <v>155300</v>
      </c>
      <c r="D28" s="113">
        <v>2890</v>
      </c>
      <c r="E28" s="113">
        <v>1100</v>
      </c>
      <c r="F28" s="184">
        <v>5020</v>
      </c>
      <c r="G28" s="114">
        <v>0</v>
      </c>
      <c r="H28" s="115">
        <f>C28+D28-E28-F28-G28</f>
        <v>152070</v>
      </c>
      <c r="I28" s="44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113">
        <v>162800</v>
      </c>
      <c r="D29" s="113">
        <v>2890</v>
      </c>
      <c r="E29" s="113">
        <v>1100</v>
      </c>
      <c r="F29" s="184">
        <v>5550</v>
      </c>
      <c r="G29" s="114">
        <v>0</v>
      </c>
      <c r="H29" s="115">
        <f t="shared" ref="H29:H36" si="39">C29+D29-E29-F29-G29</f>
        <v>159040</v>
      </c>
      <c r="I29" s="44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113">
        <v>173800</v>
      </c>
      <c r="D30" s="113">
        <v>2890</v>
      </c>
      <c r="E30" s="113">
        <v>1100</v>
      </c>
      <c r="F30" s="184">
        <v>5530</v>
      </c>
      <c r="G30" s="114">
        <v>0</v>
      </c>
      <c r="H30" s="115">
        <f t="shared" si="39"/>
        <v>170060</v>
      </c>
      <c r="I30" s="44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113">
        <v>149400</v>
      </c>
      <c r="D31" s="113">
        <v>2890</v>
      </c>
      <c r="E31" s="113">
        <v>1100</v>
      </c>
      <c r="F31" s="184">
        <v>5070</v>
      </c>
      <c r="G31" s="114">
        <v>0</v>
      </c>
      <c r="H31" s="115">
        <f t="shared" si="39"/>
        <v>146120</v>
      </c>
      <c r="I31" s="44"/>
      <c r="J31" s="73"/>
      <c r="K31" s="68"/>
      <c r="L31" s="49"/>
      <c r="M31" s="32"/>
      <c r="N31" s="38"/>
    </row>
    <row r="32" spans="1:14" s="1" customFormat="1" ht="28.5">
      <c r="A32" s="222" t="s">
        <v>364</v>
      </c>
      <c r="B32" s="190" t="s">
        <v>365</v>
      </c>
      <c r="C32" s="113">
        <v>163000</v>
      </c>
      <c r="D32" s="113">
        <v>2890</v>
      </c>
      <c r="E32" s="113">
        <v>1100</v>
      </c>
      <c r="F32" s="184">
        <v>5730</v>
      </c>
      <c r="G32" s="114">
        <v>0</v>
      </c>
      <c r="H32" s="115">
        <f t="shared" si="39"/>
        <v>159060</v>
      </c>
      <c r="I32" s="44"/>
      <c r="J32" s="73"/>
      <c r="K32" s="68"/>
      <c r="L32" s="49"/>
      <c r="M32" s="32"/>
      <c r="N32" s="38"/>
    </row>
    <row r="33" spans="1:14" s="1" customFormat="1" ht="28.5">
      <c r="A33" s="222" t="s">
        <v>364</v>
      </c>
      <c r="B33" s="190" t="s">
        <v>366</v>
      </c>
      <c r="C33" s="113">
        <v>163800</v>
      </c>
      <c r="D33" s="113">
        <v>2890</v>
      </c>
      <c r="E33" s="113">
        <v>1100</v>
      </c>
      <c r="F33" s="184">
        <v>5530</v>
      </c>
      <c r="G33" s="114">
        <v>0</v>
      </c>
      <c r="H33" s="115">
        <f t="shared" si="39"/>
        <v>160060</v>
      </c>
      <c r="I33" s="44"/>
      <c r="J33" s="73"/>
      <c r="K33" s="68"/>
      <c r="L33" s="49"/>
      <c r="M33" s="32"/>
      <c r="N33" s="38"/>
    </row>
    <row r="34" spans="1:14" s="1" customFormat="1" ht="28.5">
      <c r="A34" s="222" t="s">
        <v>391</v>
      </c>
      <c r="B34" s="190" t="s">
        <v>391</v>
      </c>
      <c r="C34" s="113">
        <v>147900</v>
      </c>
      <c r="D34" s="113">
        <v>2890</v>
      </c>
      <c r="E34" s="113">
        <v>1100</v>
      </c>
      <c r="F34" s="184">
        <v>5430</v>
      </c>
      <c r="G34" s="114">
        <v>0</v>
      </c>
      <c r="H34" s="115">
        <f t="shared" si="39"/>
        <v>144260</v>
      </c>
      <c r="I34" s="44"/>
      <c r="J34" s="73"/>
      <c r="K34" s="68"/>
      <c r="L34" s="49"/>
      <c r="M34" s="32"/>
      <c r="N34" s="38"/>
    </row>
    <row r="35" spans="1:14" s="1" customFormat="1" ht="28.5">
      <c r="A35" s="222" t="s">
        <v>425</v>
      </c>
      <c r="B35" s="190" t="s">
        <v>423</v>
      </c>
      <c r="C35" s="113">
        <v>159400</v>
      </c>
      <c r="D35" s="113">
        <v>2890</v>
      </c>
      <c r="E35" s="113">
        <v>1100</v>
      </c>
      <c r="F35" s="184">
        <v>6310</v>
      </c>
      <c r="G35" s="114">
        <v>0</v>
      </c>
      <c r="H35" s="115">
        <f t="shared" si="39"/>
        <v>154880</v>
      </c>
      <c r="I35" s="44"/>
      <c r="J35" s="73"/>
      <c r="K35" s="68"/>
      <c r="L35" s="49"/>
      <c r="M35" s="32"/>
      <c r="N35" s="38"/>
    </row>
    <row r="36" spans="1:14" s="1" customFormat="1" ht="28.5">
      <c r="A36" s="222" t="s">
        <v>425</v>
      </c>
      <c r="B36" s="190" t="s">
        <v>424</v>
      </c>
      <c r="C36" s="113">
        <v>160400</v>
      </c>
      <c r="D36" s="113">
        <v>2890</v>
      </c>
      <c r="E36" s="113">
        <v>1100</v>
      </c>
      <c r="F36" s="184">
        <v>6310</v>
      </c>
      <c r="G36" s="114">
        <v>0</v>
      </c>
      <c r="H36" s="115">
        <f t="shared" si="39"/>
        <v>155880</v>
      </c>
      <c r="I36" s="44"/>
      <c r="J36" s="73"/>
      <c r="K36" s="68"/>
      <c r="L36" s="49"/>
      <c r="M36" s="32"/>
      <c r="N36" s="38"/>
    </row>
    <row r="37" spans="1:14" s="2" customFormat="1" ht="28.5">
      <c r="A37" s="74" t="s">
        <v>113</v>
      </c>
      <c r="B37" s="87" t="str">
        <f>'Land Price - BHIWANDI'!B37</f>
        <v>N12RR / N12RR1</v>
      </c>
      <c r="C37" s="113">
        <v>145100</v>
      </c>
      <c r="D37" s="113">
        <v>2890</v>
      </c>
      <c r="E37" s="113">
        <v>1100</v>
      </c>
      <c r="F37" s="184">
        <v>5430</v>
      </c>
      <c r="G37" s="114">
        <v>0</v>
      </c>
      <c r="H37" s="115">
        <f>C37+D37-E37-F37-G37</f>
        <v>141460</v>
      </c>
      <c r="I37" s="45">
        <f t="shared" si="2"/>
        <v>25462.799999999999</v>
      </c>
      <c r="J37" s="75">
        <f t="shared" si="3"/>
        <v>166922.79999999999</v>
      </c>
      <c r="K37" s="69">
        <f t="shared" si="4"/>
        <v>25462.799999999999</v>
      </c>
      <c r="L37" s="48">
        <f t="shared" si="0"/>
        <v>141460</v>
      </c>
      <c r="M37" s="33">
        <v>89720</v>
      </c>
      <c r="N37" s="38">
        <f t="shared" si="5"/>
        <v>51740</v>
      </c>
    </row>
    <row r="38" spans="1:14" s="1" customFormat="1" ht="28.5">
      <c r="A38" s="74" t="str">
        <f>'Land Price - BHIWANDI'!A38</f>
        <v>TQPP Film (NP)</v>
      </c>
      <c r="B38" s="87" t="str">
        <f>'Land Price - BHIWANDI'!B38</f>
        <v>N10SR / N10SR1</v>
      </c>
      <c r="C38" s="113">
        <v>151200</v>
      </c>
      <c r="D38" s="113">
        <v>2890</v>
      </c>
      <c r="E38" s="113">
        <v>1100</v>
      </c>
      <c r="F38" s="184">
        <v>5320</v>
      </c>
      <c r="G38" s="114">
        <v>0</v>
      </c>
      <c r="H38" s="115">
        <f>C38+D38-E38-F38-G38</f>
        <v>147670</v>
      </c>
      <c r="I38" s="45">
        <f t="shared" si="2"/>
        <v>26580.6</v>
      </c>
      <c r="J38" s="75">
        <f t="shared" si="3"/>
        <v>174250.6</v>
      </c>
      <c r="K38" s="67">
        <f t="shared" si="4"/>
        <v>26580.6</v>
      </c>
      <c r="L38" s="48">
        <f t="shared" si="0"/>
        <v>147670</v>
      </c>
      <c r="M38" s="32">
        <v>91930</v>
      </c>
      <c r="N38" s="38">
        <f t="shared" si="5"/>
        <v>55740</v>
      </c>
    </row>
    <row r="39" spans="1:14" s="1" customFormat="1" ht="28.5">
      <c r="A39" s="74" t="str">
        <f>'Land Price - BHIWANDI'!A39</f>
        <v>Raffia (NP)</v>
      </c>
      <c r="B39" s="87" t="str">
        <f>'Land Price - BHIWANDI'!B39</f>
        <v>N03RR / N03RR1</v>
      </c>
      <c r="C39" s="113">
        <v>145800</v>
      </c>
      <c r="D39" s="113">
        <v>2890</v>
      </c>
      <c r="E39" s="113">
        <v>1100</v>
      </c>
      <c r="F39" s="184">
        <v>4610</v>
      </c>
      <c r="G39" s="114">
        <v>0</v>
      </c>
      <c r="H39" s="115">
        <f t="shared" si="1"/>
        <v>142980</v>
      </c>
      <c r="I39" s="45">
        <f t="shared" si="2"/>
        <v>25736.400000000001</v>
      </c>
      <c r="J39" s="75">
        <f t="shared" si="3"/>
        <v>168716.4</v>
      </c>
      <c r="K39" s="67">
        <f t="shared" si="4"/>
        <v>25736.400000000001</v>
      </c>
      <c r="L39" s="48">
        <f t="shared" si="0"/>
        <v>142980</v>
      </c>
      <c r="M39" s="32">
        <v>90740</v>
      </c>
      <c r="N39" s="38">
        <f t="shared" si="5"/>
        <v>52240</v>
      </c>
    </row>
    <row r="40" spans="1:14" s="1" customFormat="1" ht="28.5">
      <c r="A40" s="74" t="str">
        <f>'Land Price - BHIWANDI'!A40</f>
        <v>Fibers &amp; Filaments (NP)</v>
      </c>
      <c r="B40" s="87" t="str">
        <f>'Land Price - BHIWANDI'!B40</f>
        <v>N25GR</v>
      </c>
      <c r="C40" s="113">
        <v>154500</v>
      </c>
      <c r="D40" s="113">
        <v>2890</v>
      </c>
      <c r="E40" s="113">
        <v>1100</v>
      </c>
      <c r="F40" s="184">
        <v>5020</v>
      </c>
      <c r="G40" s="114">
        <v>0</v>
      </c>
      <c r="H40" s="115">
        <f t="shared" si="1"/>
        <v>151270</v>
      </c>
      <c r="I40" s="45">
        <f t="shared" si="2"/>
        <v>27228.6</v>
      </c>
      <c r="J40" s="75">
        <f t="shared" si="3"/>
        <v>178498.6</v>
      </c>
      <c r="K40" s="67">
        <f t="shared" si="4"/>
        <v>27228.6</v>
      </c>
      <c r="L40" s="48">
        <f t="shared" si="0"/>
        <v>151270</v>
      </c>
      <c r="M40" s="32">
        <v>95030</v>
      </c>
      <c r="N40" s="38">
        <f t="shared" si="5"/>
        <v>56240</v>
      </c>
    </row>
    <row r="41" spans="1:14" s="1" customFormat="1" ht="28.5">
      <c r="A41" s="74" t="str">
        <f>'Land Price - BHIWANDI'!A41</f>
        <v>Non-Woven (NP)</v>
      </c>
      <c r="B41" s="87" t="str">
        <f>'Land Price - BHIWANDI'!B41</f>
        <v>N35GR</v>
      </c>
      <c r="C41" s="113">
        <v>154500</v>
      </c>
      <c r="D41" s="113">
        <v>2890</v>
      </c>
      <c r="E41" s="113">
        <v>1100</v>
      </c>
      <c r="F41" s="184">
        <v>5020</v>
      </c>
      <c r="G41" s="114">
        <v>0</v>
      </c>
      <c r="H41" s="115">
        <f t="shared" si="1"/>
        <v>151270</v>
      </c>
      <c r="I41" s="45">
        <f>H41*18/100</f>
        <v>27228.6</v>
      </c>
      <c r="J41" s="75">
        <f>H41+I41</f>
        <v>178498.6</v>
      </c>
      <c r="K41" s="67">
        <f>I41</f>
        <v>27228.6</v>
      </c>
      <c r="L41" s="48">
        <f>J41-K41</f>
        <v>151270</v>
      </c>
      <c r="M41" s="32">
        <v>95030</v>
      </c>
      <c r="N41" s="38">
        <f t="shared" si="5"/>
        <v>56240</v>
      </c>
    </row>
    <row r="42" spans="1:14" ht="28.5">
      <c r="A42" s="74" t="str">
        <f>'Land Price - BHIWANDI'!A42</f>
        <v>Fibers &amp; Filaments (NP)</v>
      </c>
      <c r="B42" s="87" t="str">
        <f>'Land Price - BHIWANDI'!B42</f>
        <v>N12GR</v>
      </c>
      <c r="C42" s="113">
        <v>145600</v>
      </c>
      <c r="D42" s="113">
        <v>2890</v>
      </c>
      <c r="E42" s="113">
        <v>1100</v>
      </c>
      <c r="F42" s="184">
        <v>5430</v>
      </c>
      <c r="G42" s="114">
        <v>0</v>
      </c>
      <c r="H42" s="115">
        <f t="shared" si="1"/>
        <v>141960</v>
      </c>
      <c r="I42" s="45">
        <f>H42*18/100</f>
        <v>25552.799999999999</v>
      </c>
      <c r="J42" s="75">
        <f>H42+I42</f>
        <v>167512.79999999999</v>
      </c>
      <c r="K42" s="67">
        <f>I42</f>
        <v>25552.799999999999</v>
      </c>
      <c r="L42" s="48">
        <f>J42-K42</f>
        <v>141960</v>
      </c>
      <c r="M42" s="34">
        <v>90220</v>
      </c>
      <c r="N42" s="38">
        <f t="shared" si="5"/>
        <v>51740</v>
      </c>
    </row>
    <row r="43" spans="1:14" ht="28.5">
      <c r="A43" s="72" t="str">
        <f>'Land Price - BHIWANDI'!A43</f>
        <v>Random Co- Polymer (NP)</v>
      </c>
      <c r="B43" s="87" t="str">
        <f>'Land Price - BHIWANDI'!B43</f>
        <v>NM12CR</v>
      </c>
      <c r="C43" s="113">
        <v>161000</v>
      </c>
      <c r="D43" s="113">
        <v>2890</v>
      </c>
      <c r="E43" s="113">
        <v>1100</v>
      </c>
      <c r="F43" s="184">
        <v>5530</v>
      </c>
      <c r="G43" s="114">
        <v>0</v>
      </c>
      <c r="H43" s="115">
        <f t="shared" si="1"/>
        <v>157260</v>
      </c>
      <c r="I43" s="44">
        <f t="shared" ref="I43:I47" si="40">H43*18/100</f>
        <v>28306.799999999999</v>
      </c>
      <c r="J43" s="73">
        <f t="shared" ref="J43:J47" si="41">H43+I43</f>
        <v>185566.8</v>
      </c>
      <c r="K43" s="68">
        <f t="shared" ref="K43:K47" si="42">I43</f>
        <v>28306.799999999999</v>
      </c>
      <c r="L43" s="49">
        <f t="shared" ref="L43:L47" si="43">J43-K43</f>
        <v>157260</v>
      </c>
      <c r="M43" s="34">
        <v>98020</v>
      </c>
      <c r="N43" s="38">
        <f t="shared" si="5"/>
        <v>59240</v>
      </c>
    </row>
    <row r="44" spans="1:14" ht="28.5">
      <c r="A44" s="72" t="str">
        <f>'Land Price - BHIWANDI'!A44</f>
        <v>Random Co- Polymer (NP)</v>
      </c>
      <c r="B44" s="87" t="str">
        <f>'Land Price - BHIWANDI'!B44</f>
        <v>NM30CR</v>
      </c>
      <c r="C44" s="113">
        <v>161900</v>
      </c>
      <c r="D44" s="113">
        <v>2890</v>
      </c>
      <c r="E44" s="113">
        <v>1100</v>
      </c>
      <c r="F44" s="184">
        <v>5410</v>
      </c>
      <c r="G44" s="114">
        <v>0</v>
      </c>
      <c r="H44" s="115">
        <f t="shared" si="1"/>
        <v>158280</v>
      </c>
      <c r="I44" s="44">
        <f t="shared" si="40"/>
        <v>28490.400000000001</v>
      </c>
      <c r="J44" s="73">
        <f t="shared" si="41"/>
        <v>186770.4</v>
      </c>
      <c r="K44" s="68">
        <f t="shared" si="42"/>
        <v>28490.400000000001</v>
      </c>
      <c r="L44" s="49">
        <f t="shared" si="43"/>
        <v>158280</v>
      </c>
      <c r="M44" s="34">
        <v>100030</v>
      </c>
      <c r="N44" s="38">
        <f t="shared" si="5"/>
        <v>58250</v>
      </c>
    </row>
    <row r="45" spans="1:14" s="1" customFormat="1" ht="28.5">
      <c r="A45" s="72" t="str">
        <f>'Land Price - BHIWANDI'!A45</f>
        <v>Co- Polymer (NP)</v>
      </c>
      <c r="B45" s="190" t="str">
        <f>'Land Price - BHIWANDI'!B45</f>
        <v>NM03RR</v>
      </c>
      <c r="C45" s="113">
        <v>153700</v>
      </c>
      <c r="D45" s="113">
        <v>2890</v>
      </c>
      <c r="E45" s="184">
        <v>1100</v>
      </c>
      <c r="F45" s="184">
        <v>5220</v>
      </c>
      <c r="G45" s="185">
        <v>0</v>
      </c>
      <c r="H45" s="115">
        <f t="shared" si="1"/>
        <v>150270</v>
      </c>
      <c r="I45" s="44">
        <f t="shared" si="40"/>
        <v>27048.6</v>
      </c>
      <c r="J45" s="186">
        <f t="shared" si="41"/>
        <v>177318.6</v>
      </c>
      <c r="K45" s="191">
        <f t="shared" si="42"/>
        <v>27048.6</v>
      </c>
      <c r="L45" s="192">
        <f t="shared" si="43"/>
        <v>150270</v>
      </c>
      <c r="M45" s="32">
        <v>100030</v>
      </c>
      <c r="N45" s="188">
        <f t="shared" si="5"/>
        <v>50240</v>
      </c>
    </row>
    <row r="46" spans="1:14" s="1" customFormat="1" ht="28.5">
      <c r="A46" s="72" t="str">
        <f>'Land Price - BHIWANDI'!A46</f>
        <v>Co- Polymer (NP)</v>
      </c>
      <c r="B46" s="190" t="str">
        <f>'Land Price - BHIWANDI'!B46</f>
        <v>NM08NR</v>
      </c>
      <c r="C46" s="113">
        <v>153600</v>
      </c>
      <c r="D46" s="113">
        <v>2890</v>
      </c>
      <c r="E46" s="184">
        <v>1100</v>
      </c>
      <c r="F46" s="184">
        <v>5120</v>
      </c>
      <c r="G46" s="185">
        <v>0</v>
      </c>
      <c r="H46" s="115">
        <f t="shared" si="1"/>
        <v>150270</v>
      </c>
      <c r="I46" s="44">
        <f t="shared" si="40"/>
        <v>27048.6</v>
      </c>
      <c r="J46" s="186">
        <f t="shared" si="41"/>
        <v>177318.6</v>
      </c>
      <c r="K46" s="191">
        <f t="shared" si="42"/>
        <v>27048.6</v>
      </c>
      <c r="L46" s="192">
        <f t="shared" si="43"/>
        <v>150270</v>
      </c>
      <c r="M46" s="32">
        <v>100030</v>
      </c>
      <c r="N46" s="188">
        <f t="shared" si="5"/>
        <v>50240</v>
      </c>
    </row>
    <row r="47" spans="1:14" s="1" customFormat="1" ht="28.5">
      <c r="A47" s="72" t="str">
        <f>'Land Price - BHIWANDI'!A47</f>
        <v>Co- Polymer (NP)</v>
      </c>
      <c r="B47" s="190" t="str">
        <f>'Land Price - BHIWANDI'!B47</f>
        <v>NM12RR</v>
      </c>
      <c r="C47" s="113">
        <v>153700</v>
      </c>
      <c r="D47" s="113">
        <v>2890</v>
      </c>
      <c r="E47" s="184">
        <v>1100</v>
      </c>
      <c r="F47" s="184">
        <v>5220</v>
      </c>
      <c r="G47" s="185">
        <v>0</v>
      </c>
      <c r="H47" s="115">
        <f t="shared" si="1"/>
        <v>150270</v>
      </c>
      <c r="I47" s="44">
        <f t="shared" si="40"/>
        <v>27048.6</v>
      </c>
      <c r="J47" s="186">
        <f t="shared" si="41"/>
        <v>177318.6</v>
      </c>
      <c r="K47" s="191">
        <f t="shared" si="42"/>
        <v>27048.6</v>
      </c>
      <c r="L47" s="192">
        <f t="shared" si="43"/>
        <v>150270</v>
      </c>
      <c r="M47" s="32">
        <v>100030</v>
      </c>
      <c r="N47" s="188">
        <f t="shared" si="5"/>
        <v>50240</v>
      </c>
    </row>
    <row r="48" spans="1:14" s="1" customFormat="1" ht="28.5">
      <c r="A48" s="72" t="str">
        <f>'Land Price - BHIWANDI'!A48</f>
        <v>Co- Polymer (NP)</v>
      </c>
      <c r="B48" s="190" t="str">
        <f>'Land Price - BHIWANDI'!B48</f>
        <v>NE02RR</v>
      </c>
      <c r="C48" s="113">
        <v>156100</v>
      </c>
      <c r="D48" s="113">
        <v>2890</v>
      </c>
      <c r="E48" s="184">
        <v>1100</v>
      </c>
      <c r="F48" s="184">
        <v>6150</v>
      </c>
      <c r="G48" s="185">
        <v>0</v>
      </c>
      <c r="H48" s="115">
        <f t="shared" si="1"/>
        <v>151740</v>
      </c>
      <c r="I48" s="44">
        <f t="shared" ref="I48" si="44">H48*18/100</f>
        <v>27313.200000000001</v>
      </c>
      <c r="J48" s="186">
        <f t="shared" ref="J48" si="45">H48+I48</f>
        <v>179053.2</v>
      </c>
      <c r="K48" s="191">
        <f t="shared" ref="K48" si="46">I48</f>
        <v>27313.200000000001</v>
      </c>
      <c r="L48" s="192">
        <f t="shared" ref="L48" si="47">J48-K48</f>
        <v>151740</v>
      </c>
      <c r="M48" s="32">
        <v>100030</v>
      </c>
      <c r="N48" s="188">
        <f t="shared" ref="N48" si="48">L48-M48</f>
        <v>51710</v>
      </c>
    </row>
    <row r="49" spans="1:14" s="1" customFormat="1" ht="28.5">
      <c r="A49" s="72" t="str">
        <f>'Land Price - BHIWANDI'!A49</f>
        <v>Co- Polymer (NP)</v>
      </c>
      <c r="B49" s="190" t="str">
        <f>'Land Price - BHIWANDI'!B49</f>
        <v>NM25NR</v>
      </c>
      <c r="C49" s="113">
        <v>155300</v>
      </c>
      <c r="D49" s="113">
        <v>2890</v>
      </c>
      <c r="E49" s="184">
        <v>1100</v>
      </c>
      <c r="F49" s="184">
        <v>6330</v>
      </c>
      <c r="G49" s="185">
        <v>0</v>
      </c>
      <c r="H49" s="115">
        <f t="shared" si="1"/>
        <v>150760</v>
      </c>
      <c r="I49" s="44">
        <f t="shared" ref="I49" si="49">H49*18/100</f>
        <v>27136.799999999999</v>
      </c>
      <c r="J49" s="186">
        <f t="shared" ref="J49" si="50">H49+I49</f>
        <v>177896.8</v>
      </c>
      <c r="K49" s="191">
        <f t="shared" ref="K49" si="51">I49</f>
        <v>27136.799999999999</v>
      </c>
      <c r="L49" s="192">
        <f t="shared" ref="L49" si="52">J49-K49</f>
        <v>150760</v>
      </c>
      <c r="M49" s="32">
        <v>100030</v>
      </c>
      <c r="N49" s="188">
        <f t="shared" ref="N49" si="53">L49-M49</f>
        <v>50730</v>
      </c>
    </row>
    <row r="50" spans="1:14" s="1" customFormat="1" ht="28.5">
      <c r="A50" s="72" t="str">
        <f>'Land Price - BHIWANDI'!A50</f>
        <v>Co- Polymer (NP)</v>
      </c>
      <c r="B50" s="190" t="str">
        <f>'Land Price - BHIWANDI'!B50</f>
        <v>NM40NR</v>
      </c>
      <c r="C50" s="113">
        <v>156100</v>
      </c>
      <c r="D50" s="113">
        <v>2890</v>
      </c>
      <c r="E50" s="184">
        <v>1100</v>
      </c>
      <c r="F50" s="184">
        <v>6150</v>
      </c>
      <c r="G50" s="185">
        <v>0</v>
      </c>
      <c r="H50" s="115">
        <f t="shared" si="1"/>
        <v>151740</v>
      </c>
      <c r="I50" s="44">
        <f t="shared" ref="I50" si="54">H50*18/100</f>
        <v>27313.200000000001</v>
      </c>
      <c r="J50" s="186">
        <f t="shared" ref="J50" si="55">H50+I50</f>
        <v>179053.2</v>
      </c>
      <c r="K50" s="191">
        <f t="shared" ref="K50" si="56">I50</f>
        <v>27313.200000000001</v>
      </c>
      <c r="L50" s="192">
        <f t="shared" ref="L50" si="57">J50-K50</f>
        <v>151740</v>
      </c>
      <c r="M50" s="32">
        <v>100030</v>
      </c>
      <c r="N50" s="188">
        <f t="shared" ref="N50" si="58">L50-M50</f>
        <v>51710</v>
      </c>
    </row>
    <row r="51" spans="1:14" s="1" customFormat="1" ht="28.5">
      <c r="A51" s="72" t="str">
        <f>'Land Price - BHIWANDI'!A51</f>
        <v>Co- Polymer (NP)</v>
      </c>
      <c r="B51" s="190" t="str">
        <f>'Land Price - BHIWANDI'!B51</f>
        <v>NM65NR</v>
      </c>
      <c r="C51" s="113">
        <v>156100</v>
      </c>
      <c r="D51" s="113">
        <v>2890</v>
      </c>
      <c r="E51" s="184">
        <v>1100</v>
      </c>
      <c r="F51" s="184">
        <v>6150</v>
      </c>
      <c r="G51" s="185">
        <v>0</v>
      </c>
      <c r="H51" s="115">
        <f t="shared" si="1"/>
        <v>151740</v>
      </c>
      <c r="I51" s="44">
        <f t="shared" ref="I51" si="59">H51*18/100</f>
        <v>27313.200000000001</v>
      </c>
      <c r="J51" s="186">
        <f t="shared" ref="J51" si="60">H51+I51</f>
        <v>179053.2</v>
      </c>
      <c r="K51" s="191">
        <f t="shared" ref="K51" si="61">I51</f>
        <v>27313.200000000001</v>
      </c>
      <c r="L51" s="192">
        <f t="shared" ref="L51" si="62">J51-K51</f>
        <v>151740</v>
      </c>
      <c r="M51" s="32">
        <v>100030</v>
      </c>
      <c r="N51" s="188">
        <f t="shared" ref="N51" si="63">L51-M51</f>
        <v>51710</v>
      </c>
    </row>
    <row r="52" spans="1:14" s="1" customFormat="1" ht="28.5">
      <c r="A52" s="72" t="str">
        <f>'Land Price - BHIWANDI'!A52</f>
        <v>Co- Polymer (NP)</v>
      </c>
      <c r="B52" s="190" t="str">
        <f>'Land Price - BHIWANDI'!B52</f>
        <v>NM10TE</v>
      </c>
      <c r="C52" s="113">
        <v>155400</v>
      </c>
      <c r="D52" s="113">
        <v>2890</v>
      </c>
      <c r="E52" s="184">
        <v>1100</v>
      </c>
      <c r="F52" s="184">
        <v>5160</v>
      </c>
      <c r="G52" s="185">
        <v>0</v>
      </c>
      <c r="H52" s="115">
        <f t="shared" si="1"/>
        <v>152030</v>
      </c>
      <c r="I52" s="44">
        <f t="shared" ref="I52" si="64">H52*18/100</f>
        <v>27365.4</v>
      </c>
      <c r="J52" s="186">
        <f t="shared" ref="J52" si="65">H52+I52</f>
        <v>179395.4</v>
      </c>
      <c r="K52" s="191">
        <f t="shared" ref="K52" si="66">I52</f>
        <v>27365.4</v>
      </c>
      <c r="L52" s="192">
        <f t="shared" ref="L52" si="67">J52-K52</f>
        <v>152030</v>
      </c>
      <c r="M52" s="32">
        <v>100030</v>
      </c>
      <c r="N52" s="188">
        <f t="shared" ref="N52" si="68">L52-M52</f>
        <v>52000</v>
      </c>
    </row>
    <row r="53" spans="1:14" s="1" customFormat="1" ht="28.5">
      <c r="A53" s="72" t="str">
        <f>'Land Price - BHIWANDI'!A53</f>
        <v>Co- Polymer (NP)</v>
      </c>
      <c r="B53" s="190" t="str">
        <f>'Land Price - BHIWANDI'!B53</f>
        <v>NM12RE</v>
      </c>
      <c r="C53" s="113">
        <v>158100</v>
      </c>
      <c r="D53" s="113">
        <v>2890</v>
      </c>
      <c r="E53" s="184">
        <v>1100</v>
      </c>
      <c r="F53" s="184">
        <v>6310</v>
      </c>
      <c r="G53" s="185">
        <v>0</v>
      </c>
      <c r="H53" s="115">
        <f t="shared" si="1"/>
        <v>153580</v>
      </c>
      <c r="I53" s="44">
        <f t="shared" ref="I53" si="69">H53*18/100</f>
        <v>27644.400000000001</v>
      </c>
      <c r="J53" s="186">
        <f t="shared" ref="J53" si="70">H53+I53</f>
        <v>181224.4</v>
      </c>
      <c r="K53" s="191">
        <f t="shared" ref="K53" si="71">I53</f>
        <v>27644.400000000001</v>
      </c>
      <c r="L53" s="192">
        <f t="shared" ref="L53" si="72">J53-K53</f>
        <v>153580</v>
      </c>
      <c r="M53" s="32">
        <v>100030</v>
      </c>
      <c r="N53" s="188">
        <f t="shared" ref="N53" si="73">L53-M53</f>
        <v>53550</v>
      </c>
    </row>
    <row r="54" spans="1:14" s="1" customFormat="1" ht="28.5">
      <c r="A54" s="74" t="str">
        <f>'Land Price - BHIWANDI'!A54</f>
        <v>OGH- IM</v>
      </c>
      <c r="B54" s="87" t="str">
        <f>'Land Price - BHIWANDI'!B54</f>
        <v>OGH / OGH1</v>
      </c>
      <c r="C54" s="113">
        <v>141900</v>
      </c>
      <c r="D54" s="113">
        <v>2890</v>
      </c>
      <c r="E54" s="113">
        <v>1100</v>
      </c>
      <c r="F54" s="184">
        <v>5430</v>
      </c>
      <c r="G54" s="114">
        <v>0</v>
      </c>
      <c r="H54" s="115">
        <f t="shared" si="1"/>
        <v>138260</v>
      </c>
      <c r="I54" s="45">
        <f t="shared" si="2"/>
        <v>24886.799999999999</v>
      </c>
      <c r="J54" s="75">
        <f t="shared" si="3"/>
        <v>163146.79999999999</v>
      </c>
      <c r="K54" s="67">
        <f t="shared" si="4"/>
        <v>24886.799999999999</v>
      </c>
      <c r="L54" s="48">
        <f t="shared" si="0"/>
        <v>138260</v>
      </c>
      <c r="M54" s="32">
        <v>86520</v>
      </c>
      <c r="N54" s="38">
        <f t="shared" si="5"/>
        <v>51740</v>
      </c>
    </row>
    <row r="55" spans="1:14" s="1" customFormat="1" ht="28.5">
      <c r="A55" s="74" t="str">
        <f>'Land Price - BHIWANDI'!A55</f>
        <v>OGL Raffia</v>
      </c>
      <c r="B55" s="87" t="str">
        <f>'Land Price - BHIWANDI'!B55</f>
        <v>OGL / OGL1</v>
      </c>
      <c r="C55" s="113">
        <v>141600</v>
      </c>
      <c r="D55" s="113">
        <v>2890</v>
      </c>
      <c r="E55" s="113">
        <v>1100</v>
      </c>
      <c r="F55" s="184">
        <v>4610</v>
      </c>
      <c r="G55" s="114">
        <v>0</v>
      </c>
      <c r="H55" s="115">
        <f t="shared" si="1"/>
        <v>138780</v>
      </c>
      <c r="I55" s="45">
        <f t="shared" si="2"/>
        <v>24980.400000000001</v>
      </c>
      <c r="J55" s="75">
        <f t="shared" si="3"/>
        <v>163760.4</v>
      </c>
      <c r="K55" s="67">
        <f t="shared" si="4"/>
        <v>24980.400000000001</v>
      </c>
      <c r="L55" s="48">
        <f t="shared" si="0"/>
        <v>138780</v>
      </c>
      <c r="M55" s="32">
        <v>86540</v>
      </c>
      <c r="N55" s="38">
        <f t="shared" si="5"/>
        <v>52240</v>
      </c>
    </row>
    <row r="56" spans="1:14" s="1" customFormat="1" ht="28.5">
      <c r="A56" s="74" t="str">
        <f>'Land Price - BHIWANDI'!A56</f>
        <v>OGF/OGY- F &amp; F</v>
      </c>
      <c r="B56" s="87" t="str">
        <f>'Land Price - BHIWANDI'!B56</f>
        <v>OGF/OGY1</v>
      </c>
      <c r="C56" s="113">
        <v>148300</v>
      </c>
      <c r="D56" s="113">
        <v>2890</v>
      </c>
      <c r="E56" s="113">
        <v>1100</v>
      </c>
      <c r="F56" s="184">
        <v>5020</v>
      </c>
      <c r="G56" s="114">
        <v>0</v>
      </c>
      <c r="H56" s="115">
        <f t="shared" si="1"/>
        <v>145070</v>
      </c>
      <c r="I56" s="50">
        <f t="shared" si="2"/>
        <v>26112.6</v>
      </c>
      <c r="J56" s="77">
        <f t="shared" si="3"/>
        <v>171182.6</v>
      </c>
      <c r="K56" s="67">
        <f t="shared" si="4"/>
        <v>26112.6</v>
      </c>
      <c r="L56" s="48">
        <f t="shared" si="0"/>
        <v>145070</v>
      </c>
      <c r="M56" s="32">
        <v>88830</v>
      </c>
      <c r="N56" s="38">
        <f>L56-M56</f>
        <v>56240</v>
      </c>
    </row>
    <row r="57" spans="1:14" s="1" customFormat="1" ht="28.5">
      <c r="A57" s="74" t="str">
        <f>'Land Price - BHIWANDI'!A57</f>
        <v>OGCL/OGCH</v>
      </c>
      <c r="B57" s="87" t="str">
        <f>'Land Price - BHIWANDI'!B57</f>
        <v>OGCL/OGCH</v>
      </c>
      <c r="C57" s="113">
        <v>145000</v>
      </c>
      <c r="D57" s="113">
        <v>2890</v>
      </c>
      <c r="E57" s="113">
        <v>1100</v>
      </c>
      <c r="F57" s="184">
        <v>5220</v>
      </c>
      <c r="G57" s="134">
        <v>0</v>
      </c>
      <c r="H57" s="183">
        <f t="shared" si="1"/>
        <v>141570</v>
      </c>
      <c r="I57" s="50">
        <f t="shared" si="2"/>
        <v>25482.6</v>
      </c>
      <c r="J57" s="77">
        <f t="shared" si="3"/>
        <v>167052.6</v>
      </c>
      <c r="K57" s="67">
        <f t="shared" si="4"/>
        <v>25482.6</v>
      </c>
      <c r="L57" s="48">
        <f t="shared" si="0"/>
        <v>141570</v>
      </c>
      <c r="M57" s="32">
        <v>86330</v>
      </c>
      <c r="N57" s="38">
        <f>L57-M57</f>
        <v>55240</v>
      </c>
    </row>
    <row r="58" spans="1:14" s="1" customFormat="1" ht="28.5">
      <c r="A58" s="74" t="s">
        <v>326</v>
      </c>
      <c r="B58" s="87" t="s">
        <v>326</v>
      </c>
      <c r="C58" s="113">
        <v>134900</v>
      </c>
      <c r="D58" s="113">
        <v>2890</v>
      </c>
      <c r="E58" s="143">
        <v>1100</v>
      </c>
      <c r="F58" s="184">
        <v>5430</v>
      </c>
      <c r="G58" s="142">
        <v>0</v>
      </c>
      <c r="H58" s="126">
        <f t="shared" si="1"/>
        <v>131260</v>
      </c>
      <c r="I58" s="138"/>
      <c r="J58" s="139"/>
      <c r="K58" s="140"/>
      <c r="L58" s="141"/>
      <c r="M58" s="32"/>
      <c r="N58" s="38"/>
    </row>
    <row r="59" spans="1:14" s="1" customFormat="1" ht="28.5">
      <c r="A59" s="154" t="s">
        <v>332</v>
      </c>
      <c r="B59" s="214" t="s">
        <v>329</v>
      </c>
      <c r="C59" s="113">
        <v>146100</v>
      </c>
      <c r="D59" s="113">
        <v>2890</v>
      </c>
      <c r="E59" s="203">
        <v>1100</v>
      </c>
      <c r="F59" s="184">
        <v>5430</v>
      </c>
      <c r="G59" s="176">
        <v>0</v>
      </c>
      <c r="H59" s="144">
        <f t="shared" si="1"/>
        <v>142460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113">
        <v>154500</v>
      </c>
      <c r="D60" s="113">
        <v>2890</v>
      </c>
      <c r="E60" s="202">
        <v>1100</v>
      </c>
      <c r="F60" s="184">
        <v>5020</v>
      </c>
      <c r="G60" s="182">
        <v>0</v>
      </c>
      <c r="H60" s="183">
        <f t="shared" ref="H60" si="74">C60+D60-E60-F60-G60</f>
        <v>151270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113">
        <v>173000</v>
      </c>
      <c r="D61" s="113">
        <v>2890</v>
      </c>
      <c r="E61" s="202">
        <v>1100</v>
      </c>
      <c r="F61" s="184">
        <v>5530</v>
      </c>
      <c r="G61" s="182">
        <v>0</v>
      </c>
      <c r="H61" s="183">
        <f t="shared" ref="H61:H62" si="75">C61+D61-E61-F61-G61</f>
        <v>169260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113">
        <v>162000</v>
      </c>
      <c r="D62" s="113">
        <v>2890</v>
      </c>
      <c r="E62" s="202">
        <v>1100</v>
      </c>
      <c r="F62" s="184">
        <v>5550</v>
      </c>
      <c r="G62" s="182">
        <v>0</v>
      </c>
      <c r="H62" s="183">
        <f t="shared" si="75"/>
        <v>158240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113">
        <v>148600</v>
      </c>
      <c r="D63" s="113">
        <v>2890</v>
      </c>
      <c r="E63" s="202">
        <v>1100</v>
      </c>
      <c r="F63" s="184">
        <v>5070</v>
      </c>
      <c r="G63" s="182">
        <v>0</v>
      </c>
      <c r="H63" s="183">
        <f t="shared" ref="H63:H68" si="76">C63+D63-E63-F63-G63</f>
        <v>145320</v>
      </c>
      <c r="I63" s="138"/>
      <c r="J63" s="140"/>
      <c r="K63" s="140"/>
      <c r="L63" s="141"/>
      <c r="M63" s="32"/>
      <c r="N63" s="38"/>
    </row>
    <row r="64" spans="1:14" s="1" customFormat="1" ht="28.5">
      <c r="A64" s="72" t="s">
        <v>223</v>
      </c>
      <c r="B64" s="88" t="s">
        <v>367</v>
      </c>
      <c r="C64" s="113">
        <v>162200</v>
      </c>
      <c r="D64" s="113">
        <v>2890</v>
      </c>
      <c r="E64" s="202">
        <v>1100</v>
      </c>
      <c r="F64" s="184">
        <v>5730</v>
      </c>
      <c r="G64" s="182">
        <v>0</v>
      </c>
      <c r="H64" s="183">
        <f t="shared" si="76"/>
        <v>158260</v>
      </c>
      <c r="I64" s="138"/>
      <c r="J64" s="140"/>
      <c r="K64" s="140"/>
      <c r="L64" s="141"/>
      <c r="M64" s="32"/>
      <c r="N64" s="38"/>
    </row>
    <row r="65" spans="1:14" s="1" customFormat="1" ht="28.5">
      <c r="A65" s="226" t="s">
        <v>223</v>
      </c>
      <c r="B65" s="214" t="s">
        <v>368</v>
      </c>
      <c r="C65" s="113">
        <v>163000</v>
      </c>
      <c r="D65" s="113">
        <v>2890</v>
      </c>
      <c r="E65" s="203">
        <v>1100</v>
      </c>
      <c r="F65" s="184">
        <v>5530</v>
      </c>
      <c r="G65" s="176">
        <v>0</v>
      </c>
      <c r="H65" s="144">
        <f t="shared" si="76"/>
        <v>159260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113">
        <v>147100</v>
      </c>
      <c r="D66" s="143">
        <v>2890</v>
      </c>
      <c r="E66" s="203">
        <v>1100</v>
      </c>
      <c r="F66" s="184">
        <v>5430</v>
      </c>
      <c r="G66" s="176">
        <v>0</v>
      </c>
      <c r="H66" s="144">
        <f t="shared" si="76"/>
        <v>143460</v>
      </c>
      <c r="I66" s="50"/>
      <c r="J66" s="47"/>
      <c r="K66" s="47"/>
      <c r="L66" s="48"/>
      <c r="M66" s="210"/>
      <c r="N66" s="211"/>
    </row>
    <row r="67" spans="1:14" s="1" customFormat="1" ht="28.5">
      <c r="A67" s="222" t="s">
        <v>426</v>
      </c>
      <c r="B67" s="214" t="s">
        <v>427</v>
      </c>
      <c r="C67" s="113">
        <v>158600</v>
      </c>
      <c r="D67" s="113">
        <v>2890</v>
      </c>
      <c r="E67" s="113">
        <v>1100</v>
      </c>
      <c r="F67" s="184">
        <v>6310</v>
      </c>
      <c r="G67" s="182">
        <v>0</v>
      </c>
      <c r="H67" s="144">
        <f t="shared" si="76"/>
        <v>154080</v>
      </c>
      <c r="I67" s="138"/>
      <c r="J67" s="140"/>
      <c r="K67" s="140"/>
      <c r="L67" s="141"/>
      <c r="M67" s="32"/>
      <c r="N67" s="38"/>
    </row>
    <row r="68" spans="1:14" s="1" customFormat="1" ht="28.5">
      <c r="A68" s="222" t="s">
        <v>426</v>
      </c>
      <c r="B68" s="214" t="s">
        <v>428</v>
      </c>
      <c r="C68" s="113">
        <v>159600</v>
      </c>
      <c r="D68" s="113">
        <v>2890</v>
      </c>
      <c r="E68" s="113">
        <v>1100</v>
      </c>
      <c r="F68" s="184">
        <v>6310</v>
      </c>
      <c r="G68" s="182">
        <v>0</v>
      </c>
      <c r="H68" s="144">
        <f t="shared" si="76"/>
        <v>155080</v>
      </c>
      <c r="I68" s="138"/>
      <c r="J68" s="140"/>
      <c r="K68" s="140"/>
      <c r="L68" s="141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79"/>
      <c r="L69" s="479"/>
      <c r="M69" s="32"/>
      <c r="N69" s="38"/>
    </row>
    <row r="70" spans="1:14" s="109" customFormat="1" ht="56.25" thickBot="1">
      <c r="A70" s="97" t="s">
        <v>90</v>
      </c>
      <c r="B70" s="98" t="s">
        <v>0</v>
      </c>
      <c r="C70" s="147" t="s">
        <v>83</v>
      </c>
      <c r="D70" s="110" t="s">
        <v>152</v>
      </c>
      <c r="E70" s="116" t="s">
        <v>84</v>
      </c>
      <c r="F70" s="117" t="s">
        <v>111</v>
      </c>
      <c r="G70" s="110" t="s">
        <v>132</v>
      </c>
      <c r="H70" s="112" t="s">
        <v>149</v>
      </c>
      <c r="I70" s="100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27" t="str">
        <f>'Land Price - BHIWANDI'!A71</f>
        <v>HD Inj. Mldg. Low Caps &amp; Cl</v>
      </c>
      <c r="B71" s="341" t="str">
        <f>'Land Price - BHIWANDI'!B71</f>
        <v>M0252S</v>
      </c>
      <c r="C71" s="342">
        <v>145500</v>
      </c>
      <c r="D71" s="113">
        <v>2890</v>
      </c>
      <c r="E71" s="184">
        <v>1100</v>
      </c>
      <c r="F71" s="184">
        <v>6070</v>
      </c>
      <c r="G71" s="184">
        <v>0</v>
      </c>
      <c r="H71" s="184">
        <f>C71+D71-E71-F71-G71</f>
        <v>141220</v>
      </c>
      <c r="I71" s="44">
        <f t="shared" ref="I71:I120" si="77">H71*18/100</f>
        <v>25419.599999999999</v>
      </c>
      <c r="J71" s="186">
        <f t="shared" ref="J71:J120" si="78">H71+I71</f>
        <v>166639.6</v>
      </c>
      <c r="K71" s="135">
        <f t="shared" ref="K71:K120" si="79">I71</f>
        <v>25419.599999999999</v>
      </c>
      <c r="L71" s="187">
        <f t="shared" ref="L71:L120" si="80">J71-K71</f>
        <v>141220</v>
      </c>
      <c r="M71" s="32">
        <v>92930</v>
      </c>
      <c r="N71" s="188">
        <f t="shared" ref="N71:N119" si="81">L71-M71</f>
        <v>48290</v>
      </c>
    </row>
    <row r="72" spans="1:14" s="1" customFormat="1" ht="28.5">
      <c r="A72" s="227" t="str">
        <f>'Land Price - BHIWANDI'!A72</f>
        <v>HD Inj. Mldg. Low MFI</v>
      </c>
      <c r="B72" s="341" t="str">
        <f>'Land Price - BHIWANDI'!B72</f>
        <v>M0662D</v>
      </c>
      <c r="C72" s="113">
        <v>136200</v>
      </c>
      <c r="D72" s="113">
        <v>2890</v>
      </c>
      <c r="E72" s="184">
        <v>1100</v>
      </c>
      <c r="F72" s="184">
        <v>5560</v>
      </c>
      <c r="G72" s="184">
        <v>0</v>
      </c>
      <c r="H72" s="184">
        <f t="shared" ref="H72:H120" si="82">C72+D72-E72-F72-G72</f>
        <v>132430</v>
      </c>
      <c r="I72" s="44">
        <f t="shared" si="77"/>
        <v>23837.4</v>
      </c>
      <c r="J72" s="73">
        <f t="shared" si="78"/>
        <v>156267.4</v>
      </c>
      <c r="K72" s="65">
        <f t="shared" si="79"/>
        <v>23837.4</v>
      </c>
      <c r="L72" s="42">
        <f t="shared" si="80"/>
        <v>132430</v>
      </c>
      <c r="M72" s="32">
        <v>90340</v>
      </c>
      <c r="N72" s="38">
        <f t="shared" si="81"/>
        <v>42090</v>
      </c>
    </row>
    <row r="73" spans="1:14" s="1" customFormat="1" ht="28.5">
      <c r="A73" s="227" t="str">
        <f>'Land Price - BHIWANDI'!A73</f>
        <v>HD Inj. Mldg. Low MFI</v>
      </c>
      <c r="B73" s="341" t="str">
        <f>'Land Price - BHIWANDI'!B73</f>
        <v>M0861S</v>
      </c>
      <c r="C73" s="113">
        <v>136200</v>
      </c>
      <c r="D73" s="113">
        <v>2890</v>
      </c>
      <c r="E73" s="184">
        <v>1100</v>
      </c>
      <c r="F73" s="184">
        <v>5560</v>
      </c>
      <c r="G73" s="184">
        <v>0</v>
      </c>
      <c r="H73" s="184">
        <f t="shared" si="82"/>
        <v>132430</v>
      </c>
      <c r="I73" s="44">
        <f t="shared" si="77"/>
        <v>23837.4</v>
      </c>
      <c r="J73" s="186">
        <f t="shared" si="78"/>
        <v>156267.4</v>
      </c>
      <c r="K73" s="135">
        <f t="shared" si="79"/>
        <v>23837.4</v>
      </c>
      <c r="L73" s="187">
        <f t="shared" si="80"/>
        <v>132430</v>
      </c>
      <c r="M73" s="32">
        <v>90340</v>
      </c>
      <c r="N73" s="188">
        <f t="shared" si="81"/>
        <v>42090</v>
      </c>
    </row>
    <row r="74" spans="1:14" s="1" customFormat="1" ht="28.5">
      <c r="A74" s="227" t="str">
        <f>'Land Price - BHIWANDI'!A74</f>
        <v>HD Inj. Mldg.</v>
      </c>
      <c r="B74" s="341" t="str">
        <f>'Land Price - BHIWANDI'!B74</f>
        <v>M2050S</v>
      </c>
      <c r="C74" s="113">
        <v>136700</v>
      </c>
      <c r="D74" s="113">
        <v>2890</v>
      </c>
      <c r="E74" s="184">
        <v>1100</v>
      </c>
      <c r="F74" s="184">
        <v>4790</v>
      </c>
      <c r="G74" s="184">
        <v>0</v>
      </c>
      <c r="H74" s="184">
        <f t="shared" si="82"/>
        <v>133700</v>
      </c>
      <c r="I74" s="44">
        <f t="shared" si="77"/>
        <v>24066</v>
      </c>
      <c r="J74" s="73">
        <f t="shared" si="78"/>
        <v>157766</v>
      </c>
      <c r="K74" s="65">
        <f t="shared" si="79"/>
        <v>24066</v>
      </c>
      <c r="L74" s="42">
        <f t="shared" si="80"/>
        <v>133700</v>
      </c>
      <c r="M74" s="32">
        <v>92860</v>
      </c>
      <c r="N74" s="38">
        <f t="shared" si="81"/>
        <v>40840</v>
      </c>
    </row>
    <row r="75" spans="1:14" s="1" customFormat="1" ht="28.5">
      <c r="A75" s="227" t="str">
        <f>'Land Price - BHIWANDI'!A75</f>
        <v>HD Inj. Mldg.</v>
      </c>
      <c r="B75" s="341" t="str">
        <f>'Land Price - BHIWANDI'!B75</f>
        <v>M0662DU</v>
      </c>
      <c r="C75" s="113">
        <v>137800</v>
      </c>
      <c r="D75" s="113">
        <v>2890</v>
      </c>
      <c r="E75" s="184">
        <v>1100</v>
      </c>
      <c r="F75" s="184">
        <v>5840</v>
      </c>
      <c r="G75" s="184">
        <v>0</v>
      </c>
      <c r="H75" s="184">
        <f t="shared" si="82"/>
        <v>133750</v>
      </c>
      <c r="I75" s="44">
        <f t="shared" si="77"/>
        <v>24075</v>
      </c>
      <c r="J75" s="186">
        <f t="shared" si="78"/>
        <v>157825</v>
      </c>
      <c r="K75" s="135">
        <f t="shared" si="79"/>
        <v>24075</v>
      </c>
      <c r="L75" s="187">
        <f t="shared" si="80"/>
        <v>133750</v>
      </c>
      <c r="M75" s="32">
        <v>92860</v>
      </c>
      <c r="N75" s="188">
        <f t="shared" si="81"/>
        <v>40890</v>
      </c>
    </row>
    <row r="76" spans="1:14" s="1" customFormat="1" ht="28.5">
      <c r="A76" s="227" t="str">
        <f>'Land Price - BHIWANDI'!A76</f>
        <v>HD Inj. Mldg.</v>
      </c>
      <c r="B76" s="341" t="str">
        <f>'Land Price - BHIWANDI'!B76</f>
        <v>M0861SU</v>
      </c>
      <c r="C76" s="113">
        <v>137800</v>
      </c>
      <c r="D76" s="113">
        <v>2890</v>
      </c>
      <c r="E76" s="184">
        <v>1100</v>
      </c>
      <c r="F76" s="184">
        <v>5840</v>
      </c>
      <c r="G76" s="184">
        <v>0</v>
      </c>
      <c r="H76" s="184">
        <f t="shared" si="82"/>
        <v>133750</v>
      </c>
      <c r="I76" s="44">
        <f t="shared" si="77"/>
        <v>24075</v>
      </c>
      <c r="J76" s="186">
        <f t="shared" si="78"/>
        <v>157825</v>
      </c>
      <c r="K76" s="135">
        <f t="shared" si="79"/>
        <v>24075</v>
      </c>
      <c r="L76" s="187">
        <f t="shared" si="80"/>
        <v>133750</v>
      </c>
      <c r="M76" s="32">
        <v>92860</v>
      </c>
      <c r="N76" s="188">
        <f t="shared" si="81"/>
        <v>40890</v>
      </c>
    </row>
    <row r="77" spans="1:14" s="1" customFormat="1" ht="28.5">
      <c r="A77" s="227" t="str">
        <f>'Land Price - BHIWANDI'!A77</f>
        <v>GP Blow Moulding</v>
      </c>
      <c r="B77" s="341" t="str">
        <f>'Land Price - BHIWANDI'!B77</f>
        <v>B0155D</v>
      </c>
      <c r="C77" s="113">
        <v>141700</v>
      </c>
      <c r="D77" s="113">
        <v>2890</v>
      </c>
      <c r="E77" s="184">
        <v>1100</v>
      </c>
      <c r="F77" s="184">
        <v>3610</v>
      </c>
      <c r="G77" s="184">
        <v>0</v>
      </c>
      <c r="H77" s="184">
        <f t="shared" si="82"/>
        <v>139880</v>
      </c>
      <c r="I77" s="44">
        <f t="shared" si="77"/>
        <v>25178.400000000001</v>
      </c>
      <c r="J77" s="186">
        <f t="shared" si="78"/>
        <v>165058.4</v>
      </c>
      <c r="K77" s="135">
        <f t="shared" si="79"/>
        <v>25178.400000000001</v>
      </c>
      <c r="L77" s="187">
        <f t="shared" si="80"/>
        <v>139880</v>
      </c>
      <c r="M77" s="32">
        <v>92540</v>
      </c>
      <c r="N77" s="188">
        <f t="shared" si="81"/>
        <v>47340</v>
      </c>
    </row>
    <row r="78" spans="1:14" s="1" customFormat="1" ht="28.5">
      <c r="A78" s="227" t="s">
        <v>158</v>
      </c>
      <c r="B78" s="341" t="s">
        <v>313</v>
      </c>
      <c r="C78" s="113">
        <v>141700</v>
      </c>
      <c r="D78" s="113">
        <v>2890</v>
      </c>
      <c r="E78" s="184">
        <v>1100</v>
      </c>
      <c r="F78" s="184">
        <v>3610</v>
      </c>
      <c r="G78" s="184">
        <v>0</v>
      </c>
      <c r="H78" s="184">
        <f t="shared" si="82"/>
        <v>139880</v>
      </c>
      <c r="I78" s="44">
        <f t="shared" si="77"/>
        <v>25178.400000000001</v>
      </c>
      <c r="J78" s="186">
        <f t="shared" si="78"/>
        <v>165058.4</v>
      </c>
      <c r="K78" s="135">
        <f t="shared" si="79"/>
        <v>25178.400000000001</v>
      </c>
      <c r="L78" s="187">
        <f t="shared" si="80"/>
        <v>139880</v>
      </c>
      <c r="M78" s="32">
        <v>92540</v>
      </c>
      <c r="N78" s="188">
        <f t="shared" si="81"/>
        <v>47340</v>
      </c>
    </row>
    <row r="79" spans="1:14" s="1" customFormat="1" ht="28.5">
      <c r="A79" s="227" t="s">
        <v>158</v>
      </c>
      <c r="B79" s="341" t="s">
        <v>314</v>
      </c>
      <c r="C79" s="113">
        <v>141700</v>
      </c>
      <c r="D79" s="113">
        <v>2890</v>
      </c>
      <c r="E79" s="184">
        <v>1100</v>
      </c>
      <c r="F79" s="184">
        <v>3610</v>
      </c>
      <c r="G79" s="184">
        <v>0</v>
      </c>
      <c r="H79" s="184">
        <f t="shared" si="82"/>
        <v>139880</v>
      </c>
      <c r="I79" s="44">
        <f t="shared" si="77"/>
        <v>25178.400000000001</v>
      </c>
      <c r="J79" s="186">
        <f t="shared" si="78"/>
        <v>165058.4</v>
      </c>
      <c r="K79" s="135">
        <f t="shared" si="79"/>
        <v>25178.400000000001</v>
      </c>
      <c r="L79" s="187">
        <f t="shared" si="80"/>
        <v>139880</v>
      </c>
      <c r="M79" s="32">
        <v>92540</v>
      </c>
      <c r="N79" s="188">
        <f t="shared" si="81"/>
        <v>47340</v>
      </c>
    </row>
    <row r="80" spans="1:14" s="1" customFormat="1" ht="28.5">
      <c r="A80" s="227" t="str">
        <f>'Land Price - BHIWANDI'!A80</f>
        <v>Medium Blow Moulding</v>
      </c>
      <c r="B80" s="341" t="str">
        <f>'Land Price - BHIWANDI'!B80</f>
        <v>B0148D</v>
      </c>
      <c r="C80" s="113">
        <v>144800</v>
      </c>
      <c r="D80" s="113">
        <v>2890</v>
      </c>
      <c r="E80" s="184">
        <v>1100</v>
      </c>
      <c r="F80" s="184">
        <v>4570</v>
      </c>
      <c r="G80" s="184">
        <v>0</v>
      </c>
      <c r="H80" s="184">
        <f t="shared" si="82"/>
        <v>142020</v>
      </c>
      <c r="I80" s="44">
        <f t="shared" si="77"/>
        <v>25563.599999999999</v>
      </c>
      <c r="J80" s="186">
        <f t="shared" si="78"/>
        <v>167583.6</v>
      </c>
      <c r="K80" s="135">
        <f t="shared" si="79"/>
        <v>25563.599999999999</v>
      </c>
      <c r="L80" s="187">
        <f t="shared" si="80"/>
        <v>142020</v>
      </c>
      <c r="M80" s="32">
        <v>94290</v>
      </c>
      <c r="N80" s="188">
        <f t="shared" si="81"/>
        <v>47730</v>
      </c>
    </row>
    <row r="81" spans="1:32" s="1" customFormat="1" ht="28.5">
      <c r="A81" s="227" t="str">
        <f>'Land Price - BHIWANDI'!A81</f>
        <v>Large Blow Moulding</v>
      </c>
      <c r="B81" s="341" t="str">
        <f>'Land Price - BHIWANDI'!B81</f>
        <v xml:space="preserve">B0053D      </v>
      </c>
      <c r="C81" s="113">
        <v>147200</v>
      </c>
      <c r="D81" s="113">
        <v>2890</v>
      </c>
      <c r="E81" s="184">
        <v>1100</v>
      </c>
      <c r="F81" s="184">
        <v>3610</v>
      </c>
      <c r="G81" s="184">
        <v>0</v>
      </c>
      <c r="H81" s="184">
        <f t="shared" si="82"/>
        <v>145380</v>
      </c>
      <c r="I81" s="44">
        <f t="shared" si="77"/>
        <v>26168.400000000001</v>
      </c>
      <c r="J81" s="186">
        <f t="shared" si="78"/>
        <v>171548.4</v>
      </c>
      <c r="K81" s="135">
        <f t="shared" si="79"/>
        <v>26168.400000000001</v>
      </c>
      <c r="L81" s="187">
        <f t="shared" si="80"/>
        <v>145380</v>
      </c>
      <c r="M81" s="32"/>
      <c r="N81" s="188"/>
    </row>
    <row r="82" spans="1:32" s="1" customFormat="1" ht="28.5">
      <c r="A82" s="227" t="str">
        <f>'Land Price - BHIWANDI'!A82</f>
        <v>Pipe Grade - PE100</v>
      </c>
      <c r="B82" s="341" t="str">
        <f>'Land Price - BHIWANDI'!B82</f>
        <v>P0049D</v>
      </c>
      <c r="C82" s="113">
        <v>140100</v>
      </c>
      <c r="D82" s="113">
        <v>2890</v>
      </c>
      <c r="E82" s="184">
        <v>1100</v>
      </c>
      <c r="F82" s="184">
        <v>8770</v>
      </c>
      <c r="G82" s="184">
        <v>0</v>
      </c>
      <c r="H82" s="184">
        <f t="shared" si="82"/>
        <v>133120</v>
      </c>
      <c r="I82" s="44">
        <f t="shared" si="77"/>
        <v>23961.599999999999</v>
      </c>
      <c r="J82" s="186">
        <f t="shared" si="78"/>
        <v>157081.60000000001</v>
      </c>
      <c r="K82" s="135">
        <f t="shared" si="79"/>
        <v>23961.599999999999</v>
      </c>
      <c r="L82" s="187">
        <f t="shared" si="80"/>
        <v>133120</v>
      </c>
      <c r="M82" s="32">
        <v>100920</v>
      </c>
      <c r="N82" s="188">
        <f t="shared" si="81"/>
        <v>32200</v>
      </c>
    </row>
    <row r="83" spans="1:32" s="1" customFormat="1" ht="28.5">
      <c r="A83" s="227" t="str">
        <f>'Land Price - BHIWANDI'!A83</f>
        <v>Pipe Grade - PE80</v>
      </c>
      <c r="B83" s="341" t="str">
        <f>'Land Price - BHIWANDI'!B83</f>
        <v>P0148D</v>
      </c>
      <c r="C83" s="113">
        <v>139300</v>
      </c>
      <c r="D83" s="113">
        <v>2890</v>
      </c>
      <c r="E83" s="184">
        <v>1100</v>
      </c>
      <c r="F83" s="184">
        <v>8840</v>
      </c>
      <c r="G83" s="184">
        <v>0</v>
      </c>
      <c r="H83" s="184">
        <f t="shared" si="82"/>
        <v>132250</v>
      </c>
      <c r="I83" s="44">
        <f t="shared" si="77"/>
        <v>23805</v>
      </c>
      <c r="J83" s="186">
        <f t="shared" si="78"/>
        <v>156055</v>
      </c>
      <c r="K83" s="135">
        <f t="shared" si="79"/>
        <v>23805</v>
      </c>
      <c r="L83" s="187">
        <f t="shared" si="80"/>
        <v>132250</v>
      </c>
      <c r="M83" s="32"/>
      <c r="N83" s="188"/>
    </row>
    <row r="84" spans="1:32" s="1" customFormat="1" ht="28.5">
      <c r="A84" s="227" t="str">
        <f>'Land Price - BHIWANDI'!A84</f>
        <v>Pipe Grade - PE63</v>
      </c>
      <c r="B84" s="341" t="str">
        <f>'Land Price - BHIWANDI'!B84</f>
        <v>P0142S</v>
      </c>
      <c r="C84" s="113">
        <v>136900</v>
      </c>
      <c r="D84" s="113">
        <v>2890</v>
      </c>
      <c r="E84" s="184">
        <v>1100</v>
      </c>
      <c r="F84" s="184">
        <v>7660</v>
      </c>
      <c r="G84" s="184">
        <v>0</v>
      </c>
      <c r="H84" s="184">
        <f t="shared" si="82"/>
        <v>131030</v>
      </c>
      <c r="I84" s="44">
        <f t="shared" si="77"/>
        <v>23585.4</v>
      </c>
      <c r="J84" s="186">
        <f t="shared" si="78"/>
        <v>154615.4</v>
      </c>
      <c r="K84" s="135">
        <f t="shared" si="79"/>
        <v>23585.4</v>
      </c>
      <c r="L84" s="187">
        <f t="shared" si="80"/>
        <v>131030</v>
      </c>
      <c r="M84" s="32">
        <v>97590</v>
      </c>
      <c r="N84" s="188">
        <f t="shared" si="81"/>
        <v>33440</v>
      </c>
    </row>
    <row r="85" spans="1:32" s="1" customFormat="1" ht="28.5">
      <c r="A85" s="227" t="s">
        <v>294</v>
      </c>
      <c r="B85" s="341" t="s">
        <v>315</v>
      </c>
      <c r="C85" s="113">
        <v>141300</v>
      </c>
      <c r="D85" s="113">
        <v>2890</v>
      </c>
      <c r="E85" s="184">
        <v>1100</v>
      </c>
      <c r="F85" s="184">
        <v>10210</v>
      </c>
      <c r="G85" s="184">
        <v>0</v>
      </c>
      <c r="H85" s="184">
        <f t="shared" si="82"/>
        <v>132880</v>
      </c>
      <c r="I85" s="44">
        <f t="shared" si="77"/>
        <v>23918.400000000001</v>
      </c>
      <c r="J85" s="186">
        <f t="shared" si="78"/>
        <v>156798.39999999999</v>
      </c>
      <c r="K85" s="135">
        <f t="shared" si="79"/>
        <v>23918.400000000001</v>
      </c>
      <c r="L85" s="187">
        <f t="shared" si="80"/>
        <v>132880</v>
      </c>
      <c r="M85" s="32">
        <v>97590</v>
      </c>
      <c r="N85" s="188">
        <f t="shared" si="81"/>
        <v>35290</v>
      </c>
    </row>
    <row r="86" spans="1:32" s="1" customFormat="1" ht="28.5">
      <c r="A86" s="227" t="str">
        <f>'Land Price - BHIWANDI'!A86</f>
        <v>HD Mono Filaments</v>
      </c>
      <c r="B86" s="341" t="str">
        <f>'Land Price - BHIWANDI'!B86</f>
        <v>Y0154S</v>
      </c>
      <c r="C86" s="113">
        <v>143600</v>
      </c>
      <c r="D86" s="113">
        <v>2890</v>
      </c>
      <c r="E86" s="184">
        <v>1100</v>
      </c>
      <c r="F86" s="184">
        <v>5700</v>
      </c>
      <c r="G86" s="184">
        <v>0</v>
      </c>
      <c r="H86" s="184">
        <f t="shared" si="82"/>
        <v>139690</v>
      </c>
      <c r="I86" s="44">
        <f t="shared" si="77"/>
        <v>25144.2</v>
      </c>
      <c r="J86" s="186">
        <f t="shared" si="78"/>
        <v>164834.20000000001</v>
      </c>
      <c r="K86" s="135">
        <f t="shared" si="79"/>
        <v>25144.2</v>
      </c>
      <c r="L86" s="187">
        <f t="shared" si="80"/>
        <v>139690</v>
      </c>
      <c r="M86" s="32">
        <v>94340</v>
      </c>
      <c r="N86" s="188">
        <f t="shared" si="81"/>
        <v>45350</v>
      </c>
    </row>
    <row r="87" spans="1:32" s="1" customFormat="1" ht="28.5">
      <c r="A87" s="227" t="str">
        <f>'Land Price - BHIWANDI'!A87</f>
        <v>HD Raffia</v>
      </c>
      <c r="B87" s="341" t="s">
        <v>333</v>
      </c>
      <c r="C87" s="113">
        <v>145000</v>
      </c>
      <c r="D87" s="113">
        <v>2890</v>
      </c>
      <c r="E87" s="184">
        <v>1100</v>
      </c>
      <c r="F87" s="184">
        <v>7210</v>
      </c>
      <c r="G87" s="184">
        <v>0</v>
      </c>
      <c r="H87" s="184">
        <f t="shared" si="82"/>
        <v>139580</v>
      </c>
      <c r="I87" s="44">
        <f t="shared" si="77"/>
        <v>25124.400000000001</v>
      </c>
      <c r="J87" s="186">
        <f t="shared" si="78"/>
        <v>164704.4</v>
      </c>
      <c r="K87" s="135">
        <f t="shared" si="79"/>
        <v>25124.400000000001</v>
      </c>
      <c r="L87" s="187">
        <f t="shared" si="80"/>
        <v>139580</v>
      </c>
      <c r="M87" s="32">
        <v>94780</v>
      </c>
      <c r="N87" s="188">
        <f t="shared" si="81"/>
        <v>44800</v>
      </c>
    </row>
    <row r="88" spans="1:32" s="1" customFormat="1" ht="28.5">
      <c r="A88" s="227" t="str">
        <f>'Land Price - BHIWANDI'!A88</f>
        <v>HM Film</v>
      </c>
      <c r="B88" s="341" t="str">
        <f>'Land Price - BHIWANDI'!B88</f>
        <v>F0050D</v>
      </c>
      <c r="C88" s="113">
        <v>145100</v>
      </c>
      <c r="D88" s="113">
        <v>2890</v>
      </c>
      <c r="E88" s="184">
        <v>1100</v>
      </c>
      <c r="F88" s="184">
        <v>4270</v>
      </c>
      <c r="G88" s="184">
        <v>0</v>
      </c>
      <c r="H88" s="184">
        <f t="shared" si="82"/>
        <v>142620</v>
      </c>
      <c r="I88" s="44">
        <f t="shared" si="77"/>
        <v>25671.599999999999</v>
      </c>
      <c r="J88" s="186">
        <f t="shared" si="78"/>
        <v>168291.6</v>
      </c>
      <c r="K88" s="135">
        <f t="shared" si="79"/>
        <v>25671.599999999999</v>
      </c>
      <c r="L88" s="187">
        <f t="shared" si="80"/>
        <v>142620</v>
      </c>
      <c r="M88" s="32"/>
      <c r="N88" s="188"/>
    </row>
    <row r="89" spans="1:32" s="1" customFormat="1" ht="28.5">
      <c r="A89" s="227" t="str">
        <f>'Land Price - BHIWANDI'!A89</f>
        <v>HD Film</v>
      </c>
      <c r="B89" s="341" t="str">
        <f>'Land Price - BHIWANDI'!B89</f>
        <v>F0146D</v>
      </c>
      <c r="C89" s="113">
        <v>145300</v>
      </c>
      <c r="D89" s="113">
        <v>2890</v>
      </c>
      <c r="E89" s="184">
        <v>1100</v>
      </c>
      <c r="F89" s="184">
        <v>5230</v>
      </c>
      <c r="G89" s="184">
        <v>0</v>
      </c>
      <c r="H89" s="184">
        <f t="shared" si="82"/>
        <v>141860</v>
      </c>
      <c r="I89" s="44">
        <f t="shared" si="77"/>
        <v>25534.799999999999</v>
      </c>
      <c r="J89" s="186">
        <f t="shared" si="78"/>
        <v>167394.79999999999</v>
      </c>
      <c r="K89" s="135">
        <f t="shared" si="79"/>
        <v>25534.799999999999</v>
      </c>
      <c r="L89" s="187">
        <f t="shared" si="80"/>
        <v>141860</v>
      </c>
      <c r="M89" s="32">
        <v>93520</v>
      </c>
      <c r="N89" s="188">
        <f t="shared" si="81"/>
        <v>48340</v>
      </c>
    </row>
    <row r="90" spans="1:32" s="1" customFormat="1" ht="28.5">
      <c r="A90" s="227" t="str">
        <f>'Land Price - BHIWANDI'!A90</f>
        <v>HD Film</v>
      </c>
      <c r="B90" s="341" t="str">
        <f>'Land Price - BHIWANDI'!B90</f>
        <v>F0153S</v>
      </c>
      <c r="C90" s="113">
        <v>145300</v>
      </c>
      <c r="D90" s="113">
        <v>2890</v>
      </c>
      <c r="E90" s="184">
        <v>1100</v>
      </c>
      <c r="F90" s="184">
        <v>5230</v>
      </c>
      <c r="G90" s="184">
        <v>0</v>
      </c>
      <c r="H90" s="184">
        <f t="shared" si="82"/>
        <v>141860</v>
      </c>
      <c r="I90" s="44">
        <f t="shared" si="77"/>
        <v>25534.799999999999</v>
      </c>
      <c r="J90" s="186">
        <f t="shared" si="78"/>
        <v>167394.79999999999</v>
      </c>
      <c r="K90" s="135">
        <f t="shared" si="79"/>
        <v>25534.799999999999</v>
      </c>
      <c r="L90" s="187">
        <f t="shared" si="80"/>
        <v>141860</v>
      </c>
      <c r="M90" s="32"/>
      <c r="N90" s="188"/>
    </row>
    <row r="91" spans="1:32" s="1" customFormat="1" ht="28.5">
      <c r="A91" s="227" t="s">
        <v>362</v>
      </c>
      <c r="B91" s="341" t="s">
        <v>360</v>
      </c>
      <c r="C91" s="113">
        <v>150300</v>
      </c>
      <c r="D91" s="113">
        <v>2890</v>
      </c>
      <c r="E91" s="184">
        <v>1100</v>
      </c>
      <c r="F91" s="184">
        <v>4600</v>
      </c>
      <c r="G91" s="184">
        <v>0</v>
      </c>
      <c r="H91" s="184">
        <f t="shared" ref="H91:H95" si="83">C91+D91-E91-F91-G91</f>
        <v>147490</v>
      </c>
      <c r="I91" s="44">
        <f t="shared" si="77"/>
        <v>26548.2</v>
      </c>
      <c r="J91" s="186">
        <f t="shared" ref="J91:J95" si="84">H91+I91</f>
        <v>174038.2</v>
      </c>
      <c r="K91" s="135">
        <f t="shared" ref="K91:K95" si="85">I91</f>
        <v>26548.2</v>
      </c>
      <c r="L91" s="187">
        <f t="shared" ref="L91:L95" si="86">J91-K91</f>
        <v>147490</v>
      </c>
      <c r="M91" s="32"/>
      <c r="N91" s="188"/>
    </row>
    <row r="92" spans="1:32" s="1" customFormat="1" ht="28.5">
      <c r="A92" s="227" t="s">
        <v>416</v>
      </c>
      <c r="B92" s="341" t="s">
        <v>413</v>
      </c>
      <c r="C92" s="113">
        <v>148000</v>
      </c>
      <c r="D92" s="113">
        <v>2890</v>
      </c>
      <c r="E92" s="184">
        <v>1100</v>
      </c>
      <c r="F92" s="184">
        <v>6070</v>
      </c>
      <c r="G92" s="184">
        <v>0</v>
      </c>
      <c r="H92" s="184">
        <f t="shared" si="83"/>
        <v>143720</v>
      </c>
      <c r="I92" s="44"/>
      <c r="J92" s="186"/>
      <c r="K92" s="135"/>
      <c r="L92" s="187"/>
      <c r="M92" s="32"/>
      <c r="N92" s="188"/>
    </row>
    <row r="93" spans="1:32" s="1" customFormat="1" ht="28.5">
      <c r="A93" s="227" t="s">
        <v>416</v>
      </c>
      <c r="B93" s="341" t="s">
        <v>414</v>
      </c>
      <c r="C93" s="113">
        <v>148000</v>
      </c>
      <c r="D93" s="113">
        <v>2890</v>
      </c>
      <c r="E93" s="184">
        <v>1100</v>
      </c>
      <c r="F93" s="184">
        <v>6070</v>
      </c>
      <c r="G93" s="184">
        <v>0</v>
      </c>
      <c r="H93" s="184">
        <f t="shared" si="83"/>
        <v>143720</v>
      </c>
      <c r="I93" s="44"/>
      <c r="J93" s="186"/>
      <c r="K93" s="135"/>
      <c r="L93" s="187"/>
      <c r="M93" s="32"/>
      <c r="N93" s="188"/>
    </row>
    <row r="94" spans="1:32" s="1" customFormat="1" ht="28.5">
      <c r="A94" s="227" t="s">
        <v>416</v>
      </c>
      <c r="B94" s="341" t="s">
        <v>415</v>
      </c>
      <c r="C94" s="113">
        <v>145500</v>
      </c>
      <c r="D94" s="113">
        <v>2890</v>
      </c>
      <c r="E94" s="184">
        <v>1100</v>
      </c>
      <c r="F94" s="184">
        <v>6070</v>
      </c>
      <c r="G94" s="184">
        <v>0</v>
      </c>
      <c r="H94" s="184">
        <f t="shared" si="83"/>
        <v>141220</v>
      </c>
      <c r="I94" s="44"/>
      <c r="J94" s="186"/>
      <c r="K94" s="135"/>
      <c r="L94" s="187"/>
      <c r="M94" s="32"/>
      <c r="N94" s="188"/>
    </row>
    <row r="95" spans="1:32" s="1" customFormat="1" ht="28.5">
      <c r="A95" s="227" t="str">
        <f>'Land Price - BHIWANDI'!A95</f>
        <v>HD Inj. Mldg. (NP)</v>
      </c>
      <c r="B95" s="341" t="str">
        <f>'Land Price - BHIWANDI'!B95</f>
        <v>N0252S</v>
      </c>
      <c r="C95" s="113">
        <v>144700</v>
      </c>
      <c r="D95" s="113">
        <v>2890</v>
      </c>
      <c r="E95" s="184">
        <v>1100</v>
      </c>
      <c r="F95" s="184">
        <v>6070</v>
      </c>
      <c r="G95" s="184">
        <v>0</v>
      </c>
      <c r="H95" s="184">
        <f t="shared" si="83"/>
        <v>140420</v>
      </c>
      <c r="I95" s="44">
        <f t="shared" si="77"/>
        <v>25275.599999999999</v>
      </c>
      <c r="J95" s="186">
        <f t="shared" si="84"/>
        <v>165695.6</v>
      </c>
      <c r="K95" s="135">
        <f t="shared" si="85"/>
        <v>25275.599999999999</v>
      </c>
      <c r="L95" s="187">
        <f t="shared" si="86"/>
        <v>140420</v>
      </c>
      <c r="M95" s="223"/>
      <c r="N95" s="223"/>
      <c r="O95" s="223"/>
      <c r="P95" s="223"/>
      <c r="Q95" s="223"/>
      <c r="R95" s="223"/>
      <c r="S95" s="224"/>
      <c r="T95" s="223"/>
      <c r="U95" s="224"/>
      <c r="V95" s="223"/>
      <c r="W95" s="223"/>
      <c r="X95" s="223"/>
      <c r="Y95" s="224"/>
      <c r="Z95" s="224"/>
      <c r="AA95" s="223"/>
      <c r="AB95" s="223"/>
      <c r="AC95" s="223"/>
      <c r="AD95" s="223"/>
      <c r="AE95" s="223"/>
      <c r="AF95" s="223"/>
    </row>
    <row r="96" spans="1:32" s="1" customFormat="1" ht="28.5">
      <c r="A96" s="227" t="str">
        <f>'Land Price - BHIWANDI'!A96</f>
        <v>HD Inj. Mldg. (NP)</v>
      </c>
      <c r="B96" s="341" t="str">
        <f>'Land Price - BHIWANDI'!B96</f>
        <v>N0662D</v>
      </c>
      <c r="C96" s="113">
        <v>135400</v>
      </c>
      <c r="D96" s="113">
        <v>2890</v>
      </c>
      <c r="E96" s="184">
        <v>1100</v>
      </c>
      <c r="F96" s="184">
        <v>5560</v>
      </c>
      <c r="G96" s="184">
        <v>0</v>
      </c>
      <c r="H96" s="184">
        <f t="shared" si="82"/>
        <v>131630</v>
      </c>
      <c r="I96" s="44">
        <f t="shared" si="77"/>
        <v>23693.4</v>
      </c>
      <c r="J96" s="186">
        <f t="shared" si="78"/>
        <v>155323.4</v>
      </c>
      <c r="K96" s="135">
        <f t="shared" si="79"/>
        <v>23693.4</v>
      </c>
      <c r="L96" s="187">
        <f t="shared" si="80"/>
        <v>131630</v>
      </c>
      <c r="M96" s="32">
        <v>89540</v>
      </c>
      <c r="N96" s="188">
        <f t="shared" si="81"/>
        <v>42090</v>
      </c>
    </row>
    <row r="97" spans="1:14" s="1" customFormat="1" ht="28.5">
      <c r="A97" s="227" t="str">
        <f>'Land Price - BHIWANDI'!A97</f>
        <v>HD Inj. Mldg. (NP)</v>
      </c>
      <c r="B97" s="341" t="str">
        <f>'Land Price - BHIWANDI'!B97</f>
        <v>N0861S</v>
      </c>
      <c r="C97" s="113">
        <v>135400</v>
      </c>
      <c r="D97" s="113">
        <v>2890</v>
      </c>
      <c r="E97" s="184">
        <v>1100</v>
      </c>
      <c r="F97" s="184">
        <v>5560</v>
      </c>
      <c r="G97" s="184">
        <v>0</v>
      </c>
      <c r="H97" s="184">
        <f t="shared" si="82"/>
        <v>131630</v>
      </c>
      <c r="I97" s="44">
        <f t="shared" si="77"/>
        <v>23693.4</v>
      </c>
      <c r="J97" s="186">
        <f t="shared" si="78"/>
        <v>155323.4</v>
      </c>
      <c r="K97" s="135">
        <f t="shared" si="79"/>
        <v>23693.4</v>
      </c>
      <c r="L97" s="187">
        <f t="shared" si="80"/>
        <v>131630</v>
      </c>
      <c r="M97" s="32">
        <v>89540</v>
      </c>
      <c r="N97" s="188">
        <f t="shared" si="81"/>
        <v>42090</v>
      </c>
    </row>
    <row r="98" spans="1:14" s="1" customFormat="1" ht="28.5">
      <c r="A98" s="227" t="str">
        <f>'Land Price - BHIWANDI'!A98</f>
        <v>HD Inj. Mldg. (NP)</v>
      </c>
      <c r="B98" s="341" t="str">
        <f>'Land Price - BHIWANDI'!B98</f>
        <v>N2050S</v>
      </c>
      <c r="C98" s="113">
        <v>135900</v>
      </c>
      <c r="D98" s="113">
        <v>2890</v>
      </c>
      <c r="E98" s="184">
        <v>1100</v>
      </c>
      <c r="F98" s="184">
        <v>4790</v>
      </c>
      <c r="G98" s="184">
        <v>0</v>
      </c>
      <c r="H98" s="184">
        <f t="shared" si="82"/>
        <v>132900</v>
      </c>
      <c r="I98" s="44">
        <f t="shared" si="77"/>
        <v>23922</v>
      </c>
      <c r="J98" s="73">
        <f t="shared" si="78"/>
        <v>156822</v>
      </c>
      <c r="K98" s="65">
        <f t="shared" si="79"/>
        <v>23922</v>
      </c>
      <c r="L98" s="42">
        <f t="shared" si="80"/>
        <v>132900</v>
      </c>
      <c r="M98" s="32">
        <v>92060</v>
      </c>
      <c r="N98" s="38">
        <f t="shared" si="81"/>
        <v>40840</v>
      </c>
    </row>
    <row r="99" spans="1:14" s="1" customFormat="1" ht="28.5">
      <c r="A99" s="227" t="str">
        <f>'Land Price - BHIWANDI'!A99</f>
        <v>HD Inj. Mldg. (NP)</v>
      </c>
      <c r="B99" s="341" t="str">
        <f>'Land Price - BHIWANDI'!B99</f>
        <v>N0662DU</v>
      </c>
      <c r="C99" s="113">
        <v>137000</v>
      </c>
      <c r="D99" s="113">
        <v>2890</v>
      </c>
      <c r="E99" s="184">
        <v>1100</v>
      </c>
      <c r="F99" s="184">
        <v>5840</v>
      </c>
      <c r="G99" s="184">
        <v>0</v>
      </c>
      <c r="H99" s="184">
        <f t="shared" si="82"/>
        <v>132950</v>
      </c>
      <c r="I99" s="44">
        <f t="shared" si="77"/>
        <v>23931</v>
      </c>
      <c r="J99" s="186">
        <f t="shared" si="78"/>
        <v>156881</v>
      </c>
      <c r="K99" s="135">
        <f t="shared" si="79"/>
        <v>23931</v>
      </c>
      <c r="L99" s="187">
        <f t="shared" si="80"/>
        <v>132950</v>
      </c>
      <c r="M99" s="32">
        <v>92060</v>
      </c>
      <c r="N99" s="188">
        <f t="shared" si="81"/>
        <v>40890</v>
      </c>
    </row>
    <row r="100" spans="1:14" s="1" customFormat="1" ht="28.5">
      <c r="A100" s="227" t="str">
        <f>'Land Price - BHIWANDI'!A100</f>
        <v>HD Inj. Mldg. (NP)</v>
      </c>
      <c r="B100" s="341" t="str">
        <f>'Land Price - BHIWANDI'!B100</f>
        <v>N0861SU</v>
      </c>
      <c r="C100" s="113">
        <v>137000</v>
      </c>
      <c r="D100" s="113">
        <v>2890</v>
      </c>
      <c r="E100" s="184">
        <v>1100</v>
      </c>
      <c r="F100" s="184">
        <v>5840</v>
      </c>
      <c r="G100" s="184">
        <v>0</v>
      </c>
      <c r="H100" s="184">
        <f t="shared" si="82"/>
        <v>132950</v>
      </c>
      <c r="I100" s="44">
        <f t="shared" si="77"/>
        <v>23931</v>
      </c>
      <c r="J100" s="186">
        <f t="shared" si="78"/>
        <v>156881</v>
      </c>
      <c r="K100" s="135">
        <f t="shared" si="79"/>
        <v>23931</v>
      </c>
      <c r="L100" s="187">
        <f t="shared" si="80"/>
        <v>132950</v>
      </c>
      <c r="M100" s="32">
        <v>92060</v>
      </c>
      <c r="N100" s="188">
        <f t="shared" si="81"/>
        <v>40890</v>
      </c>
    </row>
    <row r="101" spans="1:14" s="1" customFormat="1" ht="28.5">
      <c r="A101" s="227" t="str">
        <f>'Land Price - BHIWANDI'!A101</f>
        <v>GP Blow Moulding (NP)</v>
      </c>
      <c r="B101" s="341" t="str">
        <f>'Land Price - BHIWANDI'!B101</f>
        <v>N0155D</v>
      </c>
      <c r="C101" s="113">
        <v>140900</v>
      </c>
      <c r="D101" s="113">
        <v>2890</v>
      </c>
      <c r="E101" s="184">
        <v>1100</v>
      </c>
      <c r="F101" s="184">
        <v>3610</v>
      </c>
      <c r="G101" s="184">
        <v>0</v>
      </c>
      <c r="H101" s="184">
        <f t="shared" si="82"/>
        <v>139080</v>
      </c>
      <c r="I101" s="44">
        <f t="shared" si="77"/>
        <v>25034.400000000001</v>
      </c>
      <c r="J101" s="186">
        <f t="shared" si="78"/>
        <v>164114.4</v>
      </c>
      <c r="K101" s="135">
        <f t="shared" si="79"/>
        <v>25034.400000000001</v>
      </c>
      <c r="L101" s="187">
        <f t="shared" si="80"/>
        <v>139080</v>
      </c>
      <c r="M101" s="32">
        <v>91740</v>
      </c>
      <c r="N101" s="188">
        <f t="shared" si="81"/>
        <v>47340</v>
      </c>
    </row>
    <row r="102" spans="1:14" s="1" customFormat="1" ht="28.5">
      <c r="A102" s="227" t="s">
        <v>169</v>
      </c>
      <c r="B102" s="341" t="s">
        <v>310</v>
      </c>
      <c r="C102" s="113">
        <v>140900</v>
      </c>
      <c r="D102" s="113">
        <v>2890</v>
      </c>
      <c r="E102" s="184">
        <v>1100</v>
      </c>
      <c r="F102" s="184">
        <v>3610</v>
      </c>
      <c r="G102" s="184">
        <v>0</v>
      </c>
      <c r="H102" s="184">
        <f t="shared" si="82"/>
        <v>139080</v>
      </c>
      <c r="I102" s="44">
        <f t="shared" si="77"/>
        <v>25034.400000000001</v>
      </c>
      <c r="J102" s="186">
        <f t="shared" si="78"/>
        <v>164114.4</v>
      </c>
      <c r="K102" s="135">
        <f t="shared" si="79"/>
        <v>25034.400000000001</v>
      </c>
      <c r="L102" s="187">
        <f t="shared" si="80"/>
        <v>139080</v>
      </c>
      <c r="M102" s="32">
        <v>91740</v>
      </c>
      <c r="N102" s="188">
        <f t="shared" si="81"/>
        <v>47340</v>
      </c>
    </row>
    <row r="103" spans="1:14" s="1" customFormat="1" ht="28.5">
      <c r="A103" s="227" t="s">
        <v>169</v>
      </c>
      <c r="B103" s="341" t="s">
        <v>311</v>
      </c>
      <c r="C103" s="113">
        <v>140900</v>
      </c>
      <c r="D103" s="113">
        <v>2890</v>
      </c>
      <c r="E103" s="184">
        <v>1100</v>
      </c>
      <c r="F103" s="184">
        <v>3610</v>
      </c>
      <c r="G103" s="184">
        <v>0</v>
      </c>
      <c r="H103" s="184">
        <f t="shared" si="82"/>
        <v>139080</v>
      </c>
      <c r="I103" s="44">
        <f t="shared" si="77"/>
        <v>25034.400000000001</v>
      </c>
      <c r="J103" s="186">
        <f t="shared" si="78"/>
        <v>164114.4</v>
      </c>
      <c r="K103" s="135">
        <f t="shared" si="79"/>
        <v>25034.400000000001</v>
      </c>
      <c r="L103" s="187">
        <f t="shared" si="80"/>
        <v>139080</v>
      </c>
      <c r="M103" s="32">
        <v>91740</v>
      </c>
      <c r="N103" s="188">
        <f t="shared" si="81"/>
        <v>47340</v>
      </c>
    </row>
    <row r="104" spans="1:14" s="1" customFormat="1" ht="28.5">
      <c r="A104" s="227" t="str">
        <f>'Land Price - BHIWANDI'!A104</f>
        <v>Medium Blow Moulding(NP)</v>
      </c>
      <c r="B104" s="341" t="str">
        <f>'Land Price - BHIWANDI'!B104</f>
        <v>N0148D</v>
      </c>
      <c r="C104" s="113">
        <v>144000</v>
      </c>
      <c r="D104" s="113">
        <v>2890</v>
      </c>
      <c r="E104" s="184">
        <v>1100</v>
      </c>
      <c r="F104" s="184">
        <v>4570</v>
      </c>
      <c r="G104" s="184">
        <v>0</v>
      </c>
      <c r="H104" s="184">
        <f t="shared" si="82"/>
        <v>141220</v>
      </c>
      <c r="I104" s="44">
        <f t="shared" si="77"/>
        <v>25419.599999999999</v>
      </c>
      <c r="J104" s="186">
        <f t="shared" si="78"/>
        <v>166639.6</v>
      </c>
      <c r="K104" s="135">
        <f t="shared" si="79"/>
        <v>25419.599999999999</v>
      </c>
      <c r="L104" s="187">
        <f t="shared" si="80"/>
        <v>141220</v>
      </c>
      <c r="M104" s="32">
        <v>93490</v>
      </c>
      <c r="N104" s="188">
        <f t="shared" si="81"/>
        <v>47730</v>
      </c>
    </row>
    <row r="105" spans="1:14" s="1" customFormat="1" ht="28.5">
      <c r="A105" s="227" t="str">
        <f>'Land Price - BHIWANDI'!A105</f>
        <v>Large Blow Moulding(NP)</v>
      </c>
      <c r="B105" s="341" t="str">
        <f>'Land Price - BHIWANDI'!B105</f>
        <v>N0053D</v>
      </c>
      <c r="C105" s="113">
        <v>146400</v>
      </c>
      <c r="D105" s="113">
        <v>2890</v>
      </c>
      <c r="E105" s="184">
        <v>1100</v>
      </c>
      <c r="F105" s="184">
        <v>3610</v>
      </c>
      <c r="G105" s="184">
        <v>0</v>
      </c>
      <c r="H105" s="184">
        <f t="shared" si="82"/>
        <v>144580</v>
      </c>
      <c r="I105" s="44">
        <f t="shared" si="77"/>
        <v>26024.400000000001</v>
      </c>
      <c r="J105" s="186">
        <f t="shared" si="78"/>
        <v>170604.4</v>
      </c>
      <c r="K105" s="135">
        <f t="shared" si="79"/>
        <v>26024.400000000001</v>
      </c>
      <c r="L105" s="187">
        <f t="shared" si="80"/>
        <v>144580</v>
      </c>
      <c r="M105" s="32"/>
      <c r="N105" s="188"/>
    </row>
    <row r="106" spans="1:14" s="1" customFormat="1" ht="28.5">
      <c r="A106" s="227" t="str">
        <f>'Land Price - BHIWANDI'!A106</f>
        <v>Pipe Grade (NP)</v>
      </c>
      <c r="B106" s="341" t="str">
        <f>'Land Price - BHIWANDI'!B106</f>
        <v>N0049D</v>
      </c>
      <c r="C106" s="113">
        <v>139300</v>
      </c>
      <c r="D106" s="113">
        <v>2890</v>
      </c>
      <c r="E106" s="184">
        <v>1100</v>
      </c>
      <c r="F106" s="184">
        <v>8770</v>
      </c>
      <c r="G106" s="184">
        <v>0</v>
      </c>
      <c r="H106" s="184">
        <f t="shared" si="82"/>
        <v>132320</v>
      </c>
      <c r="I106" s="44">
        <f t="shared" si="77"/>
        <v>23817.599999999999</v>
      </c>
      <c r="J106" s="186">
        <f t="shared" si="78"/>
        <v>156137.60000000001</v>
      </c>
      <c r="K106" s="135">
        <f t="shared" si="79"/>
        <v>23817.599999999999</v>
      </c>
      <c r="L106" s="187">
        <f t="shared" si="80"/>
        <v>132320</v>
      </c>
      <c r="M106" s="32">
        <v>100120</v>
      </c>
      <c r="N106" s="188">
        <f t="shared" si="81"/>
        <v>32200</v>
      </c>
    </row>
    <row r="107" spans="1:14" s="1" customFormat="1" ht="28.5">
      <c r="A107" s="227" t="str">
        <f>'Land Price - BHIWANDI'!A107</f>
        <v>Pipe Grade (NP)</v>
      </c>
      <c r="B107" s="341" t="str">
        <f>'Land Price - BHIWANDI'!B107</f>
        <v>NP0148D</v>
      </c>
      <c r="C107" s="113">
        <v>138500</v>
      </c>
      <c r="D107" s="113">
        <v>2890</v>
      </c>
      <c r="E107" s="184">
        <v>1100</v>
      </c>
      <c r="F107" s="184">
        <v>8840</v>
      </c>
      <c r="G107" s="184">
        <v>0</v>
      </c>
      <c r="H107" s="184">
        <f t="shared" si="82"/>
        <v>131450</v>
      </c>
      <c r="I107" s="44">
        <f t="shared" si="77"/>
        <v>23661</v>
      </c>
      <c r="J107" s="186">
        <f t="shared" si="78"/>
        <v>155111</v>
      </c>
      <c r="K107" s="135">
        <f t="shared" si="79"/>
        <v>23661</v>
      </c>
      <c r="L107" s="187">
        <f t="shared" si="80"/>
        <v>131450</v>
      </c>
      <c r="M107" s="32"/>
      <c r="N107" s="188"/>
    </row>
    <row r="108" spans="1:14" s="1" customFormat="1" ht="28.5">
      <c r="A108" s="227" t="str">
        <f>'Land Price - BHIWANDI'!A108</f>
        <v>Pipe Grade (NP)</v>
      </c>
      <c r="B108" s="341" t="str">
        <f>'Land Price - BHIWANDI'!B108</f>
        <v>N0142S</v>
      </c>
      <c r="C108" s="113">
        <v>136100</v>
      </c>
      <c r="D108" s="113">
        <v>2890</v>
      </c>
      <c r="E108" s="184">
        <v>1100</v>
      </c>
      <c r="F108" s="184">
        <v>7660</v>
      </c>
      <c r="G108" s="184">
        <v>0</v>
      </c>
      <c r="H108" s="184">
        <f t="shared" si="82"/>
        <v>130230</v>
      </c>
      <c r="I108" s="44">
        <f t="shared" si="77"/>
        <v>23441.4</v>
      </c>
      <c r="J108" s="186">
        <f t="shared" si="78"/>
        <v>153671.4</v>
      </c>
      <c r="K108" s="135">
        <f t="shared" si="79"/>
        <v>23441.4</v>
      </c>
      <c r="L108" s="187">
        <f t="shared" si="80"/>
        <v>130230</v>
      </c>
      <c r="M108" s="32">
        <v>96790</v>
      </c>
      <c r="N108" s="188">
        <f t="shared" si="81"/>
        <v>33440</v>
      </c>
    </row>
    <row r="109" spans="1:14" s="1" customFormat="1" ht="28.5">
      <c r="A109" s="227" t="s">
        <v>189</v>
      </c>
      <c r="B109" s="341" t="s">
        <v>312</v>
      </c>
      <c r="C109" s="113">
        <v>140500</v>
      </c>
      <c r="D109" s="113">
        <v>2890</v>
      </c>
      <c r="E109" s="184">
        <v>1100</v>
      </c>
      <c r="F109" s="184">
        <v>10210</v>
      </c>
      <c r="G109" s="184">
        <v>0</v>
      </c>
      <c r="H109" s="184">
        <f t="shared" si="82"/>
        <v>132080</v>
      </c>
      <c r="I109" s="44">
        <f t="shared" si="77"/>
        <v>23774.400000000001</v>
      </c>
      <c r="J109" s="186">
        <f t="shared" si="78"/>
        <v>155854.39999999999</v>
      </c>
      <c r="K109" s="135">
        <f t="shared" si="79"/>
        <v>23774.400000000001</v>
      </c>
      <c r="L109" s="187">
        <f t="shared" si="80"/>
        <v>132080</v>
      </c>
      <c r="M109" s="32">
        <v>96790</v>
      </c>
      <c r="N109" s="188">
        <f t="shared" si="81"/>
        <v>35290</v>
      </c>
    </row>
    <row r="110" spans="1:14" s="1" customFormat="1" ht="28.5">
      <c r="A110" s="227" t="str">
        <f>'Land Price - BHIWANDI'!A110</f>
        <v>HD Mono Filaments (NP)</v>
      </c>
      <c r="B110" s="341" t="str">
        <f>'Land Price - BHIWANDI'!B110</f>
        <v>N0154S</v>
      </c>
      <c r="C110" s="113">
        <v>142800</v>
      </c>
      <c r="D110" s="113">
        <v>2890</v>
      </c>
      <c r="E110" s="184">
        <v>1100</v>
      </c>
      <c r="F110" s="184">
        <v>5700</v>
      </c>
      <c r="G110" s="184">
        <v>0</v>
      </c>
      <c r="H110" s="184">
        <f t="shared" si="82"/>
        <v>138890</v>
      </c>
      <c r="I110" s="44">
        <f t="shared" si="77"/>
        <v>25000.2</v>
      </c>
      <c r="J110" s="186">
        <f t="shared" si="78"/>
        <v>163890.20000000001</v>
      </c>
      <c r="K110" s="135">
        <f t="shared" si="79"/>
        <v>25000.2</v>
      </c>
      <c r="L110" s="187">
        <f t="shared" si="80"/>
        <v>138890</v>
      </c>
      <c r="M110" s="32">
        <v>93540</v>
      </c>
      <c r="N110" s="188">
        <f t="shared" si="81"/>
        <v>45350</v>
      </c>
    </row>
    <row r="111" spans="1:14" s="1" customFormat="1" ht="28.5">
      <c r="A111" s="227" t="str">
        <f>'Land Price - BHIWANDI'!A111</f>
        <v>HD Raffia (NP)</v>
      </c>
      <c r="B111" s="341" t="s">
        <v>350</v>
      </c>
      <c r="C111" s="113">
        <v>144200</v>
      </c>
      <c r="D111" s="113">
        <v>2890</v>
      </c>
      <c r="E111" s="184">
        <v>1100</v>
      </c>
      <c r="F111" s="184">
        <v>7210</v>
      </c>
      <c r="G111" s="184">
        <v>0</v>
      </c>
      <c r="H111" s="184">
        <f t="shared" si="82"/>
        <v>138780</v>
      </c>
      <c r="I111" s="44">
        <f t="shared" si="77"/>
        <v>24980.400000000001</v>
      </c>
      <c r="J111" s="186">
        <f t="shared" si="78"/>
        <v>163760.4</v>
      </c>
      <c r="K111" s="135">
        <f t="shared" si="79"/>
        <v>24980.400000000001</v>
      </c>
      <c r="L111" s="187">
        <f t="shared" si="80"/>
        <v>138780</v>
      </c>
      <c r="M111" s="32">
        <v>93980</v>
      </c>
      <c r="N111" s="188">
        <f t="shared" si="81"/>
        <v>44800</v>
      </c>
    </row>
    <row r="112" spans="1:14" s="1" customFormat="1" ht="28.5">
      <c r="A112" s="227" t="str">
        <f>'Land Price - BHIWANDI'!A112</f>
        <v>HM Film (NP)</v>
      </c>
      <c r="B112" s="341" t="str">
        <f>'Land Price - BHIWANDI'!B112</f>
        <v>N0050D</v>
      </c>
      <c r="C112" s="113">
        <v>144300</v>
      </c>
      <c r="D112" s="113">
        <v>2890</v>
      </c>
      <c r="E112" s="184">
        <v>1100</v>
      </c>
      <c r="F112" s="184">
        <v>4270</v>
      </c>
      <c r="G112" s="184">
        <v>0</v>
      </c>
      <c r="H112" s="184">
        <f t="shared" si="82"/>
        <v>141820</v>
      </c>
      <c r="I112" s="44">
        <f t="shared" si="77"/>
        <v>25527.599999999999</v>
      </c>
      <c r="J112" s="186">
        <f t="shared" si="78"/>
        <v>167347.6</v>
      </c>
      <c r="K112" s="135">
        <f t="shared" si="79"/>
        <v>25527.599999999999</v>
      </c>
      <c r="L112" s="187">
        <f t="shared" si="80"/>
        <v>141820</v>
      </c>
      <c r="N112" s="188"/>
    </row>
    <row r="113" spans="1:24" s="1" customFormat="1" ht="28.5">
      <c r="A113" s="227" t="str">
        <f>'Land Price - BHIWANDI'!A113</f>
        <v>HD Film (NP)</v>
      </c>
      <c r="B113" s="341" t="str">
        <f>'Land Price - BHIWANDI'!B113</f>
        <v>N0146D</v>
      </c>
      <c r="C113" s="113">
        <v>144500</v>
      </c>
      <c r="D113" s="113">
        <v>2890</v>
      </c>
      <c r="E113" s="184">
        <v>1100</v>
      </c>
      <c r="F113" s="184">
        <v>5230</v>
      </c>
      <c r="G113" s="184">
        <v>0</v>
      </c>
      <c r="H113" s="184">
        <f t="shared" si="82"/>
        <v>141060</v>
      </c>
      <c r="I113" s="44">
        <f t="shared" si="77"/>
        <v>25390.799999999999</v>
      </c>
      <c r="J113" s="186">
        <f t="shared" si="78"/>
        <v>166450.79999999999</v>
      </c>
      <c r="K113" s="135">
        <f t="shared" si="79"/>
        <v>25390.799999999999</v>
      </c>
      <c r="L113" s="187">
        <f t="shared" si="80"/>
        <v>141060</v>
      </c>
      <c r="N113" s="188"/>
    </row>
    <row r="114" spans="1:24" s="1" customFormat="1" ht="28.5">
      <c r="A114" s="227" t="str">
        <f>'Land Price - BHIWANDI'!A114</f>
        <v>HD Film (NP)</v>
      </c>
      <c r="B114" s="341" t="str">
        <f>'Land Price - BHIWANDI'!B114</f>
        <v>N0153S</v>
      </c>
      <c r="C114" s="113">
        <v>144500</v>
      </c>
      <c r="D114" s="113">
        <v>2890</v>
      </c>
      <c r="E114" s="184">
        <v>1100</v>
      </c>
      <c r="F114" s="184">
        <v>5230</v>
      </c>
      <c r="G114" s="184">
        <v>0</v>
      </c>
      <c r="H114" s="184">
        <f t="shared" si="82"/>
        <v>141060</v>
      </c>
      <c r="I114" s="44">
        <f t="shared" si="77"/>
        <v>25390.799999999999</v>
      </c>
      <c r="J114" s="186">
        <f t="shared" si="78"/>
        <v>166450.79999999999</v>
      </c>
      <c r="K114" s="135">
        <f t="shared" si="79"/>
        <v>25390.799999999999</v>
      </c>
      <c r="L114" s="187">
        <f t="shared" si="80"/>
        <v>141060</v>
      </c>
      <c r="M114" s="1">
        <v>92720</v>
      </c>
      <c r="N114" s="188">
        <f t="shared" si="81"/>
        <v>48340</v>
      </c>
    </row>
    <row r="115" spans="1:24" s="1" customFormat="1" ht="28.5">
      <c r="A115" s="227" t="str">
        <f>'Land Price - BHIWANDI'!A115</f>
        <v>OGHDBD</v>
      </c>
      <c r="B115" s="341" t="str">
        <f>'Land Price - BHIWANDI'!B115</f>
        <v>OGHDBD</v>
      </c>
      <c r="C115" s="113">
        <v>136200</v>
      </c>
      <c r="D115" s="113">
        <v>2890</v>
      </c>
      <c r="E115" s="184">
        <v>1100</v>
      </c>
      <c r="F115" s="184">
        <v>3610</v>
      </c>
      <c r="G115" s="184">
        <v>0</v>
      </c>
      <c r="H115" s="184">
        <f t="shared" si="82"/>
        <v>134380</v>
      </c>
      <c r="I115" s="44">
        <f t="shared" si="77"/>
        <v>24188.400000000001</v>
      </c>
      <c r="J115" s="186">
        <f t="shared" si="78"/>
        <v>158568.4</v>
      </c>
      <c r="K115" s="135">
        <f t="shared" si="79"/>
        <v>24188.400000000001</v>
      </c>
      <c r="L115" s="187">
        <f t="shared" si="80"/>
        <v>134380</v>
      </c>
      <c r="M115" s="1">
        <v>87040</v>
      </c>
      <c r="N115" s="188">
        <f t="shared" si="81"/>
        <v>47340</v>
      </c>
    </row>
    <row r="116" spans="1:24" s="1" customFormat="1" ht="28.5">
      <c r="A116" s="227" t="str">
        <f>'Land Price - BHIWANDI'!A116</f>
        <v>OGHDED</v>
      </c>
      <c r="B116" s="341" t="str">
        <f>'Land Price - BHIWANDI'!B116</f>
        <v>OGHDED</v>
      </c>
      <c r="C116" s="113">
        <v>138500</v>
      </c>
      <c r="D116" s="113">
        <v>2890</v>
      </c>
      <c r="E116" s="184">
        <v>1100</v>
      </c>
      <c r="F116" s="184">
        <v>7210</v>
      </c>
      <c r="G116" s="184">
        <v>0</v>
      </c>
      <c r="H116" s="184">
        <f t="shared" si="82"/>
        <v>133080</v>
      </c>
      <c r="I116" s="44">
        <f t="shared" si="77"/>
        <v>23954.400000000001</v>
      </c>
      <c r="J116" s="186">
        <f t="shared" si="78"/>
        <v>157034.4</v>
      </c>
      <c r="K116" s="135">
        <f t="shared" si="79"/>
        <v>23954.400000000001</v>
      </c>
      <c r="L116" s="187">
        <f t="shared" si="80"/>
        <v>133080</v>
      </c>
      <c r="M116" s="1">
        <v>88280</v>
      </c>
      <c r="N116" s="188">
        <f t="shared" si="81"/>
        <v>44800</v>
      </c>
    </row>
    <row r="117" spans="1:24" s="1" customFormat="1" ht="28.5">
      <c r="A117" s="227" t="str">
        <f>'Land Price - BHIWANDI'!A117</f>
        <v>OGHDMD</v>
      </c>
      <c r="B117" s="341" t="str">
        <f>'Land Price - BHIWANDI'!B117</f>
        <v>OGHDMD</v>
      </c>
      <c r="C117" s="113">
        <v>129200</v>
      </c>
      <c r="D117" s="113">
        <v>2890</v>
      </c>
      <c r="E117" s="184">
        <v>1100</v>
      </c>
      <c r="F117" s="184">
        <v>5560</v>
      </c>
      <c r="G117" s="184">
        <v>0</v>
      </c>
      <c r="H117" s="184">
        <f t="shared" si="82"/>
        <v>125430</v>
      </c>
      <c r="I117" s="44">
        <f t="shared" si="77"/>
        <v>22577.4</v>
      </c>
      <c r="J117" s="73">
        <f t="shared" si="78"/>
        <v>148007.4</v>
      </c>
      <c r="K117" s="65">
        <f t="shared" si="79"/>
        <v>22577.4</v>
      </c>
      <c r="L117" s="42">
        <f t="shared" si="80"/>
        <v>125430</v>
      </c>
      <c r="M117" s="32">
        <v>83340</v>
      </c>
      <c r="N117" s="38">
        <f t="shared" si="81"/>
        <v>42090</v>
      </c>
    </row>
    <row r="118" spans="1:24" ht="28.5">
      <c r="A118" s="227" t="str">
        <f>'Land Price - BHIWANDI'!A118</f>
        <v>OGHDES</v>
      </c>
      <c r="B118" s="341" t="str">
        <f>'Land Price - BHIWANDI'!B118</f>
        <v>OGHDES</v>
      </c>
      <c r="C118" s="113">
        <v>138500</v>
      </c>
      <c r="D118" s="113">
        <v>2890</v>
      </c>
      <c r="E118" s="184">
        <v>1100</v>
      </c>
      <c r="F118" s="184">
        <v>7210</v>
      </c>
      <c r="G118" s="184">
        <v>0</v>
      </c>
      <c r="H118" s="184">
        <f t="shared" si="82"/>
        <v>133080</v>
      </c>
      <c r="I118" s="44">
        <f t="shared" si="77"/>
        <v>23954.400000000001</v>
      </c>
      <c r="J118" s="73">
        <f t="shared" si="78"/>
        <v>157034.4</v>
      </c>
      <c r="K118" s="65">
        <f t="shared" si="79"/>
        <v>23954.400000000001</v>
      </c>
      <c r="L118" s="42">
        <f t="shared" si="80"/>
        <v>133080</v>
      </c>
      <c r="M118">
        <v>88280</v>
      </c>
      <c r="N118" s="38">
        <f t="shared" si="81"/>
        <v>44800</v>
      </c>
    </row>
    <row r="119" spans="1:24" s="1" customFormat="1" ht="28.5">
      <c r="A119" s="227" t="str">
        <f>'Land Price - BHIWANDI'!A119</f>
        <v>OGHDMS</v>
      </c>
      <c r="B119" s="341" t="str">
        <f>'Land Price - BHIWANDI'!B119</f>
        <v>OGHDMS</v>
      </c>
      <c r="C119" s="113">
        <v>129200</v>
      </c>
      <c r="D119" s="113">
        <v>2890</v>
      </c>
      <c r="E119" s="184">
        <v>1100</v>
      </c>
      <c r="F119" s="184">
        <v>5560</v>
      </c>
      <c r="G119" s="184">
        <v>0</v>
      </c>
      <c r="H119" s="184">
        <f t="shared" si="82"/>
        <v>125430</v>
      </c>
      <c r="I119" s="44">
        <f t="shared" si="77"/>
        <v>22577.4</v>
      </c>
      <c r="J119" s="73">
        <f t="shared" si="78"/>
        <v>148007.4</v>
      </c>
      <c r="K119" s="65">
        <f t="shared" si="79"/>
        <v>22577.4</v>
      </c>
      <c r="L119" s="42">
        <f t="shared" si="80"/>
        <v>125430</v>
      </c>
      <c r="M119" s="32">
        <v>83090</v>
      </c>
      <c r="N119" s="38">
        <f t="shared" si="81"/>
        <v>42340</v>
      </c>
    </row>
    <row r="120" spans="1:24" s="1" customFormat="1" ht="28.5">
      <c r="A120" s="227" t="str">
        <f>'Land Price - BHIWANDI'!A120</f>
        <v>OGHDLD</v>
      </c>
      <c r="B120" s="341" t="str">
        <f>'Land Price - BHIWANDI'!B120</f>
        <v>OGHDLD</v>
      </c>
      <c r="C120" s="113">
        <v>141700</v>
      </c>
      <c r="D120" s="113">
        <v>2890</v>
      </c>
      <c r="E120" s="184">
        <v>1100</v>
      </c>
      <c r="F120" s="184">
        <v>3610</v>
      </c>
      <c r="G120" s="184">
        <v>0</v>
      </c>
      <c r="H120" s="184">
        <f t="shared" si="82"/>
        <v>139880</v>
      </c>
      <c r="I120" s="47">
        <f t="shared" si="77"/>
        <v>25178.400000000001</v>
      </c>
      <c r="J120" s="77">
        <f t="shared" si="78"/>
        <v>165058.4</v>
      </c>
      <c r="K120" s="68">
        <f t="shared" si="79"/>
        <v>25178.400000000001</v>
      </c>
      <c r="L120" s="47">
        <f t="shared" si="80"/>
        <v>139880</v>
      </c>
      <c r="M120" s="32"/>
      <c r="N120" s="38"/>
    </row>
    <row r="121" spans="1:24" s="1" customFormat="1" ht="28.5">
      <c r="A121" s="227" t="s">
        <v>422</v>
      </c>
      <c r="B121" s="227" t="s">
        <v>361</v>
      </c>
      <c r="C121" s="113">
        <v>149500</v>
      </c>
      <c r="D121" s="113">
        <v>1100</v>
      </c>
      <c r="E121" s="184">
        <v>1100</v>
      </c>
      <c r="F121" s="184">
        <v>4600</v>
      </c>
      <c r="G121" s="184">
        <v>0</v>
      </c>
      <c r="H121" s="184">
        <f t="shared" ref="H121:H122" si="87">C121+D121-E121-F121-G121</f>
        <v>144900</v>
      </c>
      <c r="I121" s="140"/>
      <c r="J121" s="139"/>
      <c r="K121" s="221"/>
      <c r="L121" s="140"/>
      <c r="M121" s="32"/>
      <c r="N121" s="38"/>
    </row>
    <row r="122" spans="1:24" s="1" customFormat="1" ht="28.5">
      <c r="A122" s="227" t="s">
        <v>422</v>
      </c>
      <c r="B122" s="341" t="s">
        <v>417</v>
      </c>
      <c r="C122" s="113">
        <v>147200</v>
      </c>
      <c r="D122" s="113">
        <v>2890</v>
      </c>
      <c r="E122" s="184">
        <v>1100</v>
      </c>
      <c r="F122" s="184">
        <v>6070</v>
      </c>
      <c r="G122" s="184">
        <v>0</v>
      </c>
      <c r="H122" s="184">
        <f t="shared" si="87"/>
        <v>142920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227" t="s">
        <v>420</v>
      </c>
      <c r="B123" s="341" t="s">
        <v>418</v>
      </c>
      <c r="C123" s="113">
        <v>147200</v>
      </c>
      <c r="D123" s="113">
        <v>2890</v>
      </c>
      <c r="E123" s="184">
        <v>1100</v>
      </c>
      <c r="F123" s="184">
        <v>6070</v>
      </c>
      <c r="G123" s="184">
        <v>0</v>
      </c>
      <c r="H123" s="184">
        <f t="shared" ref="H123" si="88">C123+D123-E123-F123-G123</f>
        <v>142920</v>
      </c>
      <c r="I123" s="140"/>
      <c r="J123" s="139"/>
      <c r="K123" s="221"/>
      <c r="L123" s="140"/>
      <c r="M123" s="32"/>
      <c r="N123" s="38"/>
    </row>
    <row r="124" spans="1:24" ht="29.25" thickBot="1">
      <c r="A124" s="518" t="s">
        <v>399</v>
      </c>
      <c r="B124" s="516"/>
      <c r="C124" s="516"/>
      <c r="D124" s="516"/>
      <c r="E124" s="516"/>
      <c r="F124" s="516"/>
      <c r="G124" s="516"/>
      <c r="H124" s="517"/>
      <c r="I124" s="94"/>
      <c r="J124" s="95"/>
      <c r="K124" s="452"/>
      <c r="L124" s="452"/>
    </row>
    <row r="125" spans="1:24" s="103" customFormat="1" ht="56.25" thickBot="1">
      <c r="A125" s="97" t="s">
        <v>90</v>
      </c>
      <c r="B125" s="98" t="s">
        <v>0</v>
      </c>
      <c r="C125" s="147" t="s">
        <v>83</v>
      </c>
      <c r="D125" s="110" t="s">
        <v>150</v>
      </c>
      <c r="E125" s="111" t="s">
        <v>84</v>
      </c>
      <c r="F125" s="111" t="s">
        <v>111</v>
      </c>
      <c r="G125" s="111" t="s">
        <v>132</v>
      </c>
      <c r="H125" s="112" t="s">
        <v>148</v>
      </c>
      <c r="I125" s="100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74" t="str">
        <f>'Land Price - BHIWANDI'!A126</f>
        <v>Film - 1 MFI Slip</v>
      </c>
      <c r="B126" s="87" t="str">
        <f>'Land Price - BHIWANDI'!B126</f>
        <v>F0120L</v>
      </c>
      <c r="C126" s="342">
        <v>139400</v>
      </c>
      <c r="D126" s="113">
        <v>2890</v>
      </c>
      <c r="E126" s="113">
        <v>1100</v>
      </c>
      <c r="F126" s="184">
        <v>6060</v>
      </c>
      <c r="G126" s="114">
        <v>0</v>
      </c>
      <c r="H126" s="115">
        <f>C126+D126-E126-F126-G126</f>
        <v>135130</v>
      </c>
      <c r="I126" s="44">
        <f t="shared" ref="I126:I165" si="89">H126*18/100</f>
        <v>24323.4</v>
      </c>
      <c r="J126" s="73">
        <f t="shared" ref="J126:J165" si="90">H126+I126</f>
        <v>159453.4</v>
      </c>
      <c r="K126" s="65">
        <f t="shared" ref="K126:K165" si="91">I126</f>
        <v>24323.4</v>
      </c>
      <c r="L126" s="42">
        <f t="shared" ref="L126:L165" si="92">J126-K126</f>
        <v>135130</v>
      </c>
      <c r="M126" s="32">
        <v>86750</v>
      </c>
      <c r="N126" s="38">
        <f t="shared" ref="N126:N165" si="93">L126-M126</f>
        <v>48380</v>
      </c>
    </row>
    <row r="127" spans="1:24" ht="28.5">
      <c r="A127" s="74" t="str">
        <f>'Land Price - BHIWANDI'!A127</f>
        <v>Film - 1 MFI Non Slip</v>
      </c>
      <c r="B127" s="87" t="str">
        <f>'Land Price - BHIWANDI'!B127</f>
        <v>F0118L</v>
      </c>
      <c r="C127" s="113">
        <v>139400</v>
      </c>
      <c r="D127" s="113">
        <v>2890</v>
      </c>
      <c r="E127" s="113">
        <v>1100</v>
      </c>
      <c r="F127" s="184">
        <v>6060</v>
      </c>
      <c r="G127" s="114">
        <v>0</v>
      </c>
      <c r="H127" s="115">
        <f t="shared" ref="H127:H167" si="94">C127+D127-E127-F127-G127</f>
        <v>135130</v>
      </c>
      <c r="I127" s="44">
        <f t="shared" si="89"/>
        <v>24323.4</v>
      </c>
      <c r="J127" s="73">
        <f t="shared" si="90"/>
        <v>159453.4</v>
      </c>
      <c r="K127" s="65">
        <f t="shared" si="91"/>
        <v>24323.4</v>
      </c>
      <c r="L127" s="42">
        <f t="shared" si="92"/>
        <v>135130</v>
      </c>
      <c r="M127" s="34">
        <v>86750</v>
      </c>
      <c r="N127" s="38">
        <f t="shared" si="93"/>
        <v>48380</v>
      </c>
    </row>
    <row r="128" spans="1:24" ht="28.5">
      <c r="A128" s="74" t="str">
        <f>'Land Price - BHIWANDI'!A128</f>
        <v>Film - 2 MFI Non Slip</v>
      </c>
      <c r="B128" s="87" t="str">
        <f>'Land Price - BHIWANDI'!B128</f>
        <v>F0218L</v>
      </c>
      <c r="C128" s="113">
        <v>139500</v>
      </c>
      <c r="D128" s="113">
        <v>2890</v>
      </c>
      <c r="E128" s="113">
        <v>1100</v>
      </c>
      <c r="F128" s="184">
        <v>5920</v>
      </c>
      <c r="G128" s="114">
        <v>0</v>
      </c>
      <c r="H128" s="115">
        <f t="shared" si="94"/>
        <v>135370</v>
      </c>
      <c r="I128" s="44">
        <f t="shared" si="89"/>
        <v>24366.6</v>
      </c>
      <c r="J128" s="73">
        <f t="shared" si="90"/>
        <v>159736.6</v>
      </c>
      <c r="K128" s="65">
        <f t="shared" si="91"/>
        <v>24366.6</v>
      </c>
      <c r="L128" s="42">
        <f t="shared" si="92"/>
        <v>135370</v>
      </c>
      <c r="M128" s="34">
        <v>87070</v>
      </c>
      <c r="N128" s="38">
        <f t="shared" si="93"/>
        <v>48300</v>
      </c>
    </row>
    <row r="129" spans="1:21" ht="28.5">
      <c r="A129" s="74" t="s">
        <v>340</v>
      </c>
      <c r="B129" s="87" t="s">
        <v>338</v>
      </c>
      <c r="C129" s="113">
        <v>139500</v>
      </c>
      <c r="D129" s="113">
        <v>2890</v>
      </c>
      <c r="E129" s="113">
        <v>1100</v>
      </c>
      <c r="F129" s="184">
        <v>5920</v>
      </c>
      <c r="G129" s="114">
        <v>0</v>
      </c>
      <c r="H129" s="115">
        <f t="shared" si="94"/>
        <v>135370</v>
      </c>
      <c r="I129" s="44"/>
      <c r="J129" s="73"/>
      <c r="K129" s="65"/>
      <c r="L129" s="42"/>
      <c r="M129" s="34"/>
      <c r="N129" s="38"/>
    </row>
    <row r="130" spans="1:21" s="1" customFormat="1" ht="28.5">
      <c r="A130" s="74" t="str">
        <f>'Land Price - BHIWANDI'!A130</f>
        <v>DRIP LATERAL</v>
      </c>
      <c r="B130" s="193" t="str">
        <f>'Land Price - BHIWANDI'!B130</f>
        <v>D0120L</v>
      </c>
      <c r="C130" s="113">
        <v>139600</v>
      </c>
      <c r="D130" s="113">
        <v>2890</v>
      </c>
      <c r="E130" s="184">
        <v>1100</v>
      </c>
      <c r="F130" s="184">
        <v>5650</v>
      </c>
      <c r="G130" s="185">
        <v>0</v>
      </c>
      <c r="H130" s="115">
        <f t="shared" si="94"/>
        <v>135740</v>
      </c>
      <c r="I130" s="44">
        <f t="shared" si="89"/>
        <v>24433.200000000001</v>
      </c>
      <c r="J130" s="186">
        <f t="shared" si="90"/>
        <v>160173.20000000001</v>
      </c>
      <c r="K130" s="135">
        <f t="shared" si="91"/>
        <v>24433.200000000001</v>
      </c>
      <c r="L130" s="187">
        <f t="shared" si="92"/>
        <v>135740</v>
      </c>
      <c r="M130" s="32"/>
      <c r="N130" s="188"/>
    </row>
    <row r="131" spans="1:21" s="1" customFormat="1" ht="28.5">
      <c r="A131" s="72" t="s">
        <v>197</v>
      </c>
      <c r="B131" s="194" t="str">
        <f>'Land Price - BHIWANDI'!B131</f>
        <v>R0536L</v>
      </c>
      <c r="C131" s="113">
        <v>148600</v>
      </c>
      <c r="D131" s="113">
        <v>2890</v>
      </c>
      <c r="E131" s="184">
        <v>1100</v>
      </c>
      <c r="F131" s="184">
        <v>5160</v>
      </c>
      <c r="G131" s="189">
        <v>0</v>
      </c>
      <c r="H131" s="115">
        <f t="shared" si="94"/>
        <v>145230</v>
      </c>
      <c r="I131" s="44">
        <f t="shared" si="89"/>
        <v>26141.4</v>
      </c>
      <c r="J131" s="186">
        <f t="shared" si="90"/>
        <v>171371.4</v>
      </c>
      <c r="K131" s="135">
        <f t="shared" si="91"/>
        <v>26141.4</v>
      </c>
      <c r="L131" s="187">
        <f t="shared" si="92"/>
        <v>145230</v>
      </c>
      <c r="M131" s="195">
        <v>98930</v>
      </c>
      <c r="N131" s="188">
        <f t="shared" si="93"/>
        <v>46300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72" t="str">
        <f>'Land Price - BHIWANDI'!A132</f>
        <v>LL  Roto - UV GRADE</v>
      </c>
      <c r="B132" s="199" t="str">
        <f>'Land Price - BHIWANDI'!B132</f>
        <v>R0536LU</v>
      </c>
      <c r="C132" s="113">
        <v>149600</v>
      </c>
      <c r="D132" s="113">
        <v>2890</v>
      </c>
      <c r="E132" s="184">
        <v>1100</v>
      </c>
      <c r="F132" s="184">
        <v>5460</v>
      </c>
      <c r="G132" s="185">
        <v>0</v>
      </c>
      <c r="H132" s="115">
        <f t="shared" si="94"/>
        <v>145930</v>
      </c>
      <c r="I132" s="44">
        <f t="shared" si="89"/>
        <v>26267.4</v>
      </c>
      <c r="J132" s="186">
        <f t="shared" si="90"/>
        <v>172197.4</v>
      </c>
      <c r="K132" s="135">
        <f t="shared" si="91"/>
        <v>26267.4</v>
      </c>
      <c r="L132" s="187">
        <f t="shared" si="92"/>
        <v>145930</v>
      </c>
      <c r="M132" s="195">
        <v>98930</v>
      </c>
      <c r="N132" s="188">
        <f t="shared" si="93"/>
        <v>47000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72" t="str">
        <f>'Land Price - BHIWANDI'!A133</f>
        <v>LL  Extrusion</v>
      </c>
      <c r="B133" s="193" t="str">
        <f>'Land Price - BHIWANDI'!B133</f>
        <v>E0725L</v>
      </c>
      <c r="C133" s="113">
        <v>153600</v>
      </c>
      <c r="D133" s="113">
        <v>2890</v>
      </c>
      <c r="E133" s="184">
        <v>1100</v>
      </c>
      <c r="F133" s="184">
        <v>6480</v>
      </c>
      <c r="G133" s="189">
        <v>0</v>
      </c>
      <c r="H133" s="115">
        <f t="shared" si="94"/>
        <v>148910</v>
      </c>
      <c r="I133" s="44">
        <f t="shared" si="89"/>
        <v>26803.8</v>
      </c>
      <c r="J133" s="186">
        <f t="shared" si="90"/>
        <v>175713.8</v>
      </c>
      <c r="K133" s="135">
        <f t="shared" si="91"/>
        <v>26803.8</v>
      </c>
      <c r="L133" s="187">
        <f t="shared" si="92"/>
        <v>148910</v>
      </c>
      <c r="M133" s="32">
        <v>98950</v>
      </c>
      <c r="N133" s="188">
        <f t="shared" si="93"/>
        <v>49960</v>
      </c>
    </row>
    <row r="134" spans="1:21" s="1" customFormat="1" ht="28.5">
      <c r="A134" s="72" t="str">
        <f>'Land Price - BHIWANDI'!A134</f>
        <v>LL Inj. Mldg.  (20MFI)</v>
      </c>
      <c r="B134" s="193" t="str">
        <f>'Land Price - BHIWANDI'!B134</f>
        <v>M2024L</v>
      </c>
      <c r="C134" s="113">
        <v>152700</v>
      </c>
      <c r="D134" s="113">
        <v>2890</v>
      </c>
      <c r="E134" s="184">
        <v>1100</v>
      </c>
      <c r="F134" s="184">
        <v>5490</v>
      </c>
      <c r="G134" s="189">
        <v>0</v>
      </c>
      <c r="H134" s="115">
        <f t="shared" si="94"/>
        <v>149000</v>
      </c>
      <c r="I134" s="44">
        <f t="shared" si="89"/>
        <v>26820</v>
      </c>
      <c r="J134" s="186">
        <f t="shared" si="90"/>
        <v>175820</v>
      </c>
      <c r="K134" s="135">
        <f t="shared" si="91"/>
        <v>26820</v>
      </c>
      <c r="L134" s="187">
        <f t="shared" si="92"/>
        <v>149000</v>
      </c>
      <c r="M134" s="32">
        <v>100410</v>
      </c>
      <c r="N134" s="188">
        <f t="shared" si="93"/>
        <v>48590</v>
      </c>
    </row>
    <row r="135" spans="1:21" s="1" customFormat="1" ht="28.5">
      <c r="A135" s="72" t="str">
        <f>'Land Price - BHIWANDI'!A135</f>
        <v>LL Inj. Mldg.  (50MFI)</v>
      </c>
      <c r="B135" s="193" t="str">
        <f>'Land Price - BHIWANDI'!B135</f>
        <v>M5026L</v>
      </c>
      <c r="C135" s="113">
        <v>154100</v>
      </c>
      <c r="D135" s="113">
        <v>2890</v>
      </c>
      <c r="E135" s="184">
        <v>1100</v>
      </c>
      <c r="F135" s="184">
        <v>5650</v>
      </c>
      <c r="G135" s="189">
        <v>0</v>
      </c>
      <c r="H135" s="115">
        <f t="shared" si="94"/>
        <v>150240</v>
      </c>
      <c r="I135" s="44">
        <f t="shared" si="89"/>
        <v>27043.200000000001</v>
      </c>
      <c r="J135" s="186">
        <f t="shared" si="90"/>
        <v>177283.20000000001</v>
      </c>
      <c r="K135" s="135">
        <f t="shared" si="91"/>
        <v>27043.200000000001</v>
      </c>
      <c r="L135" s="187">
        <f t="shared" si="92"/>
        <v>150240</v>
      </c>
      <c r="M135" s="32">
        <v>101400</v>
      </c>
      <c r="N135" s="188">
        <f t="shared" si="93"/>
        <v>48840</v>
      </c>
    </row>
    <row r="136" spans="1:21" s="1" customFormat="1" ht="28.5">
      <c r="A136" s="72" t="s">
        <v>318</v>
      </c>
      <c r="B136" s="193" t="s">
        <v>316</v>
      </c>
      <c r="C136" s="113">
        <v>153900</v>
      </c>
      <c r="D136" s="113">
        <v>2890</v>
      </c>
      <c r="E136" s="184">
        <v>1100</v>
      </c>
      <c r="F136" s="184">
        <v>6060</v>
      </c>
      <c r="G136" s="189">
        <v>0</v>
      </c>
      <c r="H136" s="115">
        <f t="shared" si="94"/>
        <v>149630</v>
      </c>
      <c r="I136" s="44"/>
      <c r="J136" s="186"/>
      <c r="K136" s="135"/>
      <c r="L136" s="187"/>
      <c r="M136" s="32"/>
      <c r="N136" s="188"/>
    </row>
    <row r="137" spans="1:21" s="1" customFormat="1" ht="28.5">
      <c r="A137" s="72" t="s">
        <v>319</v>
      </c>
      <c r="B137" s="193" t="s">
        <v>317</v>
      </c>
      <c r="C137" s="113">
        <v>153400</v>
      </c>
      <c r="D137" s="113">
        <v>2890</v>
      </c>
      <c r="E137" s="184">
        <v>1100</v>
      </c>
      <c r="F137" s="184">
        <v>6060</v>
      </c>
      <c r="G137" s="189">
        <v>0</v>
      </c>
      <c r="H137" s="115">
        <f t="shared" si="94"/>
        <v>149130</v>
      </c>
      <c r="I137" s="44"/>
      <c r="J137" s="186"/>
      <c r="K137" s="135"/>
      <c r="L137" s="187"/>
      <c r="M137" s="32"/>
      <c r="N137" s="188"/>
    </row>
    <row r="138" spans="1:21" s="1" customFormat="1" ht="28.5">
      <c r="A138" s="72" t="s">
        <v>353</v>
      </c>
      <c r="B138" s="193" t="s">
        <v>351</v>
      </c>
      <c r="C138" s="113">
        <v>154400</v>
      </c>
      <c r="D138" s="113">
        <v>2890</v>
      </c>
      <c r="E138" s="184">
        <v>1100</v>
      </c>
      <c r="F138" s="184">
        <v>6060</v>
      </c>
      <c r="G138" s="189">
        <v>0</v>
      </c>
      <c r="H138" s="115">
        <f t="shared" si="94"/>
        <v>150130</v>
      </c>
      <c r="I138" s="44"/>
      <c r="J138" s="186"/>
      <c r="K138" s="135"/>
      <c r="L138" s="187"/>
      <c r="M138" s="32"/>
      <c r="N138" s="188"/>
    </row>
    <row r="139" spans="1:21" s="1" customFormat="1" ht="28.5">
      <c r="A139" s="72" t="s">
        <v>353</v>
      </c>
      <c r="B139" s="193" t="s">
        <v>352</v>
      </c>
      <c r="C139" s="113">
        <v>153900</v>
      </c>
      <c r="D139" s="113">
        <v>2890</v>
      </c>
      <c r="E139" s="184">
        <v>1100</v>
      </c>
      <c r="F139" s="184">
        <v>6060</v>
      </c>
      <c r="G139" s="189">
        <v>0</v>
      </c>
      <c r="H139" s="115">
        <f t="shared" si="94"/>
        <v>149630</v>
      </c>
      <c r="I139" s="44"/>
      <c r="J139" s="186"/>
      <c r="K139" s="135"/>
      <c r="L139" s="187"/>
      <c r="M139" s="32"/>
      <c r="N139" s="188"/>
    </row>
    <row r="140" spans="1:21" s="1" customFormat="1" ht="28.5">
      <c r="A140" s="72" t="s">
        <v>388</v>
      </c>
      <c r="B140" s="193" t="s">
        <v>371</v>
      </c>
      <c r="C140" s="113">
        <v>153900</v>
      </c>
      <c r="D140" s="113">
        <v>2890</v>
      </c>
      <c r="E140" s="184">
        <v>1100</v>
      </c>
      <c r="F140" s="184">
        <v>6060</v>
      </c>
      <c r="G140" s="189">
        <v>0</v>
      </c>
      <c r="H140" s="115">
        <f t="shared" si="94"/>
        <v>149630</v>
      </c>
      <c r="I140" s="44"/>
      <c r="J140" s="186"/>
      <c r="K140" s="135"/>
      <c r="L140" s="187"/>
      <c r="M140" s="32"/>
      <c r="N140" s="188"/>
    </row>
    <row r="141" spans="1:21" s="1" customFormat="1" ht="28.5">
      <c r="A141" s="72" t="s">
        <v>375</v>
      </c>
      <c r="B141" s="193" t="s">
        <v>372</v>
      </c>
      <c r="C141" s="113">
        <v>152900</v>
      </c>
      <c r="D141" s="113">
        <v>2890</v>
      </c>
      <c r="E141" s="184">
        <v>1100</v>
      </c>
      <c r="F141" s="184">
        <v>6060</v>
      </c>
      <c r="G141" s="189">
        <v>0</v>
      </c>
      <c r="H141" s="115">
        <f t="shared" si="94"/>
        <v>148630</v>
      </c>
      <c r="I141" s="44"/>
      <c r="J141" s="186"/>
      <c r="K141" s="135"/>
      <c r="L141" s="187"/>
      <c r="M141" s="32"/>
      <c r="N141" s="188"/>
    </row>
    <row r="142" spans="1:21" s="1" customFormat="1" ht="28.5">
      <c r="A142" s="72" t="s">
        <v>376</v>
      </c>
      <c r="B142" s="193" t="s">
        <v>373</v>
      </c>
      <c r="C142" s="113">
        <v>154900</v>
      </c>
      <c r="D142" s="113">
        <v>2890</v>
      </c>
      <c r="E142" s="184">
        <v>1100</v>
      </c>
      <c r="F142" s="184">
        <v>6060</v>
      </c>
      <c r="G142" s="189">
        <v>0</v>
      </c>
      <c r="H142" s="115">
        <f t="shared" si="94"/>
        <v>150630</v>
      </c>
      <c r="I142" s="44"/>
      <c r="J142" s="186"/>
      <c r="K142" s="135"/>
      <c r="L142" s="187"/>
      <c r="M142" s="32"/>
      <c r="N142" s="188"/>
    </row>
    <row r="143" spans="1:21" s="1" customFormat="1" ht="28.5">
      <c r="A143" s="72" t="s">
        <v>377</v>
      </c>
      <c r="B143" s="193" t="s">
        <v>374</v>
      </c>
      <c r="C143" s="113">
        <v>159400</v>
      </c>
      <c r="D143" s="113">
        <v>2890</v>
      </c>
      <c r="E143" s="184">
        <v>1100</v>
      </c>
      <c r="F143" s="184">
        <v>6060</v>
      </c>
      <c r="G143" s="189">
        <v>0</v>
      </c>
      <c r="H143" s="115">
        <f t="shared" si="94"/>
        <v>155130</v>
      </c>
      <c r="I143" s="44"/>
      <c r="J143" s="186"/>
      <c r="K143" s="135"/>
      <c r="L143" s="187"/>
      <c r="M143" s="32"/>
      <c r="N143" s="188"/>
    </row>
    <row r="144" spans="1:21" s="1" customFormat="1" ht="28.5">
      <c r="A144" s="72" t="s">
        <v>353</v>
      </c>
      <c r="B144" s="345" t="s">
        <v>393</v>
      </c>
      <c r="C144" s="113">
        <v>158400</v>
      </c>
      <c r="D144" s="113">
        <v>2890</v>
      </c>
      <c r="E144" s="184">
        <v>1100</v>
      </c>
      <c r="F144" s="184">
        <v>6060</v>
      </c>
      <c r="G144" s="189">
        <v>0</v>
      </c>
      <c r="H144" s="115">
        <f t="shared" ref="H144:H150" si="95">C144+D144-E144-F144-G144</f>
        <v>154130</v>
      </c>
      <c r="I144" s="44"/>
      <c r="J144" s="186"/>
      <c r="K144" s="135"/>
      <c r="L144" s="187"/>
      <c r="M144" s="32"/>
      <c r="N144" s="188"/>
    </row>
    <row r="145" spans="1:14" s="1" customFormat="1" ht="28.5">
      <c r="A145" s="72" t="s">
        <v>353</v>
      </c>
      <c r="B145" s="193" t="s">
        <v>395</v>
      </c>
      <c r="C145" s="113">
        <v>156400</v>
      </c>
      <c r="D145" s="113">
        <v>2890</v>
      </c>
      <c r="E145" s="184">
        <v>1100</v>
      </c>
      <c r="F145" s="184">
        <v>6060</v>
      </c>
      <c r="G145" s="189">
        <v>0</v>
      </c>
      <c r="H145" s="115">
        <f t="shared" si="95"/>
        <v>152130</v>
      </c>
      <c r="I145" s="44"/>
      <c r="J145" s="186"/>
      <c r="K145" s="135"/>
      <c r="L145" s="187"/>
      <c r="M145" s="32"/>
      <c r="N145" s="188"/>
    </row>
    <row r="146" spans="1:14" s="1" customFormat="1" ht="28.5">
      <c r="A146" s="72" t="s">
        <v>353</v>
      </c>
      <c r="B146" s="193" t="s">
        <v>394</v>
      </c>
      <c r="C146" s="113">
        <v>156400</v>
      </c>
      <c r="D146" s="113">
        <v>2890</v>
      </c>
      <c r="E146" s="184">
        <v>1100</v>
      </c>
      <c r="F146" s="184">
        <v>6060</v>
      </c>
      <c r="G146" s="189">
        <v>0</v>
      </c>
      <c r="H146" s="115">
        <f t="shared" si="95"/>
        <v>152130</v>
      </c>
      <c r="I146" s="44"/>
      <c r="J146" s="186"/>
      <c r="K146" s="135"/>
      <c r="L146" s="187"/>
      <c r="M146" s="32"/>
      <c r="N146" s="188"/>
    </row>
    <row r="147" spans="1:14" s="1" customFormat="1" ht="28.5">
      <c r="A147" s="72" t="s">
        <v>353</v>
      </c>
      <c r="B147" s="193" t="s">
        <v>403</v>
      </c>
      <c r="C147" s="113">
        <v>151400</v>
      </c>
      <c r="D147" s="113">
        <v>2890</v>
      </c>
      <c r="E147" s="184">
        <v>1100</v>
      </c>
      <c r="F147" s="184">
        <v>6060</v>
      </c>
      <c r="G147" s="189">
        <v>0</v>
      </c>
      <c r="H147" s="115">
        <f t="shared" si="95"/>
        <v>147130</v>
      </c>
      <c r="I147" s="44"/>
      <c r="J147" s="186"/>
      <c r="K147" s="135"/>
      <c r="L147" s="187"/>
      <c r="M147" s="32"/>
      <c r="N147" s="188"/>
    </row>
    <row r="148" spans="1:14" s="1" customFormat="1" ht="28.5">
      <c r="A148" s="72" t="s">
        <v>353</v>
      </c>
      <c r="B148" s="193" t="s">
        <v>404</v>
      </c>
      <c r="C148" s="113">
        <v>153900</v>
      </c>
      <c r="D148" s="113">
        <v>2890</v>
      </c>
      <c r="E148" s="184">
        <v>1100</v>
      </c>
      <c r="F148" s="184">
        <v>6060</v>
      </c>
      <c r="G148" s="189">
        <v>0</v>
      </c>
      <c r="H148" s="115">
        <f t="shared" si="95"/>
        <v>149630</v>
      </c>
      <c r="I148" s="44"/>
      <c r="J148" s="186"/>
      <c r="K148" s="135"/>
      <c r="L148" s="187"/>
      <c r="M148" s="32"/>
      <c r="N148" s="188"/>
    </row>
    <row r="149" spans="1:14" s="1" customFormat="1" ht="28.5">
      <c r="A149" s="72" t="s">
        <v>353</v>
      </c>
      <c r="B149" s="193" t="s">
        <v>411</v>
      </c>
      <c r="C149" s="113">
        <v>153900</v>
      </c>
      <c r="D149" s="113">
        <v>2890</v>
      </c>
      <c r="E149" s="184">
        <v>1100</v>
      </c>
      <c r="F149" s="184">
        <v>6060</v>
      </c>
      <c r="G149" s="189">
        <v>0</v>
      </c>
      <c r="H149" s="115">
        <f t="shared" si="95"/>
        <v>149630</v>
      </c>
      <c r="I149" s="44"/>
      <c r="J149" s="186"/>
      <c r="K149" s="135"/>
      <c r="L149" s="187"/>
      <c r="M149" s="32"/>
      <c r="N149" s="188"/>
    </row>
    <row r="150" spans="1:14" s="1" customFormat="1" ht="28.5">
      <c r="A150" s="72" t="s">
        <v>353</v>
      </c>
      <c r="B150" s="193" t="s">
        <v>406</v>
      </c>
      <c r="C150" s="113">
        <v>153900</v>
      </c>
      <c r="D150" s="113">
        <v>2890</v>
      </c>
      <c r="E150" s="184">
        <v>1100</v>
      </c>
      <c r="F150" s="184">
        <v>6060</v>
      </c>
      <c r="G150" s="189">
        <v>0</v>
      </c>
      <c r="H150" s="115">
        <f t="shared" si="95"/>
        <v>149630</v>
      </c>
      <c r="I150" s="44"/>
      <c r="J150" s="186"/>
      <c r="K150" s="135"/>
      <c r="L150" s="187"/>
      <c r="M150" s="32"/>
      <c r="N150" s="188"/>
    </row>
    <row r="151" spans="1:14" s="1" customFormat="1" ht="28.5">
      <c r="A151" s="74" t="str">
        <f>'Land Price - BHIWANDI'!A151</f>
        <v>Film - 1 MFI Slip (NP)</v>
      </c>
      <c r="B151" s="193" t="str">
        <f>'Land Price - BHIWANDI'!B151</f>
        <v>N0120L</v>
      </c>
      <c r="C151" s="113">
        <v>138600</v>
      </c>
      <c r="D151" s="113">
        <v>2890</v>
      </c>
      <c r="E151" s="184">
        <v>1100</v>
      </c>
      <c r="F151" s="184">
        <v>6060</v>
      </c>
      <c r="G151" s="189">
        <v>0</v>
      </c>
      <c r="H151" s="115">
        <f t="shared" si="94"/>
        <v>134330</v>
      </c>
      <c r="I151" s="44">
        <f t="shared" si="89"/>
        <v>24179.4</v>
      </c>
      <c r="J151" s="186">
        <f t="shared" si="90"/>
        <v>158509.4</v>
      </c>
      <c r="K151" s="135">
        <f t="shared" si="91"/>
        <v>24179.4</v>
      </c>
      <c r="L151" s="187">
        <f t="shared" si="92"/>
        <v>134330</v>
      </c>
      <c r="M151" s="32">
        <v>85950</v>
      </c>
      <c r="N151" s="188">
        <f t="shared" si="93"/>
        <v>48380</v>
      </c>
    </row>
    <row r="152" spans="1:14" s="1" customFormat="1" ht="28.5">
      <c r="A152" s="74" t="str">
        <f>'Land Price - BHIWANDI'!A152</f>
        <v>Film - 1 MFI Non Slip (NP)</v>
      </c>
      <c r="B152" s="193" t="str">
        <f>'Land Price - BHIWANDI'!B152</f>
        <v>N0118L</v>
      </c>
      <c r="C152" s="113">
        <v>138600</v>
      </c>
      <c r="D152" s="113">
        <v>2890</v>
      </c>
      <c r="E152" s="184">
        <v>1100</v>
      </c>
      <c r="F152" s="184">
        <v>6060</v>
      </c>
      <c r="G152" s="189">
        <v>0</v>
      </c>
      <c r="H152" s="115">
        <f t="shared" si="94"/>
        <v>134330</v>
      </c>
      <c r="I152" s="44">
        <f t="shared" si="89"/>
        <v>24179.4</v>
      </c>
      <c r="J152" s="186">
        <f t="shared" si="90"/>
        <v>158509.4</v>
      </c>
      <c r="K152" s="135">
        <f t="shared" si="91"/>
        <v>24179.4</v>
      </c>
      <c r="L152" s="187">
        <f t="shared" si="92"/>
        <v>134330</v>
      </c>
      <c r="M152" s="32">
        <v>85950</v>
      </c>
      <c r="N152" s="188">
        <f t="shared" si="93"/>
        <v>48380</v>
      </c>
    </row>
    <row r="153" spans="1:14" s="2" customFormat="1" ht="28.5">
      <c r="A153" s="74" t="str">
        <f>'Land Price - BHIWANDI'!A153</f>
        <v>Film - 2 MFI Non Slip (NP)</v>
      </c>
      <c r="B153" s="193" t="str">
        <f>'Land Price - BHIWANDI'!B153</f>
        <v>N0218L</v>
      </c>
      <c r="C153" s="113">
        <v>138700</v>
      </c>
      <c r="D153" s="113">
        <v>2890</v>
      </c>
      <c r="E153" s="184">
        <v>1100</v>
      </c>
      <c r="F153" s="184">
        <v>5920</v>
      </c>
      <c r="G153" s="189">
        <v>0</v>
      </c>
      <c r="H153" s="115">
        <f t="shared" si="94"/>
        <v>134570</v>
      </c>
      <c r="I153" s="44">
        <f t="shared" si="89"/>
        <v>24222.6</v>
      </c>
      <c r="J153" s="186">
        <f t="shared" si="90"/>
        <v>158792.6</v>
      </c>
      <c r="K153" s="135">
        <f t="shared" si="91"/>
        <v>24222.6</v>
      </c>
      <c r="L153" s="187">
        <f t="shared" si="92"/>
        <v>134570</v>
      </c>
      <c r="M153" s="33">
        <v>86020</v>
      </c>
      <c r="N153" s="188">
        <f t="shared" si="93"/>
        <v>48550</v>
      </c>
    </row>
    <row r="154" spans="1:14" s="2" customFormat="1" ht="28.5">
      <c r="A154" s="74" t="s">
        <v>341</v>
      </c>
      <c r="B154" s="87" t="s">
        <v>339</v>
      </c>
      <c r="C154" s="113">
        <v>138700</v>
      </c>
      <c r="D154" s="113">
        <v>2890</v>
      </c>
      <c r="E154" s="184">
        <v>1100</v>
      </c>
      <c r="F154" s="184">
        <v>5920</v>
      </c>
      <c r="G154" s="189">
        <v>0</v>
      </c>
      <c r="H154" s="115">
        <f t="shared" ref="H154" si="96">C154+D154-E154-F154-G154</f>
        <v>134570</v>
      </c>
      <c r="I154" s="44"/>
      <c r="J154" s="186"/>
      <c r="K154" s="135"/>
      <c r="L154" s="187"/>
      <c r="M154" s="33"/>
      <c r="N154" s="188"/>
    </row>
    <row r="155" spans="1:14" s="2" customFormat="1" ht="28.5">
      <c r="A155" s="74" t="str">
        <f>'Land Price - BHIWANDI'!A155</f>
        <v>DRIP LATERAL(NP)</v>
      </c>
      <c r="B155" s="193" t="str">
        <f>'Land Price - BHIWANDI'!B155</f>
        <v>ND0120L</v>
      </c>
      <c r="C155" s="113">
        <v>138800</v>
      </c>
      <c r="D155" s="113">
        <v>2890</v>
      </c>
      <c r="E155" s="184">
        <v>1100</v>
      </c>
      <c r="F155" s="184">
        <v>5650</v>
      </c>
      <c r="G155" s="185">
        <v>0</v>
      </c>
      <c r="H155" s="115">
        <f t="shared" si="94"/>
        <v>134940</v>
      </c>
      <c r="I155" s="44">
        <f t="shared" si="89"/>
        <v>24289.200000000001</v>
      </c>
      <c r="J155" s="186">
        <f t="shared" si="90"/>
        <v>159229.20000000001</v>
      </c>
      <c r="K155" s="135">
        <f t="shared" si="91"/>
        <v>24289.200000000001</v>
      </c>
      <c r="L155" s="187">
        <f t="shared" si="92"/>
        <v>134940</v>
      </c>
      <c r="M155" s="33"/>
      <c r="N155" s="188"/>
    </row>
    <row r="156" spans="1:14" s="2" customFormat="1" ht="28.5">
      <c r="A156" s="74" t="str">
        <f>'Land Price - BHIWANDI'!A156</f>
        <v>LL Roto (NP)</v>
      </c>
      <c r="B156" s="193" t="str">
        <f>'Land Price - BHIWANDI'!B156</f>
        <v>N0536L</v>
      </c>
      <c r="C156" s="113">
        <v>147800</v>
      </c>
      <c r="D156" s="113">
        <v>2890</v>
      </c>
      <c r="E156" s="184">
        <v>1100</v>
      </c>
      <c r="F156" s="184">
        <v>5160</v>
      </c>
      <c r="G156" s="189">
        <v>0</v>
      </c>
      <c r="H156" s="115">
        <f t="shared" si="94"/>
        <v>144430</v>
      </c>
      <c r="I156" s="44">
        <f t="shared" si="89"/>
        <v>25997.4</v>
      </c>
      <c r="J156" s="186">
        <f t="shared" si="90"/>
        <v>170427.4</v>
      </c>
      <c r="K156" s="135">
        <f t="shared" si="91"/>
        <v>25997.4</v>
      </c>
      <c r="L156" s="187">
        <f t="shared" si="92"/>
        <v>144430</v>
      </c>
      <c r="M156" s="33">
        <v>98130</v>
      </c>
      <c r="N156" s="188">
        <f t="shared" si="93"/>
        <v>46300</v>
      </c>
    </row>
    <row r="157" spans="1:14" s="2" customFormat="1" ht="28.5">
      <c r="A157" s="74" t="str">
        <f>'Land Price - BHIWANDI'!A157</f>
        <v>LL Roto (NP) - UV</v>
      </c>
      <c r="B157" s="190" t="str">
        <f>'Land Price - BHIWANDI'!B157</f>
        <v>N0536LU</v>
      </c>
      <c r="C157" s="113">
        <v>148800</v>
      </c>
      <c r="D157" s="113">
        <v>2890</v>
      </c>
      <c r="E157" s="184">
        <v>1100</v>
      </c>
      <c r="F157" s="184">
        <v>5460</v>
      </c>
      <c r="G157" s="185">
        <v>0</v>
      </c>
      <c r="H157" s="115">
        <f t="shared" si="94"/>
        <v>145130</v>
      </c>
      <c r="I157" s="44">
        <f t="shared" si="89"/>
        <v>26123.4</v>
      </c>
      <c r="J157" s="186">
        <f t="shared" si="90"/>
        <v>171253.4</v>
      </c>
      <c r="K157" s="135">
        <f t="shared" si="91"/>
        <v>26123.4</v>
      </c>
      <c r="L157" s="187">
        <f t="shared" si="92"/>
        <v>145130</v>
      </c>
      <c r="M157" s="33">
        <v>98130</v>
      </c>
      <c r="N157" s="188">
        <f t="shared" si="93"/>
        <v>47000</v>
      </c>
    </row>
    <row r="158" spans="1:14" s="2" customFormat="1" ht="28.5">
      <c r="A158" s="81" t="str">
        <f>'Land Price - BHIWANDI'!A158</f>
        <v>LL Extrusion (NP)</v>
      </c>
      <c r="B158" s="87" t="str">
        <f>'Land Price - BHIWANDI'!B158</f>
        <v>N0725L</v>
      </c>
      <c r="C158" s="113">
        <v>152800</v>
      </c>
      <c r="D158" s="113">
        <v>2890</v>
      </c>
      <c r="E158" s="113">
        <v>1100</v>
      </c>
      <c r="F158" s="184">
        <v>6480</v>
      </c>
      <c r="G158" s="114">
        <v>0</v>
      </c>
      <c r="H158" s="115">
        <f t="shared" si="94"/>
        <v>148110</v>
      </c>
      <c r="I158" s="44">
        <f t="shared" si="89"/>
        <v>26659.8</v>
      </c>
      <c r="J158" s="73">
        <f t="shared" si="90"/>
        <v>174769.8</v>
      </c>
      <c r="K158" s="65">
        <f t="shared" si="91"/>
        <v>26659.8</v>
      </c>
      <c r="L158" s="42">
        <f t="shared" si="92"/>
        <v>148110</v>
      </c>
      <c r="M158" s="33">
        <v>98150</v>
      </c>
      <c r="N158" s="38">
        <f t="shared" si="93"/>
        <v>49960</v>
      </c>
    </row>
    <row r="159" spans="1:14" s="2" customFormat="1" ht="28.5">
      <c r="A159" s="81" t="str">
        <f>'Land Price - BHIWANDI'!A159</f>
        <v>LL Inj. Mldg.  (20MFI) (NP)</v>
      </c>
      <c r="B159" s="87" t="str">
        <f>'Land Price - BHIWANDI'!B159</f>
        <v>N2024L</v>
      </c>
      <c r="C159" s="113">
        <v>151900</v>
      </c>
      <c r="D159" s="113">
        <v>2890</v>
      </c>
      <c r="E159" s="113">
        <v>1100</v>
      </c>
      <c r="F159" s="184">
        <v>5490</v>
      </c>
      <c r="G159" s="114">
        <v>0</v>
      </c>
      <c r="H159" s="115">
        <f t="shared" si="94"/>
        <v>148200</v>
      </c>
      <c r="I159" s="44">
        <f t="shared" si="89"/>
        <v>26676</v>
      </c>
      <c r="J159" s="73">
        <f t="shared" si="90"/>
        <v>174876</v>
      </c>
      <c r="K159" s="65">
        <f t="shared" si="91"/>
        <v>26676</v>
      </c>
      <c r="L159" s="42">
        <f t="shared" si="92"/>
        <v>148200</v>
      </c>
      <c r="M159" s="33">
        <v>99610</v>
      </c>
      <c r="N159" s="38">
        <f t="shared" si="93"/>
        <v>48590</v>
      </c>
    </row>
    <row r="160" spans="1:14" s="1" customFormat="1" ht="28.5">
      <c r="A160" s="80" t="str">
        <f>'Land Price - BHIWANDI'!A160</f>
        <v>LL Inj. Mldg.  (50MFI) (NP)</v>
      </c>
      <c r="B160" s="87" t="str">
        <f>'Land Price - BHIWANDI'!B160</f>
        <v>N5026L</v>
      </c>
      <c r="C160" s="113">
        <v>153300</v>
      </c>
      <c r="D160" s="113">
        <v>2890</v>
      </c>
      <c r="E160" s="113">
        <v>1100</v>
      </c>
      <c r="F160" s="184">
        <v>5650</v>
      </c>
      <c r="G160" s="114">
        <v>0</v>
      </c>
      <c r="H160" s="115">
        <f t="shared" si="94"/>
        <v>149440</v>
      </c>
      <c r="I160" s="44">
        <f t="shared" si="89"/>
        <v>26899.200000000001</v>
      </c>
      <c r="J160" s="73">
        <f t="shared" si="90"/>
        <v>176339.20000000001</v>
      </c>
      <c r="K160" s="65">
        <f t="shared" si="91"/>
        <v>26899.200000000001</v>
      </c>
      <c r="L160" s="42">
        <f t="shared" si="92"/>
        <v>149440</v>
      </c>
      <c r="M160" s="32">
        <v>100600</v>
      </c>
      <c r="N160" s="38">
        <f t="shared" si="93"/>
        <v>48840</v>
      </c>
    </row>
    <row r="161" spans="1:14" s="1" customFormat="1" ht="28.5">
      <c r="A161" s="72" t="s">
        <v>323</v>
      </c>
      <c r="B161" s="87" t="s">
        <v>321</v>
      </c>
      <c r="C161" s="113">
        <v>153100</v>
      </c>
      <c r="D161" s="113">
        <v>2890</v>
      </c>
      <c r="E161" s="113">
        <v>1100</v>
      </c>
      <c r="F161" s="184">
        <v>6060</v>
      </c>
      <c r="G161" s="114">
        <v>0</v>
      </c>
      <c r="H161" s="115">
        <f t="shared" si="94"/>
        <v>148830</v>
      </c>
      <c r="I161" s="44"/>
      <c r="J161" s="73"/>
      <c r="K161" s="65"/>
      <c r="L161" s="42"/>
      <c r="M161" s="32"/>
      <c r="N161" s="38"/>
    </row>
    <row r="162" spans="1:14" s="1" customFormat="1" ht="28.5">
      <c r="A162" s="72" t="s">
        <v>324</v>
      </c>
      <c r="B162" s="87" t="s">
        <v>322</v>
      </c>
      <c r="C162" s="113">
        <v>152600</v>
      </c>
      <c r="D162" s="113">
        <v>2890</v>
      </c>
      <c r="E162" s="113">
        <v>1100</v>
      </c>
      <c r="F162" s="184">
        <v>6060</v>
      </c>
      <c r="G162" s="114">
        <v>0</v>
      </c>
      <c r="H162" s="115">
        <f t="shared" si="94"/>
        <v>148330</v>
      </c>
      <c r="I162" s="44"/>
      <c r="J162" s="73"/>
      <c r="K162" s="65"/>
      <c r="L162" s="42"/>
      <c r="M162" s="32"/>
      <c r="N162" s="38"/>
    </row>
    <row r="163" spans="1:14" s="1" customFormat="1" ht="28.5">
      <c r="A163" s="80" t="str">
        <f>'Land Price - BHIWANDI'!A163</f>
        <v>OGLLES</v>
      </c>
      <c r="B163" s="87" t="str">
        <f>'Land Price - BHIWANDI'!B163</f>
        <v>OGLLES</v>
      </c>
      <c r="C163" s="113">
        <v>134400</v>
      </c>
      <c r="D163" s="113">
        <v>2890</v>
      </c>
      <c r="E163" s="113">
        <v>1100</v>
      </c>
      <c r="F163" s="184">
        <v>6060</v>
      </c>
      <c r="G163" s="114">
        <v>0</v>
      </c>
      <c r="H163" s="115">
        <f t="shared" si="94"/>
        <v>130130</v>
      </c>
      <c r="I163" s="44">
        <f t="shared" si="89"/>
        <v>23423.4</v>
      </c>
      <c r="J163" s="73">
        <f t="shared" si="90"/>
        <v>153553.4</v>
      </c>
      <c r="K163" s="65">
        <f t="shared" si="91"/>
        <v>23423.4</v>
      </c>
      <c r="L163" s="42">
        <f t="shared" si="92"/>
        <v>130130</v>
      </c>
      <c r="M163" s="32">
        <v>81750</v>
      </c>
      <c r="N163" s="38">
        <f t="shared" si="93"/>
        <v>48380</v>
      </c>
    </row>
    <row r="164" spans="1:14" s="1" customFormat="1" ht="28.5">
      <c r="A164" s="80" t="str">
        <f>'Land Price - BHIWANDI'!A164</f>
        <v>OGLLRS</v>
      </c>
      <c r="B164" s="87" t="str">
        <f>'Land Price - BHIWANDI'!B164</f>
        <v>OGLLRS</v>
      </c>
      <c r="C164" s="113">
        <v>141600</v>
      </c>
      <c r="D164" s="113">
        <v>2890</v>
      </c>
      <c r="E164" s="113">
        <v>1100</v>
      </c>
      <c r="F164" s="184">
        <v>5160</v>
      </c>
      <c r="G164" s="114">
        <v>0</v>
      </c>
      <c r="H164" s="115">
        <f t="shared" si="94"/>
        <v>138230</v>
      </c>
      <c r="I164" s="44">
        <f t="shared" si="89"/>
        <v>24881.4</v>
      </c>
      <c r="J164" s="73">
        <f t="shared" si="90"/>
        <v>163111.4</v>
      </c>
      <c r="K164" s="65">
        <f t="shared" si="91"/>
        <v>24881.4</v>
      </c>
      <c r="L164" s="42">
        <f t="shared" si="92"/>
        <v>138230</v>
      </c>
      <c r="M164" s="32">
        <v>91930</v>
      </c>
      <c r="N164" s="38">
        <f t="shared" si="93"/>
        <v>46300</v>
      </c>
    </row>
    <row r="165" spans="1:14" s="1" customFormat="1" ht="28.5">
      <c r="A165" s="127" t="str">
        <f>'Land Price - BHIWANDI'!A165</f>
        <v>OGLLMS</v>
      </c>
      <c r="B165" s="125" t="str">
        <f>'Land Price - BHIWANDI'!B165</f>
        <v>OGLLMS</v>
      </c>
      <c r="C165" s="113">
        <v>147100</v>
      </c>
      <c r="D165" s="113">
        <v>2890</v>
      </c>
      <c r="E165" s="113">
        <v>1100</v>
      </c>
      <c r="F165" s="184">
        <v>5650</v>
      </c>
      <c r="G165" s="114">
        <v>0</v>
      </c>
      <c r="H165" s="115">
        <f t="shared" si="94"/>
        <v>143240</v>
      </c>
      <c r="I165" s="44">
        <f t="shared" si="89"/>
        <v>25783.200000000001</v>
      </c>
      <c r="J165" s="73">
        <f t="shared" si="90"/>
        <v>169023.2</v>
      </c>
      <c r="K165" s="65">
        <f t="shared" si="91"/>
        <v>25783.200000000001</v>
      </c>
      <c r="L165" s="42">
        <f t="shared" si="92"/>
        <v>143240</v>
      </c>
      <c r="M165" s="1">
        <v>94400</v>
      </c>
      <c r="N165" s="38">
        <f t="shared" si="93"/>
        <v>48840</v>
      </c>
    </row>
    <row r="166" spans="1:14" s="1" customFormat="1" ht="28.5">
      <c r="A166" s="216" t="s">
        <v>320</v>
      </c>
      <c r="B166" s="87" t="s">
        <v>320</v>
      </c>
      <c r="C166" s="113">
        <v>134400</v>
      </c>
      <c r="D166" s="113">
        <v>2890</v>
      </c>
      <c r="E166" s="202">
        <v>1100</v>
      </c>
      <c r="F166" s="184">
        <v>6060</v>
      </c>
      <c r="G166" s="182">
        <v>0</v>
      </c>
      <c r="H166" s="183">
        <f t="shared" si="94"/>
        <v>130130</v>
      </c>
      <c r="I166" s="135"/>
      <c r="J166" s="73"/>
      <c r="K166" s="136"/>
      <c r="L166" s="137"/>
      <c r="N166" s="38"/>
    </row>
    <row r="167" spans="1:14" s="1" customFormat="1" ht="28.5">
      <c r="A167" s="72" t="s">
        <v>353</v>
      </c>
      <c r="B167" s="87" t="s">
        <v>354</v>
      </c>
      <c r="C167" s="113">
        <v>153600</v>
      </c>
      <c r="D167" s="113">
        <v>2890</v>
      </c>
      <c r="E167" s="202">
        <v>1100</v>
      </c>
      <c r="F167" s="184">
        <v>6060</v>
      </c>
      <c r="G167" s="182">
        <v>0</v>
      </c>
      <c r="H167" s="183">
        <f t="shared" si="94"/>
        <v>149330</v>
      </c>
      <c r="I167" s="135"/>
      <c r="J167" s="73"/>
      <c r="K167" s="136"/>
      <c r="L167" s="137"/>
      <c r="N167" s="38"/>
    </row>
    <row r="168" spans="1:14" s="1" customFormat="1" ht="28.5">
      <c r="A168" s="72" t="s">
        <v>353</v>
      </c>
      <c r="B168" s="87" t="s">
        <v>355</v>
      </c>
      <c r="C168" s="113">
        <v>153100</v>
      </c>
      <c r="D168" s="113">
        <v>2890</v>
      </c>
      <c r="E168" s="202">
        <v>1100</v>
      </c>
      <c r="F168" s="184">
        <v>6060</v>
      </c>
      <c r="G168" s="182">
        <v>0</v>
      </c>
      <c r="H168" s="183">
        <f t="shared" ref="H168:H174" si="97">C168+D168-E168-F168-G168</f>
        <v>148830</v>
      </c>
      <c r="I168" s="135"/>
      <c r="J168" s="73"/>
      <c r="K168" s="136"/>
      <c r="L168" s="137"/>
      <c r="N168" s="38"/>
    </row>
    <row r="169" spans="1:14" s="1" customFormat="1" ht="28.5">
      <c r="A169" s="72" t="s">
        <v>387</v>
      </c>
      <c r="B169" s="87" t="s">
        <v>378</v>
      </c>
      <c r="C169" s="113">
        <v>153100</v>
      </c>
      <c r="D169" s="113">
        <v>2890</v>
      </c>
      <c r="E169" s="202">
        <v>1100</v>
      </c>
      <c r="F169" s="184">
        <v>6060</v>
      </c>
      <c r="G169" s="182">
        <v>0</v>
      </c>
      <c r="H169" s="183">
        <f t="shared" si="97"/>
        <v>148830</v>
      </c>
      <c r="I169" s="135"/>
      <c r="J169" s="73"/>
      <c r="K169" s="136"/>
      <c r="L169" s="137"/>
      <c r="N169" s="38"/>
    </row>
    <row r="170" spans="1:14" s="1" customFormat="1" ht="28.5">
      <c r="A170" s="72" t="s">
        <v>384</v>
      </c>
      <c r="B170" s="87" t="s">
        <v>379</v>
      </c>
      <c r="C170" s="113">
        <v>152100</v>
      </c>
      <c r="D170" s="113">
        <v>2890</v>
      </c>
      <c r="E170" s="202">
        <v>1100</v>
      </c>
      <c r="F170" s="184">
        <v>6060</v>
      </c>
      <c r="G170" s="182">
        <v>0</v>
      </c>
      <c r="H170" s="183">
        <f t="shared" si="97"/>
        <v>147830</v>
      </c>
      <c r="I170" s="135"/>
      <c r="J170" s="73"/>
      <c r="K170" s="136"/>
      <c r="L170" s="137"/>
      <c r="N170" s="38"/>
    </row>
    <row r="171" spans="1:14" s="1" customFormat="1" ht="28.5">
      <c r="A171" s="72" t="s">
        <v>385</v>
      </c>
      <c r="B171" s="87" t="s">
        <v>380</v>
      </c>
      <c r="C171" s="113">
        <v>154100</v>
      </c>
      <c r="D171" s="113">
        <v>2890</v>
      </c>
      <c r="E171" s="202">
        <v>1100</v>
      </c>
      <c r="F171" s="184">
        <v>6060</v>
      </c>
      <c r="G171" s="182">
        <v>0</v>
      </c>
      <c r="H171" s="183">
        <f t="shared" si="97"/>
        <v>149830</v>
      </c>
      <c r="I171" s="135"/>
      <c r="J171" s="73"/>
      <c r="K171" s="136"/>
      <c r="L171" s="137"/>
      <c r="N171" s="38"/>
    </row>
    <row r="172" spans="1:14" s="1" customFormat="1" ht="28.5">
      <c r="A172" s="72" t="s">
        <v>386</v>
      </c>
      <c r="B172" s="87" t="s">
        <v>381</v>
      </c>
      <c r="C172" s="113">
        <v>158600</v>
      </c>
      <c r="D172" s="113">
        <v>2890</v>
      </c>
      <c r="E172" s="202">
        <v>1100</v>
      </c>
      <c r="F172" s="184">
        <v>6060</v>
      </c>
      <c r="G172" s="182">
        <v>0</v>
      </c>
      <c r="H172" s="183">
        <f t="shared" si="97"/>
        <v>154330</v>
      </c>
      <c r="I172" s="135"/>
      <c r="J172" s="73"/>
      <c r="K172" s="136"/>
      <c r="L172" s="137"/>
      <c r="N172" s="38"/>
    </row>
    <row r="173" spans="1:14" s="1" customFormat="1" ht="28.5">
      <c r="A173" s="72" t="s">
        <v>382</v>
      </c>
      <c r="B173" s="87" t="s">
        <v>382</v>
      </c>
      <c r="C173" s="113">
        <v>134400</v>
      </c>
      <c r="D173" s="113">
        <v>2890</v>
      </c>
      <c r="E173" s="202">
        <v>1100</v>
      </c>
      <c r="F173" s="184">
        <v>6060</v>
      </c>
      <c r="G173" s="182">
        <v>0</v>
      </c>
      <c r="H173" s="183">
        <f t="shared" si="97"/>
        <v>130130</v>
      </c>
      <c r="I173" s="135"/>
      <c r="J173" s="73"/>
      <c r="K173" s="136"/>
      <c r="L173" s="137"/>
      <c r="N173" s="38"/>
    </row>
    <row r="174" spans="1:14" s="1" customFormat="1" ht="28.5">
      <c r="A174" s="72" t="s">
        <v>382</v>
      </c>
      <c r="B174" s="87" t="s">
        <v>383</v>
      </c>
      <c r="C174" s="113">
        <v>134400</v>
      </c>
      <c r="D174" s="113">
        <v>2890</v>
      </c>
      <c r="E174" s="202">
        <v>1100</v>
      </c>
      <c r="F174" s="184">
        <v>6060</v>
      </c>
      <c r="G174" s="182">
        <v>0</v>
      </c>
      <c r="H174" s="183">
        <f t="shared" si="97"/>
        <v>130130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13">
        <v>157600</v>
      </c>
      <c r="D175" s="113">
        <v>2890</v>
      </c>
      <c r="E175" s="202">
        <v>1100</v>
      </c>
      <c r="F175" s="184">
        <v>6060</v>
      </c>
      <c r="G175" s="182">
        <v>0</v>
      </c>
      <c r="H175" s="183">
        <f t="shared" ref="H175" si="98">C175+D175-E175-F175-G175</f>
        <v>153330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13">
        <v>155600</v>
      </c>
      <c r="D176" s="113">
        <v>2890</v>
      </c>
      <c r="E176" s="202">
        <v>1100</v>
      </c>
      <c r="F176" s="184">
        <v>6060</v>
      </c>
      <c r="G176" s="182">
        <v>0</v>
      </c>
      <c r="H176" s="183">
        <f t="shared" ref="H176" si="99">C176+D176-E176-F176-G176</f>
        <v>151330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13">
        <v>155600</v>
      </c>
      <c r="D177" s="113">
        <v>2890</v>
      </c>
      <c r="E177" s="202">
        <v>1100</v>
      </c>
      <c r="F177" s="184">
        <v>6060</v>
      </c>
      <c r="G177" s="182">
        <v>0</v>
      </c>
      <c r="H177" s="183">
        <f>C177+D177-E177-F177-G177</f>
        <v>151330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13">
        <v>150600</v>
      </c>
      <c r="D178" s="113">
        <v>2890</v>
      </c>
      <c r="E178" s="202">
        <v>1100</v>
      </c>
      <c r="F178" s="184">
        <v>6060</v>
      </c>
      <c r="G178" s="182">
        <v>0</v>
      </c>
      <c r="H178" s="183">
        <f t="shared" ref="H178:H181" si="100">C178+D178-E178-F178-G178</f>
        <v>146330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13">
        <v>153100</v>
      </c>
      <c r="D179" s="113">
        <v>2890</v>
      </c>
      <c r="E179" s="202">
        <v>1100</v>
      </c>
      <c r="F179" s="184">
        <v>6060</v>
      </c>
      <c r="G179" s="182">
        <v>0</v>
      </c>
      <c r="H179" s="183">
        <f t="shared" si="100"/>
        <v>148830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13">
        <v>153100</v>
      </c>
      <c r="D180" s="113">
        <v>2890</v>
      </c>
      <c r="E180" s="202">
        <v>1100</v>
      </c>
      <c r="F180" s="184">
        <v>6060</v>
      </c>
      <c r="G180" s="182">
        <v>0</v>
      </c>
      <c r="H180" s="183">
        <f t="shared" si="100"/>
        <v>148830</v>
      </c>
      <c r="I180" s="135"/>
      <c r="J180" s="73"/>
      <c r="K180" s="136"/>
      <c r="L180" s="137"/>
      <c r="N180" s="38"/>
    </row>
    <row r="181" spans="1:14" s="1" customFormat="1" ht="29.25" thickBot="1">
      <c r="A181" s="151" t="s">
        <v>353</v>
      </c>
      <c r="B181" s="87" t="s">
        <v>410</v>
      </c>
      <c r="C181" s="113">
        <v>153100</v>
      </c>
      <c r="D181" s="113">
        <v>2890</v>
      </c>
      <c r="E181" s="202">
        <v>1100</v>
      </c>
      <c r="F181" s="184">
        <v>6060</v>
      </c>
      <c r="G181" s="182">
        <v>0</v>
      </c>
      <c r="H181" s="183">
        <f t="shared" si="100"/>
        <v>148830</v>
      </c>
      <c r="I181" s="135"/>
      <c r="J181" s="73"/>
      <c r="K181" s="136"/>
      <c r="L181" s="137"/>
      <c r="N181" s="38"/>
    </row>
    <row r="182" spans="1:14" s="122" customFormat="1" ht="29.25" thickBot="1">
      <c r="A182" s="427" t="s">
        <v>308</v>
      </c>
      <c r="B182" s="428"/>
      <c r="C182" s="428"/>
      <c r="D182" s="428"/>
      <c r="E182" s="428"/>
      <c r="F182" s="428"/>
      <c r="G182" s="428"/>
      <c r="H182" s="430"/>
      <c r="I182" s="119" t="s">
        <v>264</v>
      </c>
      <c r="J182" s="120" t="s">
        <v>265</v>
      </c>
      <c r="K182" s="121"/>
    </row>
    <row r="183" spans="1:14" s="122" customFormat="1" ht="29.25" thickBot="1">
      <c r="A183" s="442" t="s">
        <v>389</v>
      </c>
      <c r="B183" s="443"/>
      <c r="C183" s="443"/>
      <c r="D183" s="443"/>
      <c r="E183" s="443"/>
      <c r="F183" s="443"/>
      <c r="G183" s="443"/>
      <c r="H183" s="445"/>
      <c r="I183" s="123" t="s">
        <v>266</v>
      </c>
      <c r="J183" s="124" t="s">
        <v>267</v>
      </c>
      <c r="K183" s="121"/>
    </row>
    <row r="184" spans="1:14" s="59" customFormat="1" ht="26.25">
      <c r="A184" s="482" t="s">
        <v>147</v>
      </c>
      <c r="B184" s="454"/>
      <c r="C184" s="454"/>
      <c r="D184" s="454"/>
      <c r="E184" s="130" t="s">
        <v>309</v>
      </c>
      <c r="F184" s="130" t="s">
        <v>93</v>
      </c>
      <c r="G184" s="131"/>
      <c r="H184" s="132"/>
      <c r="I184" s="82"/>
      <c r="J184" s="83"/>
      <c r="K184" s="62"/>
    </row>
    <row r="185" spans="1:14" s="59" customFormat="1" ht="27" thickBot="1">
      <c r="A185" s="483" t="s">
        <v>98</v>
      </c>
      <c r="B185" s="484"/>
      <c r="C185" s="484"/>
      <c r="D185" s="484"/>
      <c r="E185" s="84"/>
      <c r="F185" s="96" t="s">
        <v>112</v>
      </c>
      <c r="G185" s="128" t="s">
        <v>94</v>
      </c>
      <c r="H185" s="133"/>
      <c r="I185" s="129"/>
      <c r="J185" s="85"/>
      <c r="K185" s="63"/>
    </row>
    <row r="186" spans="1:14" s="59" customFormat="1" ht="26.25">
      <c r="A186" s="457" t="s">
        <v>256</v>
      </c>
      <c r="B186" s="458" t="s">
        <v>257</v>
      </c>
      <c r="C186" s="458" t="s">
        <v>258</v>
      </c>
      <c r="D186" s="61" t="s">
        <v>259</v>
      </c>
      <c r="E186" s="61" t="s">
        <v>260</v>
      </c>
      <c r="F186" s="61" t="s">
        <v>261</v>
      </c>
      <c r="G186" s="60" t="s">
        <v>262</v>
      </c>
      <c r="H186" s="61" t="s">
        <v>263</v>
      </c>
      <c r="I186" s="60" t="s">
        <v>264</v>
      </c>
      <c r="J186" s="61" t="s">
        <v>265</v>
      </c>
      <c r="K186" s="64"/>
    </row>
    <row r="187" spans="1:14" ht="15.75">
      <c r="A187" s="4"/>
      <c r="B187" s="22"/>
      <c r="C187" s="51"/>
      <c r="D187" s="22"/>
      <c r="E187" s="22"/>
      <c r="F187" s="22"/>
      <c r="G187" s="22"/>
      <c r="H187" s="22"/>
      <c r="I187" s="25"/>
      <c r="J187" s="25"/>
      <c r="K187" s="25"/>
      <c r="L187" s="26"/>
    </row>
    <row r="188" spans="1:14" ht="15.75">
      <c r="A188" s="22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27.75">
      <c r="A189" s="450"/>
      <c r="B189" s="450"/>
      <c r="C189" s="450"/>
      <c r="D189" s="450"/>
      <c r="E189" s="450"/>
      <c r="F189" s="450"/>
      <c r="G189" s="450"/>
      <c r="H189" s="451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15.75">
      <c r="A191" s="22"/>
      <c r="B191" s="22"/>
      <c r="C191" s="51"/>
      <c r="D191" s="22"/>
      <c r="E191" s="22"/>
      <c r="F191" s="22"/>
      <c r="G191" s="22"/>
      <c r="H191" s="22"/>
      <c r="I191" s="25"/>
      <c r="J191" s="25"/>
      <c r="K191" s="25"/>
      <c r="L191" s="26"/>
    </row>
    <row r="192" spans="1:14" ht="15.75">
      <c r="A192" s="23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4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7"/>
      <c r="B198" s="28"/>
      <c r="C198" s="29"/>
      <c r="D198" s="30"/>
      <c r="E198" s="26"/>
      <c r="F198" s="26"/>
      <c r="G198" s="26"/>
      <c r="H198" s="26"/>
      <c r="I198" s="26"/>
      <c r="J198" s="26"/>
      <c r="K198" s="31"/>
      <c r="L198" s="26"/>
    </row>
  </sheetData>
  <mergeCells count="18">
    <mergeCell ref="A189:H189"/>
    <mergeCell ref="A190:H190"/>
    <mergeCell ref="A186:C186"/>
    <mergeCell ref="A182:H182"/>
    <mergeCell ref="A183:H183"/>
    <mergeCell ref="A184:D184"/>
    <mergeCell ref="A185:D185"/>
    <mergeCell ref="K69:L69"/>
    <mergeCell ref="A1:A2"/>
    <mergeCell ref="K124:L124"/>
    <mergeCell ref="B1:H1"/>
    <mergeCell ref="B2:H2"/>
    <mergeCell ref="B3:H3"/>
    <mergeCell ref="B4:H4"/>
    <mergeCell ref="K5:L5"/>
    <mergeCell ref="A5:H5"/>
    <mergeCell ref="A69:H69"/>
    <mergeCell ref="A124:H124"/>
  </mergeCells>
  <printOptions horizontalCentered="1" verticalCentered="1"/>
  <pageMargins left="0" right="0" top="0" bottom="0" header="0" footer="0"/>
  <pageSetup paperSize="9" scale="1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198"/>
  <sheetViews>
    <sheetView view="pageBreakPreview" zoomScale="62" zoomScaleNormal="70" zoomScaleSheetLayoutView="62" workbookViewId="0">
      <selection activeCell="F7" sqref="F7:F68"/>
    </sheetView>
  </sheetViews>
  <sheetFormatPr defaultColWidth="61.7109375" defaultRowHeight="15"/>
  <cols>
    <col min="1" max="1" width="75.28515625" customWidth="1"/>
    <col min="2" max="2" width="46.42578125" style="4" customWidth="1"/>
    <col min="3" max="3" width="36.5703125" style="3" customWidth="1"/>
    <col min="4" max="4" width="44" style="3" customWidth="1"/>
    <col min="5" max="5" width="42.5703125" customWidth="1"/>
    <col min="6" max="6" width="59.140625" customWidth="1"/>
    <col min="7" max="7" width="33.85546875" customWidth="1"/>
    <col min="8" max="8" width="63" customWidth="1"/>
    <col min="9" max="9" width="32.140625" bestFit="1" customWidth="1"/>
    <col min="10" max="10" width="40.85546875" customWidth="1"/>
    <col min="11" max="11" width="22.28515625" customWidth="1"/>
    <col min="12" max="12" width="28" customWidth="1"/>
    <col min="13" max="13" width="8.5703125" customWidth="1"/>
    <col min="14" max="14" width="6.5703125" bestFit="1" customWidth="1"/>
  </cols>
  <sheetData>
    <row r="1" spans="1:24" ht="27">
      <c r="A1" s="480" t="s">
        <v>216</v>
      </c>
      <c r="B1" s="468" t="s">
        <v>92</v>
      </c>
      <c r="C1" s="468"/>
      <c r="D1" s="468"/>
      <c r="E1" s="468"/>
      <c r="F1" s="468"/>
      <c r="G1" s="468"/>
      <c r="H1" s="468"/>
      <c r="I1" s="89"/>
      <c r="J1" s="90"/>
      <c r="K1" s="53"/>
      <c r="L1" s="54"/>
    </row>
    <row r="2" spans="1:24" ht="27">
      <c r="A2" s="481"/>
      <c r="B2" s="471" t="s">
        <v>99</v>
      </c>
      <c r="C2" s="471"/>
      <c r="D2" s="471"/>
      <c r="E2" s="471"/>
      <c r="F2" s="471"/>
      <c r="G2" s="471"/>
      <c r="H2" s="471"/>
      <c r="I2" s="91"/>
      <c r="J2" s="92"/>
      <c r="K2" s="55"/>
      <c r="L2" s="56"/>
    </row>
    <row r="3" spans="1:24" ht="27">
      <c r="A3" s="71">
        <v>46251</v>
      </c>
      <c r="B3" s="474" t="s">
        <v>268</v>
      </c>
      <c r="C3" s="474"/>
      <c r="D3" s="474"/>
      <c r="E3" s="474"/>
      <c r="F3" s="474"/>
      <c r="G3" s="474"/>
      <c r="H3" s="474"/>
      <c r="I3" s="53"/>
      <c r="J3" s="93"/>
      <c r="K3" s="55"/>
      <c r="L3" s="56"/>
    </row>
    <row r="4" spans="1:24" ht="27.75" thickBot="1">
      <c r="A4" s="70" t="s">
        <v>100</v>
      </c>
      <c r="B4" s="477" t="s">
        <v>274</v>
      </c>
      <c r="C4" s="477"/>
      <c r="D4" s="477"/>
      <c r="E4" s="477"/>
      <c r="F4" s="477"/>
      <c r="G4" s="477"/>
      <c r="H4" s="477"/>
      <c r="I4" s="53"/>
      <c r="J4" s="93"/>
      <c r="K4" s="57"/>
      <c r="L4" s="58"/>
    </row>
    <row r="5" spans="1:24" ht="27.75" thickBot="1">
      <c r="A5" s="485" t="s">
        <v>401</v>
      </c>
      <c r="B5" s="462"/>
      <c r="C5" s="462"/>
      <c r="D5" s="462"/>
      <c r="E5" s="462"/>
      <c r="F5" s="462"/>
      <c r="G5" s="462"/>
      <c r="H5" s="462"/>
      <c r="I5" s="94"/>
      <c r="J5" s="95"/>
      <c r="K5" s="452"/>
      <c r="L5" s="452"/>
    </row>
    <row r="6" spans="1:24" s="103" customFormat="1" ht="56.25" thickBot="1">
      <c r="A6" s="97" t="s">
        <v>90</v>
      </c>
      <c r="B6" s="98" t="s">
        <v>0</v>
      </c>
      <c r="C6" s="147" t="s">
        <v>83</v>
      </c>
      <c r="D6" s="110" t="s">
        <v>150</v>
      </c>
      <c r="E6" s="111" t="s">
        <v>84</v>
      </c>
      <c r="F6" s="111" t="s">
        <v>111</v>
      </c>
      <c r="G6" s="110" t="s">
        <v>132</v>
      </c>
      <c r="H6" s="112" t="s">
        <v>149</v>
      </c>
      <c r="I6" s="100" t="s">
        <v>85</v>
      </c>
      <c r="J6" s="101" t="s">
        <v>86</v>
      </c>
      <c r="K6" s="99" t="s">
        <v>87</v>
      </c>
      <c r="L6" s="102" t="s">
        <v>88</v>
      </c>
      <c r="P6" s="104"/>
      <c r="Q6" s="104"/>
      <c r="R6" s="105"/>
      <c r="S6" s="104"/>
      <c r="T6" s="104"/>
      <c r="U6" s="106"/>
      <c r="V6" s="106"/>
      <c r="W6" s="104"/>
      <c r="X6" s="104"/>
    </row>
    <row r="7" spans="1:24" s="1" customFormat="1" ht="28.5">
      <c r="A7" s="72" t="str">
        <f>'Land Price - BHIWANDI'!A7</f>
        <v>Injection Moulding</v>
      </c>
      <c r="B7" s="86" t="str">
        <f>'Land Price - BHIWANDI'!B7</f>
        <v>M12RR / M12RR1</v>
      </c>
      <c r="C7" s="342">
        <v>145900</v>
      </c>
      <c r="D7" s="113">
        <v>2370</v>
      </c>
      <c r="E7" s="113">
        <v>1100</v>
      </c>
      <c r="F7" s="113">
        <v>5550</v>
      </c>
      <c r="G7" s="114">
        <v>0</v>
      </c>
      <c r="H7" s="115">
        <f>C7+D7-E7-F7-G7</f>
        <v>141620</v>
      </c>
      <c r="I7" s="44">
        <f>H7*18/100</f>
        <v>25491.599999999999</v>
      </c>
      <c r="J7" s="73">
        <f>H7+I7</f>
        <v>167111.6</v>
      </c>
      <c r="K7" s="65">
        <f>I7</f>
        <v>25491.599999999999</v>
      </c>
      <c r="L7" s="42">
        <f t="shared" ref="L7:L57" si="0">J7-K7</f>
        <v>141620</v>
      </c>
      <c r="M7" s="35">
        <v>90520</v>
      </c>
      <c r="N7" s="38">
        <f>L7-M7</f>
        <v>51100</v>
      </c>
      <c r="O7" s="36"/>
      <c r="P7" s="35"/>
      <c r="Q7" s="35"/>
      <c r="R7" s="37"/>
      <c r="S7" s="37"/>
      <c r="T7" s="35"/>
      <c r="U7" s="35"/>
    </row>
    <row r="8" spans="1:24" s="1" customFormat="1" ht="28.5">
      <c r="A8" s="74" t="str">
        <f>'Land Price - BHIWANDI'!A8</f>
        <v>TQPP Film</v>
      </c>
      <c r="B8" s="87" t="str">
        <f>'Land Price - BHIWANDI'!B8</f>
        <v>F10SR / F10SR1</v>
      </c>
      <c r="C8" s="113">
        <v>152000</v>
      </c>
      <c r="D8" s="113">
        <v>2370</v>
      </c>
      <c r="E8" s="113">
        <v>1100</v>
      </c>
      <c r="F8" s="113">
        <v>5440</v>
      </c>
      <c r="G8" s="114">
        <v>0</v>
      </c>
      <c r="H8" s="115">
        <f t="shared" ref="H8:H59" si="1">C8+D8-E8-F8-G8</f>
        <v>147830</v>
      </c>
      <c r="I8" s="45">
        <f t="shared" ref="I8:I57" si="2">H8*18/100</f>
        <v>26609.4</v>
      </c>
      <c r="J8" s="75">
        <f t="shared" ref="J8:J57" si="3">H8+I8</f>
        <v>174439.4</v>
      </c>
      <c r="K8" s="66">
        <f t="shared" ref="K8:K57" si="4">I8</f>
        <v>26609.4</v>
      </c>
      <c r="L8" s="43">
        <f t="shared" si="0"/>
        <v>147830</v>
      </c>
      <c r="M8" s="32">
        <v>92730</v>
      </c>
      <c r="N8" s="38">
        <f t="shared" ref="N8:N55" si="5">L8-M8</f>
        <v>55100</v>
      </c>
    </row>
    <row r="9" spans="1:24" s="1" customFormat="1" ht="28.5">
      <c r="A9" s="74" t="str">
        <f>'Land Price - BHIWANDI'!A9</f>
        <v>Raffia</v>
      </c>
      <c r="B9" s="87" t="str">
        <f>'Land Price - BHIWANDI'!B9</f>
        <v>R03RR / R03RR1</v>
      </c>
      <c r="C9" s="113">
        <v>146600</v>
      </c>
      <c r="D9" s="113">
        <v>2370</v>
      </c>
      <c r="E9" s="113">
        <v>1100</v>
      </c>
      <c r="F9" s="113">
        <v>4730</v>
      </c>
      <c r="G9" s="114">
        <v>0</v>
      </c>
      <c r="H9" s="115">
        <f t="shared" si="1"/>
        <v>143140</v>
      </c>
      <c r="I9" s="45">
        <f t="shared" si="2"/>
        <v>25765.200000000001</v>
      </c>
      <c r="J9" s="75">
        <f t="shared" si="3"/>
        <v>168905.2</v>
      </c>
      <c r="K9" s="67">
        <f t="shared" si="4"/>
        <v>25765.200000000001</v>
      </c>
      <c r="L9" s="48">
        <f t="shared" si="0"/>
        <v>143140</v>
      </c>
      <c r="M9" s="32">
        <v>91540</v>
      </c>
      <c r="N9" s="38">
        <f t="shared" si="5"/>
        <v>51600</v>
      </c>
    </row>
    <row r="10" spans="1:24" ht="28.5">
      <c r="A10" s="76" t="str">
        <f>'Land Price - BHIWANDI'!A10</f>
        <v>BOPP Film</v>
      </c>
      <c r="B10" s="87" t="str">
        <f>'Land Price - BHIWANDI'!B10</f>
        <v>F03RR / F03RR1</v>
      </c>
      <c r="C10" s="113">
        <v>158400</v>
      </c>
      <c r="D10" s="113">
        <v>2370</v>
      </c>
      <c r="E10" s="113">
        <v>1100</v>
      </c>
      <c r="F10" s="113">
        <v>6330</v>
      </c>
      <c r="G10" s="114">
        <v>0</v>
      </c>
      <c r="H10" s="115">
        <f t="shared" si="1"/>
        <v>153340</v>
      </c>
      <c r="I10" s="46">
        <f t="shared" si="2"/>
        <v>27601.200000000001</v>
      </c>
      <c r="J10" s="75">
        <f t="shared" si="3"/>
        <v>180941.2</v>
      </c>
      <c r="K10" s="67">
        <f t="shared" si="4"/>
        <v>27601.200000000001</v>
      </c>
      <c r="L10" s="48">
        <f t="shared" si="0"/>
        <v>153340</v>
      </c>
      <c r="M10" s="34">
        <v>95240</v>
      </c>
      <c r="N10" s="38">
        <f t="shared" si="5"/>
        <v>58100</v>
      </c>
    </row>
    <row r="11" spans="1:24" s="1" customFormat="1" ht="28.5">
      <c r="A11" s="74" t="str">
        <f>'Land Price - BHIWANDI'!A11</f>
        <v>Fibers &amp; Filaments</v>
      </c>
      <c r="B11" s="87" t="str">
        <f>'Land Price - BHIWANDI'!B11</f>
        <v>Y25GR/Y25GR1</v>
      </c>
      <c r="C11" s="113">
        <v>155300</v>
      </c>
      <c r="D11" s="113">
        <v>2370</v>
      </c>
      <c r="E11" s="113">
        <v>1100</v>
      </c>
      <c r="F11" s="113">
        <v>5140</v>
      </c>
      <c r="G11" s="114">
        <v>0</v>
      </c>
      <c r="H11" s="115">
        <f t="shared" si="1"/>
        <v>151430</v>
      </c>
      <c r="I11" s="45">
        <f t="shared" si="2"/>
        <v>27257.4</v>
      </c>
      <c r="J11" s="75">
        <f t="shared" si="3"/>
        <v>178687.4</v>
      </c>
      <c r="K11" s="67">
        <f t="shared" si="4"/>
        <v>27257.4</v>
      </c>
      <c r="L11" s="48">
        <f t="shared" si="0"/>
        <v>151430</v>
      </c>
      <c r="M11" s="32">
        <v>95830</v>
      </c>
      <c r="N11" s="38">
        <f t="shared" si="5"/>
        <v>55600</v>
      </c>
    </row>
    <row r="12" spans="1:24" s="1" customFormat="1" ht="28.5">
      <c r="A12" s="74" t="str">
        <f>'Land Price - BHIWANDI'!A12</f>
        <v xml:space="preserve">Non-Woven </v>
      </c>
      <c r="B12" s="87" t="str">
        <f>'Land Price - BHIWANDI'!B12</f>
        <v>Y35GR/Y35GR1</v>
      </c>
      <c r="C12" s="113">
        <v>155300</v>
      </c>
      <c r="D12" s="113">
        <v>2370</v>
      </c>
      <c r="E12" s="113">
        <v>1100</v>
      </c>
      <c r="F12" s="113">
        <v>5140</v>
      </c>
      <c r="G12" s="114">
        <v>0</v>
      </c>
      <c r="H12" s="115">
        <f t="shared" si="1"/>
        <v>151430</v>
      </c>
      <c r="I12" s="45">
        <f>H12*18/100</f>
        <v>27257.4</v>
      </c>
      <c r="J12" s="75">
        <f>H12+I12</f>
        <v>178687.4</v>
      </c>
      <c r="K12" s="67">
        <f>I12</f>
        <v>27257.4</v>
      </c>
      <c r="L12" s="48">
        <f t="shared" si="0"/>
        <v>151430</v>
      </c>
      <c r="M12" s="32">
        <v>94830</v>
      </c>
      <c r="N12" s="38">
        <f t="shared" si="5"/>
        <v>56600</v>
      </c>
    </row>
    <row r="13" spans="1:24" s="1" customFormat="1" ht="28.5">
      <c r="A13" s="74" t="str">
        <f>'Land Price - BHIWANDI'!A13</f>
        <v>Fibers &amp; Filaments</v>
      </c>
      <c r="B13" s="87" t="str">
        <f>'Land Price - BHIWANDI'!B13</f>
        <v>Y12GR</v>
      </c>
      <c r="C13" s="113">
        <v>146400</v>
      </c>
      <c r="D13" s="113">
        <v>2370</v>
      </c>
      <c r="E13" s="113">
        <v>1100</v>
      </c>
      <c r="F13" s="113">
        <v>5550</v>
      </c>
      <c r="G13" s="114">
        <v>0</v>
      </c>
      <c r="H13" s="115">
        <f t="shared" si="1"/>
        <v>142120</v>
      </c>
      <c r="I13" s="45">
        <f>H13*18/100</f>
        <v>25581.599999999999</v>
      </c>
      <c r="J13" s="75">
        <f>H13+I13</f>
        <v>167701.6</v>
      </c>
      <c r="K13" s="67">
        <f>I13</f>
        <v>25581.599999999999</v>
      </c>
      <c r="L13" s="48">
        <f t="shared" si="0"/>
        <v>142120</v>
      </c>
      <c r="M13" s="32">
        <v>91020</v>
      </c>
      <c r="N13" s="38">
        <f t="shared" si="5"/>
        <v>51100</v>
      </c>
    </row>
    <row r="14" spans="1:24" s="1" customFormat="1" ht="28.5">
      <c r="A14" s="74" t="str">
        <f>'Land Price - BHIWANDI'!A14</f>
        <v>Cast Film</v>
      </c>
      <c r="B14" s="87" t="str">
        <f>'Land Price - BHIWANDI'!B14</f>
        <v>F08RR/ F08RR1</v>
      </c>
      <c r="C14" s="113">
        <v>156900</v>
      </c>
      <c r="D14" s="113">
        <v>2370</v>
      </c>
      <c r="E14" s="113">
        <v>1100</v>
      </c>
      <c r="F14" s="113">
        <v>7580</v>
      </c>
      <c r="G14" s="114">
        <v>0</v>
      </c>
      <c r="H14" s="115">
        <f t="shared" si="1"/>
        <v>150590</v>
      </c>
      <c r="I14" s="45">
        <f>H14*18/100</f>
        <v>27106.2</v>
      </c>
      <c r="J14" s="75">
        <f>H14+I14</f>
        <v>177696.2</v>
      </c>
      <c r="K14" s="67">
        <f>I14</f>
        <v>27106.2</v>
      </c>
      <c r="L14" s="48">
        <f t="shared" si="0"/>
        <v>150590</v>
      </c>
      <c r="M14" s="32">
        <v>92490</v>
      </c>
      <c r="N14" s="38">
        <f t="shared" si="5"/>
        <v>58100</v>
      </c>
    </row>
    <row r="15" spans="1:24" s="1" customFormat="1" ht="28.5">
      <c r="A15" s="72" t="str">
        <f>'Land Price - BHIWANDI'!A15</f>
        <v>Random Co- Polymer</v>
      </c>
      <c r="B15" s="87" t="str">
        <f>'Land Price - BHIWANDI'!B15</f>
        <v>RM12CR</v>
      </c>
      <c r="C15" s="113">
        <v>161800</v>
      </c>
      <c r="D15" s="113">
        <v>2370</v>
      </c>
      <c r="E15" s="113">
        <v>1100</v>
      </c>
      <c r="F15" s="113">
        <v>5800</v>
      </c>
      <c r="G15" s="114">
        <v>0</v>
      </c>
      <c r="H15" s="115">
        <f t="shared" si="1"/>
        <v>157270</v>
      </c>
      <c r="I15" s="44">
        <f t="shared" ref="I15:I19" si="6">H15*18/100</f>
        <v>28308.6</v>
      </c>
      <c r="J15" s="73">
        <f t="shared" ref="J15:J19" si="7">H15+I15</f>
        <v>185578.6</v>
      </c>
      <c r="K15" s="68">
        <f t="shared" ref="K15:K19" si="8">I15</f>
        <v>28308.6</v>
      </c>
      <c r="L15" s="49">
        <f t="shared" si="0"/>
        <v>157270</v>
      </c>
      <c r="M15" s="32">
        <v>98820</v>
      </c>
      <c r="N15" s="38">
        <f t="shared" si="5"/>
        <v>58450</v>
      </c>
    </row>
    <row r="16" spans="1:24" s="1" customFormat="1" ht="28.5">
      <c r="A16" s="72" t="str">
        <f>'Land Price - BHIWANDI'!A16</f>
        <v>Random Co- Polymer</v>
      </c>
      <c r="B16" s="87" t="str">
        <f>'Land Price - BHIWANDI'!B16</f>
        <v>RM30CR</v>
      </c>
      <c r="C16" s="113">
        <v>162700</v>
      </c>
      <c r="D16" s="113">
        <v>2370</v>
      </c>
      <c r="E16" s="113">
        <v>1100</v>
      </c>
      <c r="F16" s="113">
        <v>5680</v>
      </c>
      <c r="G16" s="114">
        <v>0</v>
      </c>
      <c r="H16" s="115">
        <f t="shared" si="1"/>
        <v>158290</v>
      </c>
      <c r="I16" s="44">
        <f t="shared" si="6"/>
        <v>28492.2</v>
      </c>
      <c r="J16" s="73">
        <f t="shared" si="7"/>
        <v>186782.2</v>
      </c>
      <c r="K16" s="68">
        <f t="shared" si="8"/>
        <v>28492.2</v>
      </c>
      <c r="L16" s="49">
        <f t="shared" si="0"/>
        <v>158290</v>
      </c>
      <c r="M16" s="32">
        <v>99830</v>
      </c>
      <c r="N16" s="38">
        <f t="shared" si="5"/>
        <v>58460</v>
      </c>
    </row>
    <row r="17" spans="1:14" s="1" customFormat="1" ht="28.5">
      <c r="A17" s="72" t="str">
        <f>'Land Price - BHIWANDI'!A17</f>
        <v xml:space="preserve"> Co- Polymer</v>
      </c>
      <c r="B17" s="190" t="str">
        <f>'Land Price - BHIWANDI'!B17</f>
        <v>CM03RR</v>
      </c>
      <c r="C17" s="113">
        <v>154500</v>
      </c>
      <c r="D17" s="113">
        <v>2370</v>
      </c>
      <c r="E17" s="184">
        <v>1100</v>
      </c>
      <c r="F17" s="113">
        <v>5340</v>
      </c>
      <c r="G17" s="185">
        <v>0</v>
      </c>
      <c r="H17" s="115">
        <f t="shared" si="1"/>
        <v>150430</v>
      </c>
      <c r="I17" s="44">
        <f t="shared" si="6"/>
        <v>27077.4</v>
      </c>
      <c r="J17" s="186">
        <f t="shared" si="7"/>
        <v>177507.4</v>
      </c>
      <c r="K17" s="191">
        <f t="shared" si="8"/>
        <v>27077.4</v>
      </c>
      <c r="L17" s="192">
        <f t="shared" si="0"/>
        <v>150430</v>
      </c>
      <c r="M17" s="32">
        <v>99830</v>
      </c>
      <c r="N17" s="188">
        <f t="shared" si="5"/>
        <v>50600</v>
      </c>
    </row>
    <row r="18" spans="1:14" s="1" customFormat="1" ht="28.5">
      <c r="A18" s="72" t="str">
        <f>'Land Price - BHIWANDI'!A18</f>
        <v xml:space="preserve"> Co- Polymer</v>
      </c>
      <c r="B18" s="190" t="str">
        <f>'Land Price - BHIWANDI'!B18</f>
        <v>CM08NR</v>
      </c>
      <c r="C18" s="113">
        <v>154400</v>
      </c>
      <c r="D18" s="113">
        <v>2370</v>
      </c>
      <c r="E18" s="184">
        <v>1100</v>
      </c>
      <c r="F18" s="113">
        <v>5240</v>
      </c>
      <c r="G18" s="185">
        <v>0</v>
      </c>
      <c r="H18" s="115">
        <f t="shared" si="1"/>
        <v>150430</v>
      </c>
      <c r="I18" s="44">
        <f t="shared" si="6"/>
        <v>27077.4</v>
      </c>
      <c r="J18" s="186">
        <f t="shared" si="7"/>
        <v>177507.4</v>
      </c>
      <c r="K18" s="191">
        <f t="shared" si="8"/>
        <v>27077.4</v>
      </c>
      <c r="L18" s="192">
        <f t="shared" si="0"/>
        <v>150430</v>
      </c>
      <c r="M18" s="32">
        <v>99830</v>
      </c>
      <c r="N18" s="188">
        <f t="shared" si="5"/>
        <v>50600</v>
      </c>
    </row>
    <row r="19" spans="1:14" s="1" customFormat="1" ht="28.5">
      <c r="A19" s="72" t="str">
        <f>'Land Price - BHIWANDI'!A19</f>
        <v xml:space="preserve"> Co- Polymer</v>
      </c>
      <c r="B19" s="190" t="str">
        <f>'Land Price - BHIWANDI'!B19</f>
        <v>CM12RR</v>
      </c>
      <c r="C19" s="113">
        <v>154500</v>
      </c>
      <c r="D19" s="113">
        <v>2370</v>
      </c>
      <c r="E19" s="184">
        <v>1100</v>
      </c>
      <c r="F19" s="113">
        <v>5340</v>
      </c>
      <c r="G19" s="185">
        <v>0</v>
      </c>
      <c r="H19" s="115">
        <f t="shared" si="1"/>
        <v>150430</v>
      </c>
      <c r="I19" s="44">
        <f t="shared" si="6"/>
        <v>27077.4</v>
      </c>
      <c r="J19" s="186">
        <f t="shared" si="7"/>
        <v>177507.4</v>
      </c>
      <c r="K19" s="191">
        <f t="shared" si="8"/>
        <v>27077.4</v>
      </c>
      <c r="L19" s="192">
        <f t="shared" si="0"/>
        <v>150430</v>
      </c>
      <c r="M19" s="32">
        <v>99830</v>
      </c>
      <c r="N19" s="188">
        <f t="shared" si="5"/>
        <v>50600</v>
      </c>
    </row>
    <row r="20" spans="1:14" s="1" customFormat="1" ht="28.5">
      <c r="A20" s="72" t="str">
        <f>'Land Price - BHIWANDI'!A20</f>
        <v xml:space="preserve"> Co- Polymer</v>
      </c>
      <c r="B20" s="190" t="str">
        <f>'Land Price - BHIWANDI'!B20</f>
        <v>CE02RR</v>
      </c>
      <c r="C20" s="113">
        <v>156900</v>
      </c>
      <c r="D20" s="113">
        <v>2370</v>
      </c>
      <c r="E20" s="184">
        <v>1100</v>
      </c>
      <c r="F20" s="113">
        <v>6270</v>
      </c>
      <c r="G20" s="185">
        <v>0</v>
      </c>
      <c r="H20" s="115">
        <f t="shared" si="1"/>
        <v>151900</v>
      </c>
      <c r="I20" s="44">
        <f t="shared" ref="I20" si="9">H20*18/100</f>
        <v>27342</v>
      </c>
      <c r="J20" s="186">
        <f t="shared" ref="J20" si="10">H20+I20</f>
        <v>179242</v>
      </c>
      <c r="K20" s="191">
        <f t="shared" ref="K20" si="11">I20</f>
        <v>27342</v>
      </c>
      <c r="L20" s="192">
        <f t="shared" ref="L20" si="12">J20-K20</f>
        <v>151900</v>
      </c>
      <c r="M20" s="32">
        <v>99830</v>
      </c>
      <c r="N20" s="188">
        <f t="shared" ref="N20" si="13">L20-M20</f>
        <v>52070</v>
      </c>
    </row>
    <row r="21" spans="1:14" s="1" customFormat="1" ht="28.5">
      <c r="A21" s="72" t="str">
        <f>'Land Price - BHIWANDI'!A21</f>
        <v xml:space="preserve"> Co- Polymer</v>
      </c>
      <c r="B21" s="190" t="str">
        <f>'Land Price - BHIWANDI'!B21</f>
        <v>CM25NR</v>
      </c>
      <c r="C21" s="113">
        <v>156100</v>
      </c>
      <c r="D21" s="113">
        <v>2370</v>
      </c>
      <c r="E21" s="184">
        <v>1100</v>
      </c>
      <c r="F21" s="113">
        <v>6450</v>
      </c>
      <c r="G21" s="185">
        <v>0</v>
      </c>
      <c r="H21" s="115">
        <f t="shared" si="1"/>
        <v>150920</v>
      </c>
      <c r="I21" s="44">
        <f t="shared" ref="I21" si="14">H21*18/100</f>
        <v>27165.599999999999</v>
      </c>
      <c r="J21" s="186">
        <f t="shared" ref="J21" si="15">H21+I21</f>
        <v>178085.6</v>
      </c>
      <c r="K21" s="191">
        <f t="shared" ref="K21" si="16">I21</f>
        <v>27165.599999999999</v>
      </c>
      <c r="L21" s="192">
        <f t="shared" ref="L21" si="17">J21-K21</f>
        <v>150920</v>
      </c>
      <c r="M21" s="32">
        <v>99830</v>
      </c>
      <c r="N21" s="188">
        <f t="shared" ref="N21" si="18">L21-M21</f>
        <v>51090</v>
      </c>
    </row>
    <row r="22" spans="1:14" s="1" customFormat="1" ht="28.5">
      <c r="A22" s="72" t="str">
        <f>'Land Price - BHIWANDI'!A22</f>
        <v xml:space="preserve"> Co- Polymer</v>
      </c>
      <c r="B22" s="190" t="str">
        <f>'Land Price - BHIWANDI'!B22</f>
        <v>CM40NR</v>
      </c>
      <c r="C22" s="113">
        <v>156900</v>
      </c>
      <c r="D22" s="113">
        <v>2370</v>
      </c>
      <c r="E22" s="184">
        <v>1100</v>
      </c>
      <c r="F22" s="113">
        <v>6270</v>
      </c>
      <c r="G22" s="185">
        <v>0</v>
      </c>
      <c r="H22" s="115">
        <f t="shared" si="1"/>
        <v>151900</v>
      </c>
      <c r="I22" s="44">
        <f t="shared" ref="I22" si="19">H22*18/100</f>
        <v>27342</v>
      </c>
      <c r="J22" s="186">
        <f t="shared" ref="J22" si="20">H22+I22</f>
        <v>179242</v>
      </c>
      <c r="K22" s="191">
        <f t="shared" ref="K22" si="21">I22</f>
        <v>27342</v>
      </c>
      <c r="L22" s="192">
        <f t="shared" ref="L22" si="22">J22-K22</f>
        <v>151900</v>
      </c>
      <c r="M22" s="32">
        <v>99830</v>
      </c>
      <c r="N22" s="188">
        <f t="shared" ref="N22" si="23">L22-M22</f>
        <v>52070</v>
      </c>
    </row>
    <row r="23" spans="1:14" s="1" customFormat="1" ht="28.5">
      <c r="A23" s="72" t="str">
        <f>'Land Price - BHIWANDI'!A23</f>
        <v xml:space="preserve"> Co- Polymer</v>
      </c>
      <c r="B23" s="190" t="str">
        <f>'Land Price - BHIWANDI'!B23</f>
        <v>CM65NR</v>
      </c>
      <c r="C23" s="113">
        <v>156900</v>
      </c>
      <c r="D23" s="113">
        <v>2370</v>
      </c>
      <c r="E23" s="184">
        <v>1100</v>
      </c>
      <c r="F23" s="113">
        <v>6270</v>
      </c>
      <c r="G23" s="185">
        <v>0</v>
      </c>
      <c r="H23" s="115">
        <f t="shared" si="1"/>
        <v>151900</v>
      </c>
      <c r="I23" s="44">
        <f t="shared" ref="I23" si="24">H23*18/100</f>
        <v>27342</v>
      </c>
      <c r="J23" s="186">
        <f t="shared" ref="J23" si="25">H23+I23</f>
        <v>179242</v>
      </c>
      <c r="K23" s="191">
        <f t="shared" ref="K23" si="26">I23</f>
        <v>27342</v>
      </c>
      <c r="L23" s="192">
        <f t="shared" ref="L23" si="27">J23-K23</f>
        <v>151900</v>
      </c>
      <c r="M23" s="32">
        <v>99830</v>
      </c>
      <c r="N23" s="188">
        <f t="shared" ref="N23" si="28">L23-M23</f>
        <v>52070</v>
      </c>
    </row>
    <row r="24" spans="1:14" s="1" customFormat="1" ht="28.5">
      <c r="A24" s="72" t="str">
        <f>'Land Price - BHIWANDI'!A24</f>
        <v xml:space="preserve"> Co- Polymer</v>
      </c>
      <c r="B24" s="190" t="str">
        <f>'Land Price - BHIWANDI'!B24</f>
        <v>CM10TE</v>
      </c>
      <c r="C24" s="113">
        <v>156200</v>
      </c>
      <c r="D24" s="113">
        <v>2370</v>
      </c>
      <c r="E24" s="184">
        <v>1100</v>
      </c>
      <c r="F24" s="113">
        <v>5280</v>
      </c>
      <c r="G24" s="185">
        <v>0</v>
      </c>
      <c r="H24" s="115">
        <f t="shared" si="1"/>
        <v>152190</v>
      </c>
      <c r="I24" s="44">
        <f t="shared" ref="I24" si="29">H24*18/100</f>
        <v>27394.2</v>
      </c>
      <c r="J24" s="186">
        <f t="shared" ref="J24" si="30">H24+I24</f>
        <v>179584.2</v>
      </c>
      <c r="K24" s="191">
        <f t="shared" ref="K24" si="31">I24</f>
        <v>27394.2</v>
      </c>
      <c r="L24" s="192">
        <f t="shared" ref="L24" si="32">J24-K24</f>
        <v>152190</v>
      </c>
      <c r="M24" s="32">
        <v>99830</v>
      </c>
      <c r="N24" s="188">
        <f t="shared" ref="N24" si="33">L24-M24</f>
        <v>52360</v>
      </c>
    </row>
    <row r="25" spans="1:14" s="1" customFormat="1" ht="28.5">
      <c r="A25" s="72" t="str">
        <f>'Land Price - BHIWANDI'!A25</f>
        <v xml:space="preserve"> Co- Polymer</v>
      </c>
      <c r="B25" s="190" t="str">
        <f>'Land Price - BHIWANDI'!B25</f>
        <v>CM12RE</v>
      </c>
      <c r="C25" s="113">
        <v>158900</v>
      </c>
      <c r="D25" s="113">
        <v>2370</v>
      </c>
      <c r="E25" s="184">
        <v>1100</v>
      </c>
      <c r="F25" s="113">
        <v>6430</v>
      </c>
      <c r="G25" s="185">
        <v>0</v>
      </c>
      <c r="H25" s="115">
        <f>C25+D25-E25-F25-G25</f>
        <v>153740</v>
      </c>
      <c r="I25" s="44">
        <f t="shared" ref="I25" si="34">H25*18/100</f>
        <v>27673.200000000001</v>
      </c>
      <c r="J25" s="186">
        <f t="shared" ref="J25" si="35">H25+I25</f>
        <v>181413.2</v>
      </c>
      <c r="K25" s="191">
        <f t="shared" ref="K25" si="36">I25</f>
        <v>27673.200000000001</v>
      </c>
      <c r="L25" s="192">
        <f t="shared" ref="L25" si="37">J25-K25</f>
        <v>153740</v>
      </c>
      <c r="M25" s="32">
        <v>99830</v>
      </c>
      <c r="N25" s="188">
        <f t="shared" ref="N25" si="38">L25-M25</f>
        <v>53910</v>
      </c>
    </row>
    <row r="26" spans="1:14" s="1" customFormat="1" ht="28.5">
      <c r="A26" s="151" t="s">
        <v>330</v>
      </c>
      <c r="B26" s="87" t="s">
        <v>327</v>
      </c>
      <c r="C26" s="113">
        <v>145600</v>
      </c>
      <c r="D26" s="113">
        <v>2370</v>
      </c>
      <c r="E26" s="113">
        <v>1100</v>
      </c>
      <c r="F26" s="113">
        <v>4290</v>
      </c>
      <c r="G26" s="114">
        <v>0</v>
      </c>
      <c r="H26" s="115">
        <f>C26+D26-E26-F26-G26</f>
        <v>142580</v>
      </c>
      <c r="I26" s="44"/>
      <c r="J26" s="73"/>
      <c r="K26" s="68"/>
      <c r="L26" s="49"/>
      <c r="M26" s="32"/>
      <c r="N26" s="38"/>
    </row>
    <row r="27" spans="1:14" s="1" customFormat="1" ht="28.5">
      <c r="A27" s="151" t="s">
        <v>331</v>
      </c>
      <c r="B27" s="87" t="s">
        <v>328</v>
      </c>
      <c r="C27" s="113">
        <v>146900</v>
      </c>
      <c r="D27" s="113">
        <v>2370</v>
      </c>
      <c r="E27" s="113">
        <v>1100</v>
      </c>
      <c r="F27" s="113">
        <v>5550</v>
      </c>
      <c r="G27" s="114">
        <v>0</v>
      </c>
      <c r="H27" s="115">
        <f>C27+D27-E27-F27-G27</f>
        <v>142620</v>
      </c>
      <c r="I27" s="44"/>
      <c r="J27" s="73"/>
      <c r="K27" s="68"/>
      <c r="L27" s="49"/>
      <c r="M27" s="32"/>
      <c r="N27" s="38"/>
    </row>
    <row r="28" spans="1:14" s="1" customFormat="1" ht="28.5">
      <c r="A28" s="151" t="s">
        <v>335</v>
      </c>
      <c r="B28" s="190" t="s">
        <v>334</v>
      </c>
      <c r="C28" s="113">
        <v>155300</v>
      </c>
      <c r="D28" s="113">
        <v>2370</v>
      </c>
      <c r="E28" s="113">
        <v>1100</v>
      </c>
      <c r="F28" s="113">
        <v>5140</v>
      </c>
      <c r="G28" s="114">
        <v>0</v>
      </c>
      <c r="H28" s="115">
        <f>C28+D28-E28-F28-G28</f>
        <v>151430</v>
      </c>
      <c r="I28" s="44"/>
      <c r="J28" s="73"/>
      <c r="K28" s="68"/>
      <c r="L28" s="49"/>
      <c r="M28" s="32"/>
      <c r="N28" s="38"/>
    </row>
    <row r="29" spans="1:14" s="1" customFormat="1" ht="28.5">
      <c r="A29" s="151" t="s">
        <v>342</v>
      </c>
      <c r="B29" s="190" t="s">
        <v>344</v>
      </c>
      <c r="C29" s="113">
        <v>162800</v>
      </c>
      <c r="D29" s="113">
        <v>2370</v>
      </c>
      <c r="E29" s="113">
        <v>1100</v>
      </c>
      <c r="F29" s="113">
        <v>5820</v>
      </c>
      <c r="G29" s="114">
        <v>0</v>
      </c>
      <c r="H29" s="115">
        <f t="shared" ref="H29:H36" si="39">C29+D29-E29-F29-G29</f>
        <v>158250</v>
      </c>
      <c r="I29" s="44"/>
      <c r="J29" s="73"/>
      <c r="K29" s="68"/>
      <c r="L29" s="49"/>
      <c r="M29" s="32"/>
      <c r="N29" s="38"/>
    </row>
    <row r="30" spans="1:14" s="1" customFormat="1" ht="28.5">
      <c r="A30" s="151" t="s">
        <v>343</v>
      </c>
      <c r="B30" s="190" t="s">
        <v>345</v>
      </c>
      <c r="C30" s="113">
        <v>173800</v>
      </c>
      <c r="D30" s="113">
        <v>2370</v>
      </c>
      <c r="E30" s="113">
        <v>1100</v>
      </c>
      <c r="F30" s="113">
        <v>5800</v>
      </c>
      <c r="G30" s="114">
        <v>0</v>
      </c>
      <c r="H30" s="115">
        <f t="shared" si="39"/>
        <v>169270</v>
      </c>
      <c r="I30" s="44"/>
      <c r="J30" s="73"/>
      <c r="K30" s="68"/>
      <c r="L30" s="49"/>
      <c r="M30" s="32"/>
      <c r="N30" s="38"/>
    </row>
    <row r="31" spans="1:14" s="1" customFormat="1" ht="28.5">
      <c r="A31" s="151" t="s">
        <v>357</v>
      </c>
      <c r="B31" s="190" t="s">
        <v>356</v>
      </c>
      <c r="C31" s="113">
        <v>149400</v>
      </c>
      <c r="D31" s="113">
        <v>2370</v>
      </c>
      <c r="E31" s="113">
        <v>1100</v>
      </c>
      <c r="F31" s="113">
        <v>5190</v>
      </c>
      <c r="G31" s="114">
        <v>0</v>
      </c>
      <c r="H31" s="115">
        <f t="shared" si="39"/>
        <v>145480</v>
      </c>
      <c r="I31" s="44"/>
      <c r="J31" s="73"/>
      <c r="K31" s="68"/>
      <c r="L31" s="49"/>
      <c r="M31" s="32"/>
      <c r="N31" s="38"/>
    </row>
    <row r="32" spans="1:14" s="1" customFormat="1" ht="28.5">
      <c r="A32" s="222" t="s">
        <v>364</v>
      </c>
      <c r="B32" s="190" t="s">
        <v>365</v>
      </c>
      <c r="C32" s="113">
        <v>163000</v>
      </c>
      <c r="D32" s="113">
        <v>2370</v>
      </c>
      <c r="E32" s="113">
        <v>1100</v>
      </c>
      <c r="F32" s="113">
        <v>6000</v>
      </c>
      <c r="G32" s="114">
        <v>0</v>
      </c>
      <c r="H32" s="115">
        <f t="shared" si="39"/>
        <v>158270</v>
      </c>
      <c r="I32" s="44"/>
      <c r="J32" s="73"/>
      <c r="K32" s="68"/>
      <c r="L32" s="49"/>
      <c r="M32" s="32"/>
      <c r="N32" s="38"/>
    </row>
    <row r="33" spans="1:14" s="1" customFormat="1" ht="28.5">
      <c r="A33" s="222" t="s">
        <v>364</v>
      </c>
      <c r="B33" s="190" t="s">
        <v>366</v>
      </c>
      <c r="C33" s="113">
        <v>163800</v>
      </c>
      <c r="D33" s="113">
        <v>2370</v>
      </c>
      <c r="E33" s="113">
        <v>1100</v>
      </c>
      <c r="F33" s="113">
        <v>5800</v>
      </c>
      <c r="G33" s="114">
        <v>0</v>
      </c>
      <c r="H33" s="115">
        <f t="shared" si="39"/>
        <v>159270</v>
      </c>
      <c r="I33" s="44"/>
      <c r="J33" s="73"/>
      <c r="K33" s="68"/>
      <c r="L33" s="49"/>
      <c r="M33" s="32"/>
      <c r="N33" s="38"/>
    </row>
    <row r="34" spans="1:14" s="1" customFormat="1" ht="28.5">
      <c r="A34" s="222" t="s">
        <v>391</v>
      </c>
      <c r="B34" s="190" t="s">
        <v>391</v>
      </c>
      <c r="C34" s="113">
        <v>147900</v>
      </c>
      <c r="D34" s="113">
        <v>2370</v>
      </c>
      <c r="E34" s="113">
        <v>1100</v>
      </c>
      <c r="F34" s="113">
        <v>5550</v>
      </c>
      <c r="G34" s="114">
        <v>0</v>
      </c>
      <c r="H34" s="115">
        <f t="shared" si="39"/>
        <v>143620</v>
      </c>
      <c r="I34" s="44"/>
      <c r="J34" s="73"/>
      <c r="K34" s="68"/>
      <c r="L34" s="49"/>
      <c r="M34" s="32"/>
      <c r="N34" s="38"/>
    </row>
    <row r="35" spans="1:14" s="1" customFormat="1" ht="28.5">
      <c r="A35" s="222" t="s">
        <v>425</v>
      </c>
      <c r="B35" s="190" t="s">
        <v>423</v>
      </c>
      <c r="C35" s="113">
        <v>159400</v>
      </c>
      <c r="D35" s="113">
        <v>2370</v>
      </c>
      <c r="E35" s="113">
        <v>1100</v>
      </c>
      <c r="F35" s="113">
        <v>6430</v>
      </c>
      <c r="G35" s="114">
        <v>0</v>
      </c>
      <c r="H35" s="115">
        <f t="shared" si="39"/>
        <v>154240</v>
      </c>
      <c r="I35" s="44"/>
      <c r="J35" s="73"/>
      <c r="K35" s="68"/>
      <c r="L35" s="49"/>
      <c r="M35" s="32"/>
      <c r="N35" s="38"/>
    </row>
    <row r="36" spans="1:14" s="1" customFormat="1" ht="28.5">
      <c r="A36" s="222" t="s">
        <v>425</v>
      </c>
      <c r="B36" s="190" t="s">
        <v>424</v>
      </c>
      <c r="C36" s="113">
        <v>160400</v>
      </c>
      <c r="D36" s="113">
        <v>2370</v>
      </c>
      <c r="E36" s="113">
        <v>1100</v>
      </c>
      <c r="F36" s="113">
        <v>6430</v>
      </c>
      <c r="G36" s="114">
        <v>0</v>
      </c>
      <c r="H36" s="115">
        <f t="shared" si="39"/>
        <v>155240</v>
      </c>
      <c r="I36" s="44"/>
      <c r="J36" s="73"/>
      <c r="K36" s="68"/>
      <c r="L36" s="49"/>
      <c r="M36" s="32"/>
      <c r="N36" s="38"/>
    </row>
    <row r="37" spans="1:14" s="2" customFormat="1" ht="28.5">
      <c r="A37" s="74" t="s">
        <v>113</v>
      </c>
      <c r="B37" s="87" t="str">
        <f>'Land Price - BHIWANDI'!B37</f>
        <v>N12RR / N12RR1</v>
      </c>
      <c r="C37" s="113">
        <v>145100</v>
      </c>
      <c r="D37" s="113">
        <v>2370</v>
      </c>
      <c r="E37" s="113">
        <v>1100</v>
      </c>
      <c r="F37" s="113">
        <v>5550</v>
      </c>
      <c r="G37" s="114">
        <v>0</v>
      </c>
      <c r="H37" s="115">
        <f>C37+D37-E37-F37-G37</f>
        <v>140820</v>
      </c>
      <c r="I37" s="45">
        <f t="shared" si="2"/>
        <v>25347.599999999999</v>
      </c>
      <c r="J37" s="75">
        <f t="shared" si="3"/>
        <v>166167.6</v>
      </c>
      <c r="K37" s="69">
        <f t="shared" si="4"/>
        <v>25347.599999999999</v>
      </c>
      <c r="L37" s="48">
        <f t="shared" si="0"/>
        <v>140820</v>
      </c>
      <c r="M37" s="33">
        <v>89720</v>
      </c>
      <c r="N37" s="38">
        <f t="shared" si="5"/>
        <v>51100</v>
      </c>
    </row>
    <row r="38" spans="1:14" s="1" customFormat="1" ht="28.5">
      <c r="A38" s="74" t="str">
        <f>'Land Price - BHIWANDI'!A38</f>
        <v>TQPP Film (NP)</v>
      </c>
      <c r="B38" s="87" t="str">
        <f>'Land Price - BHIWANDI'!B38</f>
        <v>N10SR / N10SR1</v>
      </c>
      <c r="C38" s="113">
        <v>151200</v>
      </c>
      <c r="D38" s="113">
        <v>2370</v>
      </c>
      <c r="E38" s="113">
        <v>1100</v>
      </c>
      <c r="F38" s="113">
        <v>5440</v>
      </c>
      <c r="G38" s="114">
        <v>0</v>
      </c>
      <c r="H38" s="115">
        <f t="shared" si="1"/>
        <v>147030</v>
      </c>
      <c r="I38" s="45">
        <f t="shared" si="2"/>
        <v>26465.4</v>
      </c>
      <c r="J38" s="75">
        <f t="shared" si="3"/>
        <v>173495.4</v>
      </c>
      <c r="K38" s="67">
        <f t="shared" si="4"/>
        <v>26465.4</v>
      </c>
      <c r="L38" s="48">
        <f t="shared" si="0"/>
        <v>147030</v>
      </c>
      <c r="M38" s="32">
        <v>91930</v>
      </c>
      <c r="N38" s="38">
        <f t="shared" si="5"/>
        <v>55100</v>
      </c>
    </row>
    <row r="39" spans="1:14" s="1" customFormat="1" ht="28.5">
      <c r="A39" s="74" t="str">
        <f>'Land Price - BHIWANDI'!A39</f>
        <v>Raffia (NP)</v>
      </c>
      <c r="B39" s="87" t="str">
        <f>'Land Price - BHIWANDI'!B39</f>
        <v>N03RR / N03RR1</v>
      </c>
      <c r="C39" s="113">
        <v>145800</v>
      </c>
      <c r="D39" s="113">
        <v>2370</v>
      </c>
      <c r="E39" s="113">
        <v>1100</v>
      </c>
      <c r="F39" s="113">
        <v>4730</v>
      </c>
      <c r="G39" s="114">
        <v>0</v>
      </c>
      <c r="H39" s="115">
        <f t="shared" si="1"/>
        <v>142340</v>
      </c>
      <c r="I39" s="45">
        <f t="shared" si="2"/>
        <v>25621.200000000001</v>
      </c>
      <c r="J39" s="75">
        <f t="shared" si="3"/>
        <v>167961.2</v>
      </c>
      <c r="K39" s="67">
        <f t="shared" si="4"/>
        <v>25621.200000000001</v>
      </c>
      <c r="L39" s="48">
        <f t="shared" si="0"/>
        <v>142340</v>
      </c>
      <c r="M39" s="32">
        <v>90740</v>
      </c>
      <c r="N39" s="38">
        <f t="shared" si="5"/>
        <v>51600</v>
      </c>
    </row>
    <row r="40" spans="1:14" s="1" customFormat="1" ht="28.5">
      <c r="A40" s="74" t="str">
        <f>'Land Price - BHIWANDI'!A40</f>
        <v>Fibers &amp; Filaments (NP)</v>
      </c>
      <c r="B40" s="87" t="str">
        <f>'Land Price - BHIWANDI'!B40</f>
        <v>N25GR</v>
      </c>
      <c r="C40" s="113">
        <v>154500</v>
      </c>
      <c r="D40" s="113">
        <v>2370</v>
      </c>
      <c r="E40" s="113">
        <v>1100</v>
      </c>
      <c r="F40" s="113">
        <v>5140</v>
      </c>
      <c r="G40" s="114">
        <v>0</v>
      </c>
      <c r="H40" s="115">
        <f t="shared" si="1"/>
        <v>150630</v>
      </c>
      <c r="I40" s="45">
        <f t="shared" si="2"/>
        <v>27113.4</v>
      </c>
      <c r="J40" s="75">
        <f t="shared" si="3"/>
        <v>177743.4</v>
      </c>
      <c r="K40" s="67">
        <f t="shared" si="4"/>
        <v>27113.4</v>
      </c>
      <c r="L40" s="48">
        <f t="shared" si="0"/>
        <v>150630</v>
      </c>
      <c r="M40" s="32">
        <v>95030</v>
      </c>
      <c r="N40" s="38">
        <f t="shared" si="5"/>
        <v>55600</v>
      </c>
    </row>
    <row r="41" spans="1:14" s="1" customFormat="1" ht="28.5">
      <c r="A41" s="74" t="str">
        <f>'Land Price - BHIWANDI'!A41</f>
        <v>Non-Woven (NP)</v>
      </c>
      <c r="B41" s="87" t="str">
        <f>'Land Price - BHIWANDI'!B41</f>
        <v>N35GR</v>
      </c>
      <c r="C41" s="113">
        <v>154500</v>
      </c>
      <c r="D41" s="113">
        <v>2370</v>
      </c>
      <c r="E41" s="113">
        <v>1100</v>
      </c>
      <c r="F41" s="113">
        <v>5140</v>
      </c>
      <c r="G41" s="114">
        <v>0</v>
      </c>
      <c r="H41" s="115">
        <f t="shared" si="1"/>
        <v>150630</v>
      </c>
      <c r="I41" s="45">
        <f>H41*18/100</f>
        <v>27113.4</v>
      </c>
      <c r="J41" s="75">
        <f>H41+I41</f>
        <v>177743.4</v>
      </c>
      <c r="K41" s="67">
        <f>I41</f>
        <v>27113.4</v>
      </c>
      <c r="L41" s="48">
        <f>J41-K41</f>
        <v>150630</v>
      </c>
      <c r="M41" s="32">
        <v>95030</v>
      </c>
      <c r="N41" s="38">
        <f t="shared" si="5"/>
        <v>55600</v>
      </c>
    </row>
    <row r="42" spans="1:14" ht="28.5">
      <c r="A42" s="74" t="str">
        <f>'Land Price - BHIWANDI'!A42</f>
        <v>Fibers &amp; Filaments (NP)</v>
      </c>
      <c r="B42" s="87" t="str">
        <f>'Land Price - BHIWANDI'!B42</f>
        <v>N12GR</v>
      </c>
      <c r="C42" s="113">
        <v>145600</v>
      </c>
      <c r="D42" s="113">
        <v>2370</v>
      </c>
      <c r="E42" s="113">
        <v>1100</v>
      </c>
      <c r="F42" s="113">
        <v>5550</v>
      </c>
      <c r="G42" s="114">
        <v>0</v>
      </c>
      <c r="H42" s="115">
        <f t="shared" si="1"/>
        <v>141320</v>
      </c>
      <c r="I42" s="45">
        <f>H42*18/100</f>
        <v>25437.599999999999</v>
      </c>
      <c r="J42" s="75">
        <f>H42+I42</f>
        <v>166757.6</v>
      </c>
      <c r="K42" s="67">
        <f>I42</f>
        <v>25437.599999999999</v>
      </c>
      <c r="L42" s="48">
        <f>J42-K42</f>
        <v>141320</v>
      </c>
      <c r="M42" s="34">
        <v>90220</v>
      </c>
      <c r="N42" s="38">
        <f t="shared" si="5"/>
        <v>51100</v>
      </c>
    </row>
    <row r="43" spans="1:14" ht="28.5">
      <c r="A43" s="72" t="str">
        <f>'Land Price - BHIWANDI'!A43</f>
        <v>Random Co- Polymer (NP)</v>
      </c>
      <c r="B43" s="87" t="str">
        <f>'Land Price - BHIWANDI'!B43</f>
        <v>NM12CR</v>
      </c>
      <c r="C43" s="113">
        <v>161000</v>
      </c>
      <c r="D43" s="113">
        <v>2370</v>
      </c>
      <c r="E43" s="113">
        <v>1100</v>
      </c>
      <c r="F43" s="113">
        <v>5800</v>
      </c>
      <c r="G43" s="114">
        <v>0</v>
      </c>
      <c r="H43" s="115">
        <f t="shared" si="1"/>
        <v>156470</v>
      </c>
      <c r="I43" s="44">
        <f t="shared" ref="I43:I47" si="40">H43*18/100</f>
        <v>28164.6</v>
      </c>
      <c r="J43" s="73">
        <f t="shared" ref="J43:J47" si="41">H43+I43</f>
        <v>184634.6</v>
      </c>
      <c r="K43" s="68">
        <f t="shared" ref="K43:K47" si="42">I43</f>
        <v>28164.6</v>
      </c>
      <c r="L43" s="49">
        <f t="shared" ref="L43:L47" si="43">J43-K43</f>
        <v>156470</v>
      </c>
      <c r="M43" s="34">
        <v>98020</v>
      </c>
      <c r="N43" s="38">
        <f t="shared" si="5"/>
        <v>58450</v>
      </c>
    </row>
    <row r="44" spans="1:14" ht="28.5">
      <c r="A44" s="72" t="str">
        <f>'Land Price - BHIWANDI'!A44</f>
        <v>Random Co- Polymer (NP)</v>
      </c>
      <c r="B44" s="87" t="str">
        <f>'Land Price - BHIWANDI'!B44</f>
        <v>NM30CR</v>
      </c>
      <c r="C44" s="113">
        <v>161900</v>
      </c>
      <c r="D44" s="113">
        <v>2370</v>
      </c>
      <c r="E44" s="113">
        <v>1100</v>
      </c>
      <c r="F44" s="113">
        <v>5680</v>
      </c>
      <c r="G44" s="114">
        <v>0</v>
      </c>
      <c r="H44" s="115">
        <f t="shared" si="1"/>
        <v>157490</v>
      </c>
      <c r="I44" s="44">
        <f t="shared" si="40"/>
        <v>28348.2</v>
      </c>
      <c r="J44" s="73">
        <f t="shared" si="41"/>
        <v>185838.2</v>
      </c>
      <c r="K44" s="68">
        <f t="shared" si="42"/>
        <v>28348.2</v>
      </c>
      <c r="L44" s="49">
        <f t="shared" si="43"/>
        <v>157490</v>
      </c>
      <c r="M44" s="34">
        <v>100030</v>
      </c>
      <c r="N44" s="38">
        <f t="shared" si="5"/>
        <v>57460</v>
      </c>
    </row>
    <row r="45" spans="1:14" s="1" customFormat="1" ht="28.5">
      <c r="A45" s="72" t="str">
        <f>'Land Price - BHIWANDI'!A45</f>
        <v>Co- Polymer (NP)</v>
      </c>
      <c r="B45" s="190" t="str">
        <f>'Land Price - BHIWANDI'!B45</f>
        <v>NM03RR</v>
      </c>
      <c r="C45" s="113">
        <v>153700</v>
      </c>
      <c r="D45" s="113">
        <v>2370</v>
      </c>
      <c r="E45" s="184">
        <v>1100</v>
      </c>
      <c r="F45" s="113">
        <v>5340</v>
      </c>
      <c r="G45" s="185">
        <v>0</v>
      </c>
      <c r="H45" s="115">
        <f t="shared" si="1"/>
        <v>149630</v>
      </c>
      <c r="I45" s="44">
        <f t="shared" si="40"/>
        <v>26933.4</v>
      </c>
      <c r="J45" s="186">
        <f t="shared" si="41"/>
        <v>176563.4</v>
      </c>
      <c r="K45" s="191">
        <f t="shared" si="42"/>
        <v>26933.4</v>
      </c>
      <c r="L45" s="192">
        <f t="shared" si="43"/>
        <v>149630</v>
      </c>
      <c r="M45" s="32">
        <v>100030</v>
      </c>
      <c r="N45" s="188">
        <f t="shared" si="5"/>
        <v>49600</v>
      </c>
    </row>
    <row r="46" spans="1:14" s="1" customFormat="1" ht="28.5">
      <c r="A46" s="72" t="str">
        <f>'Land Price - BHIWANDI'!A46</f>
        <v>Co- Polymer (NP)</v>
      </c>
      <c r="B46" s="190" t="str">
        <f>'Land Price - BHIWANDI'!B46</f>
        <v>NM08NR</v>
      </c>
      <c r="C46" s="113">
        <v>153600</v>
      </c>
      <c r="D46" s="113">
        <v>2370</v>
      </c>
      <c r="E46" s="184">
        <v>1100</v>
      </c>
      <c r="F46" s="113">
        <v>5240</v>
      </c>
      <c r="G46" s="185">
        <v>0</v>
      </c>
      <c r="H46" s="115">
        <f t="shared" si="1"/>
        <v>149630</v>
      </c>
      <c r="I46" s="44">
        <f t="shared" si="40"/>
        <v>26933.4</v>
      </c>
      <c r="J46" s="186">
        <f t="shared" si="41"/>
        <v>176563.4</v>
      </c>
      <c r="K46" s="191">
        <f t="shared" si="42"/>
        <v>26933.4</v>
      </c>
      <c r="L46" s="192">
        <f t="shared" si="43"/>
        <v>149630</v>
      </c>
      <c r="M46" s="32">
        <v>100030</v>
      </c>
      <c r="N46" s="188">
        <f t="shared" si="5"/>
        <v>49600</v>
      </c>
    </row>
    <row r="47" spans="1:14" s="1" customFormat="1" ht="28.5">
      <c r="A47" s="72" t="str">
        <f>'Land Price - BHIWANDI'!A47</f>
        <v>Co- Polymer (NP)</v>
      </c>
      <c r="B47" s="190" t="str">
        <f>'Land Price - BHIWANDI'!B47</f>
        <v>NM12RR</v>
      </c>
      <c r="C47" s="113">
        <v>153700</v>
      </c>
      <c r="D47" s="113">
        <v>2370</v>
      </c>
      <c r="E47" s="184">
        <v>1100</v>
      </c>
      <c r="F47" s="113">
        <v>5340</v>
      </c>
      <c r="G47" s="185">
        <v>0</v>
      </c>
      <c r="H47" s="115">
        <f t="shared" si="1"/>
        <v>149630</v>
      </c>
      <c r="I47" s="44">
        <f t="shared" si="40"/>
        <v>26933.4</v>
      </c>
      <c r="J47" s="186">
        <f t="shared" si="41"/>
        <v>176563.4</v>
      </c>
      <c r="K47" s="191">
        <f t="shared" si="42"/>
        <v>26933.4</v>
      </c>
      <c r="L47" s="192">
        <f t="shared" si="43"/>
        <v>149630</v>
      </c>
      <c r="M47" s="32">
        <v>100030</v>
      </c>
      <c r="N47" s="188">
        <f t="shared" si="5"/>
        <v>49600</v>
      </c>
    </row>
    <row r="48" spans="1:14" s="1" customFormat="1" ht="28.5">
      <c r="A48" s="72" t="str">
        <f>'Land Price - BHIWANDI'!A48</f>
        <v>Co- Polymer (NP)</v>
      </c>
      <c r="B48" s="190" t="str">
        <f>'Land Price - BHIWANDI'!B48</f>
        <v>NE02RR</v>
      </c>
      <c r="C48" s="113">
        <v>156100</v>
      </c>
      <c r="D48" s="113">
        <v>2370</v>
      </c>
      <c r="E48" s="184">
        <v>1100</v>
      </c>
      <c r="F48" s="113">
        <v>6270</v>
      </c>
      <c r="G48" s="185">
        <v>0</v>
      </c>
      <c r="H48" s="115">
        <f t="shared" si="1"/>
        <v>151100</v>
      </c>
      <c r="I48" s="44">
        <f t="shared" ref="I48" si="44">H48*18/100</f>
        <v>27198</v>
      </c>
      <c r="J48" s="186">
        <f t="shared" ref="J48" si="45">H48+I48</f>
        <v>178298</v>
      </c>
      <c r="K48" s="191">
        <f t="shared" ref="K48" si="46">I48</f>
        <v>27198</v>
      </c>
      <c r="L48" s="192">
        <f t="shared" ref="L48" si="47">J48-K48</f>
        <v>151100</v>
      </c>
      <c r="M48" s="32">
        <v>100030</v>
      </c>
      <c r="N48" s="188">
        <f t="shared" ref="N48" si="48">L48-M48</f>
        <v>51070</v>
      </c>
    </row>
    <row r="49" spans="1:14" s="1" customFormat="1" ht="28.5">
      <c r="A49" s="72" t="str">
        <f>'Land Price - BHIWANDI'!A49</f>
        <v>Co- Polymer (NP)</v>
      </c>
      <c r="B49" s="190" t="str">
        <f>'Land Price - BHIWANDI'!B49</f>
        <v>NM25NR</v>
      </c>
      <c r="C49" s="113">
        <v>155300</v>
      </c>
      <c r="D49" s="113">
        <v>2370</v>
      </c>
      <c r="E49" s="184">
        <v>1100</v>
      </c>
      <c r="F49" s="113">
        <v>6450</v>
      </c>
      <c r="G49" s="185">
        <v>0</v>
      </c>
      <c r="H49" s="115">
        <f t="shared" si="1"/>
        <v>150120</v>
      </c>
      <c r="I49" s="44">
        <f t="shared" ref="I49" si="49">H49*18/100</f>
        <v>27021.599999999999</v>
      </c>
      <c r="J49" s="186">
        <f t="shared" ref="J49" si="50">H49+I49</f>
        <v>177141.6</v>
      </c>
      <c r="K49" s="191">
        <f t="shared" ref="K49" si="51">I49</f>
        <v>27021.599999999999</v>
      </c>
      <c r="L49" s="192">
        <f t="shared" ref="L49" si="52">J49-K49</f>
        <v>150120</v>
      </c>
      <c r="M49" s="32">
        <v>100030</v>
      </c>
      <c r="N49" s="188">
        <f t="shared" ref="N49" si="53">L49-M49</f>
        <v>50090</v>
      </c>
    </row>
    <row r="50" spans="1:14" s="1" customFormat="1" ht="28.5">
      <c r="A50" s="72" t="str">
        <f>'Land Price - BHIWANDI'!A50</f>
        <v>Co- Polymer (NP)</v>
      </c>
      <c r="B50" s="190" t="str">
        <f>'Land Price - BHIWANDI'!B50</f>
        <v>NM40NR</v>
      </c>
      <c r="C50" s="113">
        <v>156100</v>
      </c>
      <c r="D50" s="113">
        <v>2370</v>
      </c>
      <c r="E50" s="184">
        <v>1100</v>
      </c>
      <c r="F50" s="113">
        <v>6270</v>
      </c>
      <c r="G50" s="185">
        <v>0</v>
      </c>
      <c r="H50" s="115">
        <f t="shared" si="1"/>
        <v>151100</v>
      </c>
      <c r="I50" s="44">
        <f t="shared" ref="I50" si="54">H50*18/100</f>
        <v>27198</v>
      </c>
      <c r="J50" s="186">
        <f t="shared" ref="J50" si="55">H50+I50</f>
        <v>178298</v>
      </c>
      <c r="K50" s="191">
        <f t="shared" ref="K50" si="56">I50</f>
        <v>27198</v>
      </c>
      <c r="L50" s="192">
        <f t="shared" ref="L50" si="57">J50-K50</f>
        <v>151100</v>
      </c>
      <c r="M50" s="32">
        <v>100030</v>
      </c>
      <c r="N50" s="188">
        <f t="shared" ref="N50" si="58">L50-M50</f>
        <v>51070</v>
      </c>
    </row>
    <row r="51" spans="1:14" s="1" customFormat="1" ht="28.5">
      <c r="A51" s="72" t="str">
        <f>'Land Price - BHIWANDI'!A51</f>
        <v>Co- Polymer (NP)</v>
      </c>
      <c r="B51" s="190" t="str">
        <f>'Land Price - BHIWANDI'!B51</f>
        <v>NM65NR</v>
      </c>
      <c r="C51" s="113">
        <v>156100</v>
      </c>
      <c r="D51" s="113">
        <v>2370</v>
      </c>
      <c r="E51" s="184">
        <v>1100</v>
      </c>
      <c r="F51" s="113">
        <v>6270</v>
      </c>
      <c r="G51" s="185">
        <v>0</v>
      </c>
      <c r="H51" s="115">
        <f t="shared" si="1"/>
        <v>151100</v>
      </c>
      <c r="I51" s="44">
        <f t="shared" ref="I51" si="59">H51*18/100</f>
        <v>27198</v>
      </c>
      <c r="J51" s="186">
        <f t="shared" ref="J51" si="60">H51+I51</f>
        <v>178298</v>
      </c>
      <c r="K51" s="191">
        <f t="shared" ref="K51" si="61">I51</f>
        <v>27198</v>
      </c>
      <c r="L51" s="192">
        <f t="shared" ref="L51" si="62">J51-K51</f>
        <v>151100</v>
      </c>
      <c r="M51" s="32">
        <v>100030</v>
      </c>
      <c r="N51" s="188">
        <f t="shared" ref="N51" si="63">L51-M51</f>
        <v>51070</v>
      </c>
    </row>
    <row r="52" spans="1:14" s="1" customFormat="1" ht="28.5">
      <c r="A52" s="72" t="str">
        <f>'Land Price - BHIWANDI'!A52</f>
        <v>Co- Polymer (NP)</v>
      </c>
      <c r="B52" s="190" t="str">
        <f>'Land Price - BHIWANDI'!B52</f>
        <v>NM10TE</v>
      </c>
      <c r="C52" s="113">
        <v>155400</v>
      </c>
      <c r="D52" s="113">
        <v>2370</v>
      </c>
      <c r="E52" s="184">
        <v>1100</v>
      </c>
      <c r="F52" s="113">
        <v>5280</v>
      </c>
      <c r="G52" s="185">
        <v>0</v>
      </c>
      <c r="H52" s="115">
        <f t="shared" si="1"/>
        <v>151390</v>
      </c>
      <c r="I52" s="44">
        <f t="shared" ref="I52" si="64">H52*18/100</f>
        <v>27250.2</v>
      </c>
      <c r="J52" s="186">
        <f t="shared" ref="J52" si="65">H52+I52</f>
        <v>178640.2</v>
      </c>
      <c r="K52" s="191">
        <f t="shared" ref="K52" si="66">I52</f>
        <v>27250.2</v>
      </c>
      <c r="L52" s="192">
        <f t="shared" ref="L52" si="67">J52-K52</f>
        <v>151390</v>
      </c>
      <c r="M52" s="32">
        <v>100030</v>
      </c>
      <c r="N52" s="188">
        <f t="shared" ref="N52" si="68">L52-M52</f>
        <v>51360</v>
      </c>
    </row>
    <row r="53" spans="1:14" s="1" customFormat="1" ht="28.5">
      <c r="A53" s="72" t="str">
        <f>'Land Price - BHIWANDI'!A53</f>
        <v>Co- Polymer (NP)</v>
      </c>
      <c r="B53" s="190" t="str">
        <f>'Land Price - BHIWANDI'!B53</f>
        <v>NM12RE</v>
      </c>
      <c r="C53" s="113">
        <v>158100</v>
      </c>
      <c r="D53" s="113">
        <v>2370</v>
      </c>
      <c r="E53" s="184">
        <v>1100</v>
      </c>
      <c r="F53" s="113">
        <v>6430</v>
      </c>
      <c r="G53" s="185">
        <v>0</v>
      </c>
      <c r="H53" s="115">
        <f t="shared" si="1"/>
        <v>152940</v>
      </c>
      <c r="I53" s="44">
        <f t="shared" ref="I53" si="69">H53*18/100</f>
        <v>27529.200000000001</v>
      </c>
      <c r="J53" s="186">
        <f t="shared" ref="J53" si="70">H53+I53</f>
        <v>180469.2</v>
      </c>
      <c r="K53" s="191">
        <f t="shared" ref="K53" si="71">I53</f>
        <v>27529.200000000001</v>
      </c>
      <c r="L53" s="192">
        <f t="shared" ref="L53" si="72">J53-K53</f>
        <v>152940</v>
      </c>
      <c r="M53" s="32">
        <v>100030</v>
      </c>
      <c r="N53" s="188">
        <f t="shared" ref="N53" si="73">L53-M53</f>
        <v>52910</v>
      </c>
    </row>
    <row r="54" spans="1:14" s="1" customFormat="1" ht="28.5">
      <c r="A54" s="74" t="str">
        <f>'Land Price - BHIWANDI'!A54</f>
        <v>OGH- IM</v>
      </c>
      <c r="B54" s="87" t="str">
        <f>'Land Price - BHIWANDI'!B54</f>
        <v>OGH / OGH1</v>
      </c>
      <c r="C54" s="113">
        <v>141900</v>
      </c>
      <c r="D54" s="113">
        <v>2370</v>
      </c>
      <c r="E54" s="113">
        <v>1100</v>
      </c>
      <c r="F54" s="113">
        <v>5550</v>
      </c>
      <c r="G54" s="114">
        <v>0</v>
      </c>
      <c r="H54" s="115">
        <f t="shared" si="1"/>
        <v>137620</v>
      </c>
      <c r="I54" s="45">
        <f t="shared" si="2"/>
        <v>24771.599999999999</v>
      </c>
      <c r="J54" s="75">
        <f t="shared" si="3"/>
        <v>162391.6</v>
      </c>
      <c r="K54" s="67">
        <f t="shared" si="4"/>
        <v>24771.599999999999</v>
      </c>
      <c r="L54" s="48">
        <f t="shared" si="0"/>
        <v>137620</v>
      </c>
      <c r="M54" s="32">
        <v>86520</v>
      </c>
      <c r="N54" s="38">
        <f t="shared" si="5"/>
        <v>51100</v>
      </c>
    </row>
    <row r="55" spans="1:14" s="1" customFormat="1" ht="28.5">
      <c r="A55" s="74" t="str">
        <f>'Land Price - BHIWANDI'!A55</f>
        <v>OGL Raffia</v>
      </c>
      <c r="B55" s="87" t="str">
        <f>'Land Price - BHIWANDI'!B55</f>
        <v>OGL / OGL1</v>
      </c>
      <c r="C55" s="113">
        <v>141600</v>
      </c>
      <c r="D55" s="113">
        <v>2370</v>
      </c>
      <c r="E55" s="113">
        <v>1100</v>
      </c>
      <c r="F55" s="113">
        <v>4730</v>
      </c>
      <c r="G55" s="114">
        <v>0</v>
      </c>
      <c r="H55" s="115">
        <f t="shared" si="1"/>
        <v>138140</v>
      </c>
      <c r="I55" s="45">
        <f t="shared" si="2"/>
        <v>24865.200000000001</v>
      </c>
      <c r="J55" s="75">
        <f t="shared" si="3"/>
        <v>163005.20000000001</v>
      </c>
      <c r="K55" s="67">
        <f t="shared" si="4"/>
        <v>24865.200000000001</v>
      </c>
      <c r="L55" s="48">
        <f t="shared" si="0"/>
        <v>138140</v>
      </c>
      <c r="M55" s="32">
        <v>86540</v>
      </c>
      <c r="N55" s="38">
        <f t="shared" si="5"/>
        <v>51600</v>
      </c>
    </row>
    <row r="56" spans="1:14" s="1" customFormat="1" ht="28.5">
      <c r="A56" s="74" t="str">
        <f>'Land Price - BHIWANDI'!A56</f>
        <v>OGF/OGY- F &amp; F</v>
      </c>
      <c r="B56" s="87" t="str">
        <f>'Land Price - BHIWANDI'!B56</f>
        <v>OGF/OGY1</v>
      </c>
      <c r="C56" s="113">
        <v>148300</v>
      </c>
      <c r="D56" s="113">
        <v>2370</v>
      </c>
      <c r="E56" s="113">
        <v>1100</v>
      </c>
      <c r="F56" s="113">
        <v>5140</v>
      </c>
      <c r="G56" s="114">
        <v>0</v>
      </c>
      <c r="H56" s="115">
        <f t="shared" si="1"/>
        <v>144430</v>
      </c>
      <c r="I56" s="50">
        <f t="shared" si="2"/>
        <v>25997.4</v>
      </c>
      <c r="J56" s="77">
        <f t="shared" si="3"/>
        <v>170427.4</v>
      </c>
      <c r="K56" s="67">
        <f t="shared" si="4"/>
        <v>25997.4</v>
      </c>
      <c r="L56" s="48">
        <f t="shared" si="0"/>
        <v>144430</v>
      </c>
      <c r="M56" s="32">
        <v>88830</v>
      </c>
      <c r="N56" s="38">
        <f>L56-M56</f>
        <v>55600</v>
      </c>
    </row>
    <row r="57" spans="1:14" s="1" customFormat="1" ht="28.5">
      <c r="A57" s="74" t="str">
        <f>'Land Price - BHIWANDI'!A57</f>
        <v>OGCL/OGCH</v>
      </c>
      <c r="B57" s="87" t="str">
        <f>'Land Price - BHIWANDI'!B57</f>
        <v>OGCL/OGCH</v>
      </c>
      <c r="C57" s="113">
        <v>145000</v>
      </c>
      <c r="D57" s="113">
        <v>2370</v>
      </c>
      <c r="E57" s="113">
        <v>1100</v>
      </c>
      <c r="F57" s="113">
        <v>5340</v>
      </c>
      <c r="G57" s="134">
        <v>0</v>
      </c>
      <c r="H57" s="183">
        <f t="shared" si="1"/>
        <v>140930</v>
      </c>
      <c r="I57" s="50">
        <f t="shared" si="2"/>
        <v>25367.4</v>
      </c>
      <c r="J57" s="77">
        <f t="shared" si="3"/>
        <v>166297.4</v>
      </c>
      <c r="K57" s="67">
        <f t="shared" si="4"/>
        <v>25367.4</v>
      </c>
      <c r="L57" s="48">
        <f t="shared" si="0"/>
        <v>140930</v>
      </c>
      <c r="M57" s="32">
        <v>86330</v>
      </c>
      <c r="N57" s="38">
        <f>L57-M57</f>
        <v>54600</v>
      </c>
    </row>
    <row r="58" spans="1:14" s="1" customFormat="1" ht="28.5">
      <c r="A58" s="74" t="s">
        <v>326</v>
      </c>
      <c r="B58" s="87" t="s">
        <v>326</v>
      </c>
      <c r="C58" s="113">
        <v>134900</v>
      </c>
      <c r="D58" s="113">
        <v>2370</v>
      </c>
      <c r="E58" s="143">
        <v>1100</v>
      </c>
      <c r="F58" s="113">
        <v>5550</v>
      </c>
      <c r="G58" s="142">
        <v>0</v>
      </c>
      <c r="H58" s="126">
        <f t="shared" si="1"/>
        <v>130620</v>
      </c>
      <c r="I58" s="138"/>
      <c r="J58" s="139"/>
      <c r="K58" s="140"/>
      <c r="L58" s="141"/>
      <c r="M58" s="32"/>
      <c r="N58" s="38"/>
    </row>
    <row r="59" spans="1:14" s="1" customFormat="1" ht="28.5">
      <c r="A59" s="154" t="s">
        <v>332</v>
      </c>
      <c r="B59" s="214" t="s">
        <v>329</v>
      </c>
      <c r="C59" s="113">
        <v>146100</v>
      </c>
      <c r="D59" s="113">
        <v>2370</v>
      </c>
      <c r="E59" s="203">
        <v>1100</v>
      </c>
      <c r="F59" s="113">
        <v>5550</v>
      </c>
      <c r="G59" s="176">
        <v>0</v>
      </c>
      <c r="H59" s="144">
        <f t="shared" si="1"/>
        <v>141820</v>
      </c>
      <c r="I59" s="204"/>
      <c r="J59" s="205"/>
      <c r="K59" s="206"/>
      <c r="L59" s="207"/>
      <c r="M59" s="32"/>
      <c r="N59" s="38"/>
    </row>
    <row r="60" spans="1:14" s="212" customFormat="1" ht="28.5">
      <c r="A60" s="151" t="s">
        <v>337</v>
      </c>
      <c r="B60" s="88" t="s">
        <v>336</v>
      </c>
      <c r="C60" s="113">
        <v>154500</v>
      </c>
      <c r="D60" s="113">
        <v>2370</v>
      </c>
      <c r="E60" s="202">
        <v>1100</v>
      </c>
      <c r="F60" s="113">
        <v>5140</v>
      </c>
      <c r="G60" s="182">
        <v>0</v>
      </c>
      <c r="H60" s="183">
        <f t="shared" ref="H60" si="74">C60+D60-E60-F60-G60</f>
        <v>150630</v>
      </c>
      <c r="I60" s="50"/>
      <c r="J60" s="47"/>
      <c r="K60" s="47"/>
      <c r="L60" s="48"/>
      <c r="M60" s="210"/>
      <c r="N60" s="211"/>
    </row>
    <row r="61" spans="1:14" s="212" customFormat="1" ht="28.5">
      <c r="A61" s="151" t="s">
        <v>348</v>
      </c>
      <c r="B61" s="88" t="s">
        <v>346</v>
      </c>
      <c r="C61" s="113">
        <v>173000</v>
      </c>
      <c r="D61" s="113">
        <v>2370</v>
      </c>
      <c r="E61" s="202">
        <v>1100</v>
      </c>
      <c r="F61" s="113">
        <v>5800</v>
      </c>
      <c r="G61" s="182">
        <v>0</v>
      </c>
      <c r="H61" s="183">
        <f t="shared" ref="H61:H62" si="75">C61+D61-E61-F61-G61</f>
        <v>168470</v>
      </c>
      <c r="I61" s="50"/>
      <c r="J61" s="47"/>
      <c r="K61" s="47"/>
      <c r="L61" s="48"/>
      <c r="M61" s="210"/>
      <c r="N61" s="211"/>
    </row>
    <row r="62" spans="1:14" s="212" customFormat="1" ht="28.5">
      <c r="A62" s="151" t="s">
        <v>349</v>
      </c>
      <c r="B62" s="88" t="s">
        <v>347</v>
      </c>
      <c r="C62" s="113">
        <v>162000</v>
      </c>
      <c r="D62" s="113">
        <v>2370</v>
      </c>
      <c r="E62" s="202">
        <v>1100</v>
      </c>
      <c r="F62" s="113">
        <v>5820</v>
      </c>
      <c r="G62" s="182">
        <v>0</v>
      </c>
      <c r="H62" s="183">
        <f t="shared" si="75"/>
        <v>157450</v>
      </c>
      <c r="I62" s="50"/>
      <c r="J62" s="47"/>
      <c r="K62" s="47"/>
      <c r="L62" s="48"/>
      <c r="M62" s="210"/>
      <c r="N62" s="211"/>
    </row>
    <row r="63" spans="1:14" s="1" customFormat="1" ht="28.5">
      <c r="A63" s="151" t="s">
        <v>358</v>
      </c>
      <c r="B63" s="88" t="s">
        <v>359</v>
      </c>
      <c r="C63" s="113">
        <v>148600</v>
      </c>
      <c r="D63" s="113">
        <v>2370</v>
      </c>
      <c r="E63" s="202">
        <v>1100</v>
      </c>
      <c r="F63" s="113">
        <v>5190</v>
      </c>
      <c r="G63" s="182">
        <v>0</v>
      </c>
      <c r="H63" s="183">
        <f t="shared" ref="H63:H68" si="76">C63+D63-E63-F63-G63</f>
        <v>144680</v>
      </c>
      <c r="I63" s="138"/>
      <c r="J63" s="140"/>
      <c r="K63" s="140"/>
      <c r="L63" s="141"/>
      <c r="M63" s="32"/>
      <c r="N63" s="38"/>
    </row>
    <row r="64" spans="1:14" s="1" customFormat="1" ht="28.5">
      <c r="A64" s="72" t="s">
        <v>223</v>
      </c>
      <c r="B64" s="88" t="s">
        <v>367</v>
      </c>
      <c r="C64" s="113">
        <v>162200</v>
      </c>
      <c r="D64" s="113">
        <v>2370</v>
      </c>
      <c r="E64" s="202">
        <v>1100</v>
      </c>
      <c r="F64" s="113">
        <v>6000</v>
      </c>
      <c r="G64" s="182">
        <v>0</v>
      </c>
      <c r="H64" s="183">
        <f t="shared" si="76"/>
        <v>157470</v>
      </c>
      <c r="I64" s="138"/>
      <c r="J64" s="140"/>
      <c r="K64" s="140"/>
      <c r="L64" s="141"/>
      <c r="M64" s="32"/>
      <c r="N64" s="38"/>
    </row>
    <row r="65" spans="1:14" s="1" customFormat="1" ht="28.5">
      <c r="A65" s="226" t="s">
        <v>223</v>
      </c>
      <c r="B65" s="214" t="s">
        <v>368</v>
      </c>
      <c r="C65" s="113">
        <v>163000</v>
      </c>
      <c r="D65" s="113">
        <v>2370</v>
      </c>
      <c r="E65" s="203">
        <v>1100</v>
      </c>
      <c r="F65" s="113">
        <v>5800</v>
      </c>
      <c r="G65" s="176">
        <v>0</v>
      </c>
      <c r="H65" s="144">
        <f t="shared" si="76"/>
        <v>158470</v>
      </c>
      <c r="I65" s="225"/>
      <c r="J65" s="217"/>
      <c r="K65" s="217"/>
      <c r="L65" s="218"/>
      <c r="M65" s="32"/>
      <c r="N65" s="38"/>
    </row>
    <row r="66" spans="1:14" s="212" customFormat="1" ht="28.5">
      <c r="A66" s="214" t="s">
        <v>392</v>
      </c>
      <c r="B66" s="214" t="s">
        <v>392</v>
      </c>
      <c r="C66" s="113">
        <v>147100</v>
      </c>
      <c r="D66" s="143">
        <v>2370</v>
      </c>
      <c r="E66" s="203">
        <v>1100</v>
      </c>
      <c r="F66" s="113">
        <v>5550</v>
      </c>
      <c r="G66" s="176">
        <v>0</v>
      </c>
      <c r="H66" s="144">
        <f t="shared" si="76"/>
        <v>142820</v>
      </c>
      <c r="I66" s="50"/>
      <c r="J66" s="47"/>
      <c r="K66" s="47"/>
      <c r="L66" s="48"/>
      <c r="M66" s="210"/>
      <c r="N66" s="211"/>
    </row>
    <row r="67" spans="1:14" s="1" customFormat="1" ht="28.5">
      <c r="A67" s="222" t="s">
        <v>426</v>
      </c>
      <c r="B67" s="214" t="s">
        <v>427</v>
      </c>
      <c r="C67" s="113">
        <v>158600</v>
      </c>
      <c r="D67" s="113">
        <v>2370</v>
      </c>
      <c r="E67" s="113">
        <v>1100</v>
      </c>
      <c r="F67" s="113">
        <v>6430</v>
      </c>
      <c r="G67" s="182">
        <v>0</v>
      </c>
      <c r="H67" s="183">
        <f t="shared" si="76"/>
        <v>153440</v>
      </c>
      <c r="I67" s="138"/>
      <c r="J67" s="140"/>
      <c r="K67" s="140"/>
      <c r="L67" s="141"/>
      <c r="M67" s="32"/>
      <c r="N67" s="38"/>
    </row>
    <row r="68" spans="1:14" s="1" customFormat="1" ht="28.5">
      <c r="A68" s="222" t="s">
        <v>426</v>
      </c>
      <c r="B68" s="214" t="s">
        <v>428</v>
      </c>
      <c r="C68" s="113">
        <v>159600</v>
      </c>
      <c r="D68" s="113">
        <v>2370</v>
      </c>
      <c r="E68" s="113">
        <v>1100</v>
      </c>
      <c r="F68" s="113">
        <v>6430</v>
      </c>
      <c r="G68" s="182">
        <v>0</v>
      </c>
      <c r="H68" s="183">
        <f t="shared" si="76"/>
        <v>154440</v>
      </c>
      <c r="I68" s="138"/>
      <c r="J68" s="140"/>
      <c r="K68" s="140"/>
      <c r="L68" s="141"/>
      <c r="M68" s="32"/>
      <c r="N68" s="38"/>
    </row>
    <row r="69" spans="1:14" s="1" customFormat="1" ht="27.75" thickBot="1">
      <c r="A69" s="459" t="s">
        <v>400</v>
      </c>
      <c r="B69" s="460"/>
      <c r="C69" s="460"/>
      <c r="D69" s="460"/>
      <c r="E69" s="460"/>
      <c r="F69" s="460"/>
      <c r="G69" s="460"/>
      <c r="H69" s="463"/>
      <c r="I69" s="208"/>
      <c r="J69" s="209"/>
      <c r="K69" s="479"/>
      <c r="L69" s="479"/>
      <c r="M69" s="32"/>
      <c r="N69" s="38"/>
    </row>
    <row r="70" spans="1:14" s="109" customFormat="1" ht="56.25" thickBot="1">
      <c r="A70" s="97" t="s">
        <v>90</v>
      </c>
      <c r="B70" s="98" t="s">
        <v>0</v>
      </c>
      <c r="C70" s="147" t="s">
        <v>83</v>
      </c>
      <c r="D70" s="110" t="s">
        <v>152</v>
      </c>
      <c r="E70" s="116" t="s">
        <v>84</v>
      </c>
      <c r="F70" s="117" t="s">
        <v>111</v>
      </c>
      <c r="G70" s="110" t="s">
        <v>132</v>
      </c>
      <c r="H70" s="112" t="s">
        <v>149</v>
      </c>
      <c r="I70" s="100" t="s">
        <v>85</v>
      </c>
      <c r="J70" s="101" t="s">
        <v>86</v>
      </c>
      <c r="K70" s="99" t="s">
        <v>87</v>
      </c>
      <c r="L70" s="102" t="s">
        <v>88</v>
      </c>
      <c r="M70" s="107"/>
      <c r="N70" s="108"/>
    </row>
    <row r="71" spans="1:14" s="1" customFormat="1" ht="28.5">
      <c r="A71" s="201" t="str">
        <f>'Land Price - BHIWANDI'!A71</f>
        <v>HD Inj. Mldg. Low Caps &amp; Cl</v>
      </c>
      <c r="B71" s="193" t="str">
        <f>'Land Price - BHIWANDI'!B71</f>
        <v>M0252S</v>
      </c>
      <c r="C71" s="342">
        <v>145500</v>
      </c>
      <c r="D71" s="113">
        <v>2370</v>
      </c>
      <c r="E71" s="184">
        <v>1100</v>
      </c>
      <c r="F71" s="184">
        <v>5680</v>
      </c>
      <c r="G71" s="114">
        <v>0</v>
      </c>
      <c r="H71" s="115">
        <f>C71+D71-E71-F71-G71</f>
        <v>141090</v>
      </c>
      <c r="I71" s="44">
        <f t="shared" ref="I71:I120" si="77">H71*18/100</f>
        <v>25396.2</v>
      </c>
      <c r="J71" s="186">
        <f t="shared" ref="J71:J120" si="78">H71+I71</f>
        <v>166486.20000000001</v>
      </c>
      <c r="K71" s="135">
        <f t="shared" ref="K71:K120" si="79">I71</f>
        <v>25396.2</v>
      </c>
      <c r="L71" s="187">
        <f t="shared" ref="L71:L120" si="80">J71-K71</f>
        <v>141090</v>
      </c>
      <c r="M71" s="32">
        <v>92930</v>
      </c>
      <c r="N71" s="188">
        <f t="shared" ref="N71:N119" si="81">L71-M71</f>
        <v>48160</v>
      </c>
    </row>
    <row r="72" spans="1:14" s="1" customFormat="1" ht="28.5">
      <c r="A72" s="78" t="str">
        <f>'Land Price - BHIWANDI'!A72</f>
        <v>HD Inj. Mldg. Low MFI</v>
      </c>
      <c r="B72" s="87" t="str">
        <f>'Land Price - BHIWANDI'!B72</f>
        <v>M0662D</v>
      </c>
      <c r="C72" s="113">
        <v>136200</v>
      </c>
      <c r="D72" s="113">
        <v>2370</v>
      </c>
      <c r="E72" s="113">
        <v>1100</v>
      </c>
      <c r="F72" s="184">
        <v>5470</v>
      </c>
      <c r="G72" s="114">
        <v>0</v>
      </c>
      <c r="H72" s="115">
        <f t="shared" ref="H72:H120" si="82">C72+D72-E72-F72-G72</f>
        <v>132000</v>
      </c>
      <c r="I72" s="44">
        <f t="shared" si="77"/>
        <v>23760</v>
      </c>
      <c r="J72" s="73">
        <f t="shared" si="78"/>
        <v>155760</v>
      </c>
      <c r="K72" s="65">
        <f t="shared" si="79"/>
        <v>23760</v>
      </c>
      <c r="L72" s="42">
        <f t="shared" si="80"/>
        <v>132000</v>
      </c>
      <c r="M72" s="32">
        <v>90340</v>
      </c>
      <c r="N72" s="38">
        <f t="shared" si="81"/>
        <v>41660</v>
      </c>
    </row>
    <row r="73" spans="1:14" s="1" customFormat="1" ht="28.5">
      <c r="A73" s="78" t="str">
        <f>'Land Price - BHIWANDI'!A73</f>
        <v>HD Inj. Mldg. Low MFI</v>
      </c>
      <c r="B73" s="193" t="str">
        <f>'Land Price - BHIWANDI'!B73</f>
        <v>M0861S</v>
      </c>
      <c r="C73" s="113">
        <v>136200</v>
      </c>
      <c r="D73" s="113">
        <v>2370</v>
      </c>
      <c r="E73" s="184">
        <v>1100</v>
      </c>
      <c r="F73" s="184">
        <v>5470</v>
      </c>
      <c r="G73" s="114">
        <v>0</v>
      </c>
      <c r="H73" s="115">
        <f t="shared" si="82"/>
        <v>132000</v>
      </c>
      <c r="I73" s="44">
        <f t="shared" si="77"/>
        <v>23760</v>
      </c>
      <c r="J73" s="186">
        <f t="shared" si="78"/>
        <v>155760</v>
      </c>
      <c r="K73" s="135">
        <f t="shared" si="79"/>
        <v>23760</v>
      </c>
      <c r="L73" s="187">
        <f t="shared" si="80"/>
        <v>132000</v>
      </c>
      <c r="M73" s="32">
        <v>90340</v>
      </c>
      <c r="N73" s="188">
        <f t="shared" si="81"/>
        <v>41660</v>
      </c>
    </row>
    <row r="74" spans="1:14" s="1" customFormat="1" ht="28.5">
      <c r="A74" s="78" t="str">
        <f>'Land Price - BHIWANDI'!A74</f>
        <v>HD Inj. Mldg.</v>
      </c>
      <c r="B74" s="87" t="str">
        <f>'Land Price - BHIWANDI'!B74</f>
        <v>M2050S</v>
      </c>
      <c r="C74" s="113">
        <v>136700</v>
      </c>
      <c r="D74" s="113">
        <v>2370</v>
      </c>
      <c r="E74" s="113">
        <v>1100</v>
      </c>
      <c r="F74" s="184">
        <v>4700</v>
      </c>
      <c r="G74" s="114">
        <v>0</v>
      </c>
      <c r="H74" s="115">
        <f t="shared" si="82"/>
        <v>133270</v>
      </c>
      <c r="I74" s="44">
        <f t="shared" si="77"/>
        <v>23988.6</v>
      </c>
      <c r="J74" s="73">
        <f t="shared" si="78"/>
        <v>157258.6</v>
      </c>
      <c r="K74" s="65">
        <f t="shared" si="79"/>
        <v>23988.6</v>
      </c>
      <c r="L74" s="42">
        <f t="shared" si="80"/>
        <v>133270</v>
      </c>
      <c r="M74" s="32">
        <v>92860</v>
      </c>
      <c r="N74" s="38">
        <f t="shared" si="81"/>
        <v>40410</v>
      </c>
    </row>
    <row r="75" spans="1:14" s="1" customFormat="1" ht="28.5">
      <c r="A75" s="78" t="str">
        <f>'Land Price - BHIWANDI'!A75</f>
        <v>HD Inj. Mldg.</v>
      </c>
      <c r="B75" s="193" t="str">
        <f>'Land Price - BHIWANDI'!B75</f>
        <v>M0662DU</v>
      </c>
      <c r="C75" s="113">
        <v>137800</v>
      </c>
      <c r="D75" s="113">
        <v>2370</v>
      </c>
      <c r="E75" s="184">
        <v>1100</v>
      </c>
      <c r="F75" s="184">
        <v>5750</v>
      </c>
      <c r="G75" s="185">
        <v>0</v>
      </c>
      <c r="H75" s="115">
        <f t="shared" si="82"/>
        <v>133320</v>
      </c>
      <c r="I75" s="44">
        <f t="shared" si="77"/>
        <v>23997.599999999999</v>
      </c>
      <c r="J75" s="186">
        <f t="shared" si="78"/>
        <v>157317.6</v>
      </c>
      <c r="K75" s="135">
        <f t="shared" si="79"/>
        <v>23997.599999999999</v>
      </c>
      <c r="L75" s="187">
        <f t="shared" si="80"/>
        <v>133320</v>
      </c>
      <c r="M75" s="32">
        <v>92860</v>
      </c>
      <c r="N75" s="188">
        <f t="shared" si="81"/>
        <v>40460</v>
      </c>
    </row>
    <row r="76" spans="1:14" s="1" customFormat="1" ht="28.5">
      <c r="A76" s="78" t="str">
        <f>'Land Price - BHIWANDI'!A76</f>
        <v>HD Inj. Mldg.</v>
      </c>
      <c r="B76" s="193" t="str">
        <f>'Land Price - BHIWANDI'!B76</f>
        <v>M0861SU</v>
      </c>
      <c r="C76" s="113">
        <v>137800</v>
      </c>
      <c r="D76" s="113">
        <v>2370</v>
      </c>
      <c r="E76" s="184">
        <v>1100</v>
      </c>
      <c r="F76" s="184">
        <v>5750</v>
      </c>
      <c r="G76" s="185">
        <v>0</v>
      </c>
      <c r="H76" s="115">
        <f t="shared" si="82"/>
        <v>133320</v>
      </c>
      <c r="I76" s="44">
        <f t="shared" si="77"/>
        <v>23997.599999999999</v>
      </c>
      <c r="J76" s="186">
        <f t="shared" si="78"/>
        <v>157317.6</v>
      </c>
      <c r="K76" s="135">
        <f t="shared" si="79"/>
        <v>23997.599999999999</v>
      </c>
      <c r="L76" s="187">
        <f t="shared" si="80"/>
        <v>133320</v>
      </c>
      <c r="M76" s="32">
        <v>92860</v>
      </c>
      <c r="N76" s="188">
        <f t="shared" si="81"/>
        <v>40460</v>
      </c>
    </row>
    <row r="77" spans="1:14" s="1" customFormat="1" ht="28.5">
      <c r="A77" s="78" t="str">
        <f>'Land Price - BHIWANDI'!A77</f>
        <v>GP Blow Moulding</v>
      </c>
      <c r="B77" s="193" t="str">
        <f>'Land Price - BHIWANDI'!B77</f>
        <v>B0155D</v>
      </c>
      <c r="C77" s="113">
        <v>141700</v>
      </c>
      <c r="D77" s="113">
        <v>2370</v>
      </c>
      <c r="E77" s="184">
        <v>1100</v>
      </c>
      <c r="F77" s="184">
        <v>3520</v>
      </c>
      <c r="G77" s="189">
        <v>0</v>
      </c>
      <c r="H77" s="115">
        <f t="shared" si="82"/>
        <v>139450</v>
      </c>
      <c r="I77" s="44">
        <f t="shared" si="77"/>
        <v>25101</v>
      </c>
      <c r="J77" s="186">
        <f t="shared" si="78"/>
        <v>164551</v>
      </c>
      <c r="K77" s="135">
        <f t="shared" si="79"/>
        <v>25101</v>
      </c>
      <c r="L77" s="187">
        <f t="shared" si="80"/>
        <v>139450</v>
      </c>
      <c r="M77" s="32">
        <v>92540</v>
      </c>
      <c r="N77" s="188">
        <f t="shared" si="81"/>
        <v>46910</v>
      </c>
    </row>
    <row r="78" spans="1:14" s="1" customFormat="1" ht="28.5">
      <c r="A78" s="78" t="s">
        <v>158</v>
      </c>
      <c r="B78" s="193" t="s">
        <v>313</v>
      </c>
      <c r="C78" s="113">
        <v>141700</v>
      </c>
      <c r="D78" s="113">
        <v>2370</v>
      </c>
      <c r="E78" s="184">
        <v>1100</v>
      </c>
      <c r="F78" s="184">
        <v>3520</v>
      </c>
      <c r="G78" s="185">
        <v>0</v>
      </c>
      <c r="H78" s="115">
        <f t="shared" si="82"/>
        <v>139450</v>
      </c>
      <c r="I78" s="44">
        <f t="shared" si="77"/>
        <v>25101</v>
      </c>
      <c r="J78" s="186">
        <f t="shared" si="78"/>
        <v>164551</v>
      </c>
      <c r="K78" s="135">
        <f t="shared" si="79"/>
        <v>25101</v>
      </c>
      <c r="L78" s="187">
        <f t="shared" si="80"/>
        <v>139450</v>
      </c>
      <c r="M78" s="32">
        <v>92540</v>
      </c>
      <c r="N78" s="188">
        <f t="shared" si="81"/>
        <v>46910</v>
      </c>
    </row>
    <row r="79" spans="1:14" s="1" customFormat="1" ht="28.5">
      <c r="A79" s="78" t="s">
        <v>158</v>
      </c>
      <c r="B79" s="193" t="s">
        <v>314</v>
      </c>
      <c r="C79" s="113">
        <v>141700</v>
      </c>
      <c r="D79" s="113">
        <v>2370</v>
      </c>
      <c r="E79" s="184">
        <v>1100</v>
      </c>
      <c r="F79" s="184">
        <v>3520</v>
      </c>
      <c r="G79" s="185">
        <v>0</v>
      </c>
      <c r="H79" s="115">
        <f t="shared" si="82"/>
        <v>139450</v>
      </c>
      <c r="I79" s="44">
        <f t="shared" si="77"/>
        <v>25101</v>
      </c>
      <c r="J79" s="186">
        <f t="shared" si="78"/>
        <v>164551</v>
      </c>
      <c r="K79" s="135">
        <f t="shared" si="79"/>
        <v>25101</v>
      </c>
      <c r="L79" s="187">
        <f t="shared" si="80"/>
        <v>139450</v>
      </c>
      <c r="M79" s="32">
        <v>92540</v>
      </c>
      <c r="N79" s="188">
        <f t="shared" si="81"/>
        <v>46910</v>
      </c>
    </row>
    <row r="80" spans="1:14" s="1" customFormat="1" ht="28.5">
      <c r="A80" s="78" t="str">
        <f>'Land Price - BHIWANDI'!A80</f>
        <v>Medium Blow Moulding</v>
      </c>
      <c r="B80" s="193" t="str">
        <f>'Land Price - BHIWANDI'!B80</f>
        <v>B0148D</v>
      </c>
      <c r="C80" s="113">
        <v>144800</v>
      </c>
      <c r="D80" s="113">
        <v>2370</v>
      </c>
      <c r="E80" s="184">
        <v>1100</v>
      </c>
      <c r="F80" s="184">
        <v>4520</v>
      </c>
      <c r="G80" s="189">
        <v>0</v>
      </c>
      <c r="H80" s="115">
        <f t="shared" si="82"/>
        <v>141550</v>
      </c>
      <c r="I80" s="44">
        <f t="shared" si="77"/>
        <v>25479</v>
      </c>
      <c r="J80" s="186">
        <f t="shared" si="78"/>
        <v>167029</v>
      </c>
      <c r="K80" s="135">
        <f t="shared" si="79"/>
        <v>25479</v>
      </c>
      <c r="L80" s="187">
        <f t="shared" si="80"/>
        <v>141550</v>
      </c>
      <c r="M80" s="32">
        <v>94290</v>
      </c>
      <c r="N80" s="188">
        <f t="shared" si="81"/>
        <v>47260</v>
      </c>
    </row>
    <row r="81" spans="1:14" s="1" customFormat="1" ht="28.5">
      <c r="A81" s="78" t="str">
        <f>'Land Price - BHIWANDI'!A81</f>
        <v>Large Blow Moulding</v>
      </c>
      <c r="B81" s="193" t="str">
        <f>'Land Price - BHIWANDI'!B81</f>
        <v xml:space="preserve">B0053D      </v>
      </c>
      <c r="C81" s="113">
        <v>147200</v>
      </c>
      <c r="D81" s="113">
        <v>2370</v>
      </c>
      <c r="E81" s="184">
        <v>1100</v>
      </c>
      <c r="F81" s="184">
        <v>3520</v>
      </c>
      <c r="G81" s="189">
        <v>0</v>
      </c>
      <c r="H81" s="115">
        <f t="shared" si="82"/>
        <v>144950</v>
      </c>
      <c r="I81" s="44">
        <f t="shared" si="77"/>
        <v>26091</v>
      </c>
      <c r="J81" s="186">
        <f t="shared" si="78"/>
        <v>171041</v>
      </c>
      <c r="K81" s="135">
        <f t="shared" si="79"/>
        <v>26091</v>
      </c>
      <c r="L81" s="187">
        <f t="shared" si="80"/>
        <v>144950</v>
      </c>
      <c r="M81" s="32"/>
      <c r="N81" s="188"/>
    </row>
    <row r="82" spans="1:14" s="1" customFormat="1" ht="28.5">
      <c r="A82" s="78" t="str">
        <f>'Land Price - BHIWANDI'!A82</f>
        <v>Pipe Grade - PE100</v>
      </c>
      <c r="B82" s="193" t="str">
        <f>'Land Price - BHIWANDI'!B82</f>
        <v>P0049D</v>
      </c>
      <c r="C82" s="113">
        <v>140100</v>
      </c>
      <c r="D82" s="113">
        <v>2370</v>
      </c>
      <c r="E82" s="184">
        <v>1100</v>
      </c>
      <c r="F82" s="184">
        <v>9060</v>
      </c>
      <c r="G82" s="189">
        <v>0</v>
      </c>
      <c r="H82" s="115">
        <f t="shared" si="82"/>
        <v>132310</v>
      </c>
      <c r="I82" s="44">
        <f t="shared" si="77"/>
        <v>23815.8</v>
      </c>
      <c r="J82" s="186">
        <f t="shared" si="78"/>
        <v>156125.79999999999</v>
      </c>
      <c r="K82" s="135">
        <f t="shared" si="79"/>
        <v>23815.8</v>
      </c>
      <c r="L82" s="187">
        <f t="shared" si="80"/>
        <v>132310</v>
      </c>
      <c r="M82" s="32">
        <v>100920</v>
      </c>
      <c r="N82" s="188">
        <f t="shared" si="81"/>
        <v>31390</v>
      </c>
    </row>
    <row r="83" spans="1:14" s="1" customFormat="1" ht="28.5">
      <c r="A83" s="78" t="str">
        <f>'Land Price - BHIWANDI'!A83</f>
        <v>Pipe Grade - PE80</v>
      </c>
      <c r="B83" s="193" t="str">
        <f>'Land Price - BHIWANDI'!B83</f>
        <v>P0148D</v>
      </c>
      <c r="C83" s="113">
        <v>139300</v>
      </c>
      <c r="D83" s="113">
        <v>2370</v>
      </c>
      <c r="E83" s="184">
        <v>1100</v>
      </c>
      <c r="F83" s="184">
        <v>9070</v>
      </c>
      <c r="G83" s="185">
        <v>0</v>
      </c>
      <c r="H83" s="115">
        <f t="shared" si="82"/>
        <v>131500</v>
      </c>
      <c r="I83" s="44">
        <f t="shared" si="77"/>
        <v>23670</v>
      </c>
      <c r="J83" s="186">
        <f t="shared" si="78"/>
        <v>155170</v>
      </c>
      <c r="K83" s="135">
        <f t="shared" si="79"/>
        <v>23670</v>
      </c>
      <c r="L83" s="187">
        <f t="shared" si="80"/>
        <v>131500</v>
      </c>
      <c r="M83" s="32"/>
      <c r="N83" s="188"/>
    </row>
    <row r="84" spans="1:14" s="1" customFormat="1" ht="28.5">
      <c r="A84" s="78" t="str">
        <f>'Land Price - BHIWANDI'!A84</f>
        <v>Pipe Grade - PE63</v>
      </c>
      <c r="B84" s="193" t="str">
        <f>'Land Price - BHIWANDI'!B84</f>
        <v>P0142S</v>
      </c>
      <c r="C84" s="113">
        <v>136900</v>
      </c>
      <c r="D84" s="113">
        <v>2370</v>
      </c>
      <c r="E84" s="184">
        <v>1100</v>
      </c>
      <c r="F84" s="184">
        <v>8050</v>
      </c>
      <c r="G84" s="185">
        <v>0</v>
      </c>
      <c r="H84" s="115">
        <f t="shared" si="82"/>
        <v>130120</v>
      </c>
      <c r="I84" s="44">
        <f t="shared" si="77"/>
        <v>23421.599999999999</v>
      </c>
      <c r="J84" s="186">
        <f t="shared" si="78"/>
        <v>153541.6</v>
      </c>
      <c r="K84" s="135">
        <f t="shared" si="79"/>
        <v>23421.599999999999</v>
      </c>
      <c r="L84" s="187">
        <f t="shared" si="80"/>
        <v>130120</v>
      </c>
      <c r="M84" s="32">
        <v>97590</v>
      </c>
      <c r="N84" s="188">
        <f t="shared" si="81"/>
        <v>32530</v>
      </c>
    </row>
    <row r="85" spans="1:14" s="1" customFormat="1" ht="28.5">
      <c r="A85" s="78" t="s">
        <v>294</v>
      </c>
      <c r="B85" s="193" t="s">
        <v>315</v>
      </c>
      <c r="C85" s="113">
        <v>141300</v>
      </c>
      <c r="D85" s="113">
        <v>2370</v>
      </c>
      <c r="E85" s="184">
        <v>1100</v>
      </c>
      <c r="F85" s="184">
        <v>9070</v>
      </c>
      <c r="G85" s="185">
        <v>0</v>
      </c>
      <c r="H85" s="115">
        <f t="shared" si="82"/>
        <v>133500</v>
      </c>
      <c r="I85" s="44">
        <f t="shared" si="77"/>
        <v>24030</v>
      </c>
      <c r="J85" s="186">
        <f t="shared" si="78"/>
        <v>157530</v>
      </c>
      <c r="K85" s="135">
        <f t="shared" si="79"/>
        <v>24030</v>
      </c>
      <c r="L85" s="187">
        <f t="shared" si="80"/>
        <v>133500</v>
      </c>
      <c r="M85" s="32">
        <v>97590</v>
      </c>
      <c r="N85" s="188">
        <f t="shared" si="81"/>
        <v>35910</v>
      </c>
    </row>
    <row r="86" spans="1:14" s="1" customFormat="1" ht="28.5">
      <c r="A86" s="78" t="str">
        <f>'Land Price - BHIWANDI'!A86</f>
        <v>HD Mono Filaments</v>
      </c>
      <c r="B86" s="193" t="str">
        <f>'Land Price - BHIWANDI'!B86</f>
        <v>Y0154S</v>
      </c>
      <c r="C86" s="113">
        <v>143600</v>
      </c>
      <c r="D86" s="113">
        <v>2370</v>
      </c>
      <c r="E86" s="184">
        <v>1100</v>
      </c>
      <c r="F86" s="184">
        <v>6190</v>
      </c>
      <c r="G86" s="189">
        <v>0</v>
      </c>
      <c r="H86" s="115">
        <f t="shared" si="82"/>
        <v>138680</v>
      </c>
      <c r="I86" s="44">
        <f t="shared" si="77"/>
        <v>24962.400000000001</v>
      </c>
      <c r="J86" s="186">
        <f t="shared" si="78"/>
        <v>163642.4</v>
      </c>
      <c r="K86" s="135">
        <f t="shared" si="79"/>
        <v>24962.400000000001</v>
      </c>
      <c r="L86" s="187">
        <f t="shared" si="80"/>
        <v>138680</v>
      </c>
      <c r="M86" s="32">
        <v>94340</v>
      </c>
      <c r="N86" s="188">
        <f t="shared" si="81"/>
        <v>44340</v>
      </c>
    </row>
    <row r="87" spans="1:14" s="1" customFormat="1" ht="28.5">
      <c r="A87" s="78" t="str">
        <f>'Land Price - BHIWANDI'!A87</f>
        <v>HD Raffia</v>
      </c>
      <c r="B87" s="193" t="s">
        <v>333</v>
      </c>
      <c r="C87" s="113">
        <v>145000</v>
      </c>
      <c r="D87" s="113">
        <v>2370</v>
      </c>
      <c r="E87" s="184">
        <v>1100</v>
      </c>
      <c r="F87" s="184">
        <v>5660</v>
      </c>
      <c r="G87" s="185">
        <v>0</v>
      </c>
      <c r="H87" s="115">
        <f t="shared" si="82"/>
        <v>140610</v>
      </c>
      <c r="I87" s="44">
        <f t="shared" si="77"/>
        <v>25309.8</v>
      </c>
      <c r="J87" s="186">
        <f t="shared" si="78"/>
        <v>165919.79999999999</v>
      </c>
      <c r="K87" s="135">
        <f t="shared" si="79"/>
        <v>25309.8</v>
      </c>
      <c r="L87" s="187">
        <f t="shared" si="80"/>
        <v>140610</v>
      </c>
      <c r="M87" s="32">
        <v>94780</v>
      </c>
      <c r="N87" s="188">
        <f t="shared" si="81"/>
        <v>45830</v>
      </c>
    </row>
    <row r="88" spans="1:14" s="1" customFormat="1" ht="28.5">
      <c r="A88" s="78" t="str">
        <f>'Land Price - BHIWANDI'!A88</f>
        <v>HM Film</v>
      </c>
      <c r="B88" s="193" t="str">
        <f>'Land Price - BHIWANDI'!B88</f>
        <v>F0050D</v>
      </c>
      <c r="C88" s="113">
        <v>145100</v>
      </c>
      <c r="D88" s="113">
        <v>2370</v>
      </c>
      <c r="E88" s="184">
        <v>1100</v>
      </c>
      <c r="F88" s="184">
        <v>4790</v>
      </c>
      <c r="G88" s="189">
        <v>0</v>
      </c>
      <c r="H88" s="115">
        <f t="shared" si="82"/>
        <v>141580</v>
      </c>
      <c r="I88" s="44">
        <f t="shared" si="77"/>
        <v>25484.400000000001</v>
      </c>
      <c r="J88" s="186">
        <f t="shared" si="78"/>
        <v>167064.4</v>
      </c>
      <c r="K88" s="135">
        <f t="shared" si="79"/>
        <v>25484.400000000001</v>
      </c>
      <c r="L88" s="187">
        <f t="shared" si="80"/>
        <v>141580</v>
      </c>
      <c r="M88" s="32"/>
      <c r="N88" s="188"/>
    </row>
    <row r="89" spans="1:14" s="1" customFormat="1" ht="28.5">
      <c r="A89" s="78" t="str">
        <f>'Land Price - BHIWANDI'!A89</f>
        <v>HD Film</v>
      </c>
      <c r="B89" s="193" t="str">
        <f>'Land Price - BHIWANDI'!B89</f>
        <v>F0146D</v>
      </c>
      <c r="C89" s="113">
        <v>145300</v>
      </c>
      <c r="D89" s="113">
        <v>2370</v>
      </c>
      <c r="E89" s="184">
        <v>1100</v>
      </c>
      <c r="F89" s="184">
        <v>5140</v>
      </c>
      <c r="G89" s="189">
        <v>0</v>
      </c>
      <c r="H89" s="115">
        <f t="shared" si="82"/>
        <v>141430</v>
      </c>
      <c r="I89" s="44">
        <f t="shared" si="77"/>
        <v>25457.4</v>
      </c>
      <c r="J89" s="186">
        <f t="shared" si="78"/>
        <v>166887.4</v>
      </c>
      <c r="K89" s="135">
        <f t="shared" si="79"/>
        <v>25457.4</v>
      </c>
      <c r="L89" s="187">
        <f t="shared" si="80"/>
        <v>141430</v>
      </c>
      <c r="M89" s="32">
        <v>93520</v>
      </c>
      <c r="N89" s="188">
        <f t="shared" si="81"/>
        <v>47910</v>
      </c>
    </row>
    <row r="90" spans="1:14" s="1" customFormat="1" ht="28.5">
      <c r="A90" s="78" t="str">
        <f>'Land Price - BHIWANDI'!A90</f>
        <v>HD Film</v>
      </c>
      <c r="B90" s="193" t="str">
        <f>'Land Price - BHIWANDI'!B90</f>
        <v>F0153S</v>
      </c>
      <c r="C90" s="113">
        <v>145300</v>
      </c>
      <c r="D90" s="113">
        <v>2370</v>
      </c>
      <c r="E90" s="184">
        <v>1100</v>
      </c>
      <c r="F90" s="184">
        <v>5140</v>
      </c>
      <c r="G90" s="185">
        <v>0</v>
      </c>
      <c r="H90" s="115">
        <f t="shared" si="82"/>
        <v>141430</v>
      </c>
      <c r="I90" s="44">
        <f t="shared" si="77"/>
        <v>25457.4</v>
      </c>
      <c r="J90" s="186">
        <f t="shared" si="78"/>
        <v>166887.4</v>
      </c>
      <c r="K90" s="135">
        <f t="shared" si="79"/>
        <v>25457.4</v>
      </c>
      <c r="L90" s="187">
        <f t="shared" si="80"/>
        <v>141430</v>
      </c>
      <c r="M90" s="32"/>
      <c r="N90" s="188"/>
    </row>
    <row r="91" spans="1:14" s="1" customFormat="1" ht="28.5">
      <c r="A91" s="78" t="s">
        <v>362</v>
      </c>
      <c r="B91" s="193" t="s">
        <v>360</v>
      </c>
      <c r="C91" s="113">
        <v>150300</v>
      </c>
      <c r="D91" s="113">
        <v>2370</v>
      </c>
      <c r="E91" s="184">
        <v>1100</v>
      </c>
      <c r="F91" s="184">
        <v>4520</v>
      </c>
      <c r="G91" s="185">
        <v>0</v>
      </c>
      <c r="H91" s="115">
        <f t="shared" ref="H91:H94" si="83">C91+D91-E91-F91-G91</f>
        <v>147050</v>
      </c>
      <c r="I91" s="44"/>
      <c r="J91" s="186"/>
      <c r="K91" s="135"/>
      <c r="L91" s="187"/>
      <c r="M91" s="32"/>
      <c r="N91" s="188"/>
    </row>
    <row r="92" spans="1:14" s="1" customFormat="1" ht="28.5">
      <c r="A92" s="78" t="s">
        <v>416</v>
      </c>
      <c r="B92" s="193" t="s">
        <v>413</v>
      </c>
      <c r="C92" s="113">
        <v>148000</v>
      </c>
      <c r="D92" s="113">
        <v>2370</v>
      </c>
      <c r="E92" s="184">
        <v>1100</v>
      </c>
      <c r="F92" s="184">
        <v>5680</v>
      </c>
      <c r="G92" s="185">
        <v>0</v>
      </c>
      <c r="H92" s="115">
        <f t="shared" si="83"/>
        <v>143590</v>
      </c>
      <c r="I92" s="44"/>
      <c r="J92" s="186"/>
      <c r="K92" s="135"/>
      <c r="L92" s="187"/>
      <c r="M92" s="32"/>
      <c r="N92" s="188"/>
    </row>
    <row r="93" spans="1:14" s="1" customFormat="1" ht="28.5">
      <c r="A93" s="78" t="s">
        <v>416</v>
      </c>
      <c r="B93" s="193" t="s">
        <v>414</v>
      </c>
      <c r="C93" s="113">
        <v>148000</v>
      </c>
      <c r="D93" s="113">
        <v>2370</v>
      </c>
      <c r="E93" s="184">
        <v>1100</v>
      </c>
      <c r="F93" s="184">
        <v>5680</v>
      </c>
      <c r="G93" s="185">
        <v>0</v>
      </c>
      <c r="H93" s="115">
        <f t="shared" si="83"/>
        <v>143590</v>
      </c>
      <c r="I93" s="44"/>
      <c r="J93" s="186"/>
      <c r="K93" s="135"/>
      <c r="L93" s="187"/>
      <c r="M93" s="32"/>
      <c r="N93" s="188"/>
    </row>
    <row r="94" spans="1:14" s="1" customFormat="1" ht="28.5">
      <c r="A94" s="78" t="s">
        <v>416</v>
      </c>
      <c r="B94" s="193" t="s">
        <v>415</v>
      </c>
      <c r="C94" s="113">
        <v>145500</v>
      </c>
      <c r="D94" s="113">
        <v>2370</v>
      </c>
      <c r="E94" s="184">
        <v>1100</v>
      </c>
      <c r="F94" s="184">
        <v>5680</v>
      </c>
      <c r="G94" s="185">
        <v>0</v>
      </c>
      <c r="H94" s="115">
        <f t="shared" si="83"/>
        <v>141090</v>
      </c>
      <c r="I94" s="44"/>
      <c r="J94" s="186"/>
      <c r="K94" s="135"/>
      <c r="L94" s="187"/>
      <c r="M94" s="32"/>
      <c r="N94" s="188"/>
    </row>
    <row r="95" spans="1:14" s="1" customFormat="1" ht="28.5">
      <c r="A95" s="78" t="str">
        <f>'Land Price - BHIWANDI'!A95</f>
        <v>HD Inj. Mldg. (NP)</v>
      </c>
      <c r="B95" s="193" t="str">
        <f>'Land Price - BHIWANDI'!B95</f>
        <v>N0252S</v>
      </c>
      <c r="C95" s="113">
        <v>144700</v>
      </c>
      <c r="D95" s="113">
        <v>2370</v>
      </c>
      <c r="E95" s="184">
        <v>1100</v>
      </c>
      <c r="F95" s="184">
        <v>5680</v>
      </c>
      <c r="G95" s="189">
        <v>0</v>
      </c>
      <c r="H95" s="115">
        <f t="shared" si="82"/>
        <v>140290</v>
      </c>
      <c r="I95" s="44">
        <f t="shared" si="77"/>
        <v>25252.2</v>
      </c>
      <c r="J95" s="186">
        <f t="shared" si="78"/>
        <v>165542.20000000001</v>
      </c>
      <c r="K95" s="135">
        <f t="shared" si="79"/>
        <v>25252.2</v>
      </c>
      <c r="L95" s="187">
        <f t="shared" si="80"/>
        <v>140290</v>
      </c>
      <c r="M95" s="32">
        <v>91880</v>
      </c>
      <c r="N95" s="188">
        <f t="shared" si="81"/>
        <v>48410</v>
      </c>
    </row>
    <row r="96" spans="1:14" s="1" customFormat="1" ht="28.5">
      <c r="A96" s="78" t="str">
        <f>'Land Price - BHIWANDI'!A96</f>
        <v>HD Inj. Mldg. (NP)</v>
      </c>
      <c r="B96" s="193" t="str">
        <f>'Land Price - BHIWANDI'!B96</f>
        <v>N0662D</v>
      </c>
      <c r="C96" s="113">
        <v>135400</v>
      </c>
      <c r="D96" s="113">
        <v>2370</v>
      </c>
      <c r="E96" s="184">
        <v>1100</v>
      </c>
      <c r="F96" s="184">
        <v>5470</v>
      </c>
      <c r="G96" s="189">
        <v>0</v>
      </c>
      <c r="H96" s="115">
        <f t="shared" si="82"/>
        <v>131200</v>
      </c>
      <c r="I96" s="44">
        <f t="shared" si="77"/>
        <v>23616</v>
      </c>
      <c r="J96" s="186">
        <f t="shared" si="78"/>
        <v>154816</v>
      </c>
      <c r="K96" s="135">
        <f t="shared" si="79"/>
        <v>23616</v>
      </c>
      <c r="L96" s="187">
        <f t="shared" si="80"/>
        <v>131200</v>
      </c>
      <c r="M96" s="32">
        <v>89540</v>
      </c>
      <c r="N96" s="188">
        <f t="shared" si="81"/>
        <v>41660</v>
      </c>
    </row>
    <row r="97" spans="1:14" s="1" customFormat="1" ht="28.5">
      <c r="A97" s="78" t="str">
        <f>'Land Price - BHIWANDI'!A97</f>
        <v>HD Inj. Mldg. (NP)</v>
      </c>
      <c r="B97" s="193" t="str">
        <f>'Land Price - BHIWANDI'!B97</f>
        <v>N0861S</v>
      </c>
      <c r="C97" s="113">
        <v>135400</v>
      </c>
      <c r="D97" s="113">
        <v>2370</v>
      </c>
      <c r="E97" s="184">
        <v>1100</v>
      </c>
      <c r="F97" s="184">
        <v>5470</v>
      </c>
      <c r="G97" s="189">
        <v>0</v>
      </c>
      <c r="H97" s="115">
        <f t="shared" si="82"/>
        <v>131200</v>
      </c>
      <c r="I97" s="44">
        <f t="shared" si="77"/>
        <v>23616</v>
      </c>
      <c r="J97" s="186">
        <f t="shared" si="78"/>
        <v>154816</v>
      </c>
      <c r="K97" s="135">
        <f t="shared" si="79"/>
        <v>23616</v>
      </c>
      <c r="L97" s="187">
        <f t="shared" si="80"/>
        <v>131200</v>
      </c>
      <c r="M97" s="32">
        <v>89540</v>
      </c>
      <c r="N97" s="188">
        <f t="shared" si="81"/>
        <v>41660</v>
      </c>
    </row>
    <row r="98" spans="1:14" s="1" customFormat="1" ht="28.5">
      <c r="A98" s="78" t="str">
        <f>'Land Price - BHIWANDI'!A98</f>
        <v>HD Inj. Mldg. (NP)</v>
      </c>
      <c r="B98" s="87" t="str">
        <f>'Land Price - BHIWANDI'!B98</f>
        <v>N2050S</v>
      </c>
      <c r="C98" s="113">
        <v>135900</v>
      </c>
      <c r="D98" s="113">
        <v>2370</v>
      </c>
      <c r="E98" s="113">
        <v>1100</v>
      </c>
      <c r="F98" s="184">
        <v>4700</v>
      </c>
      <c r="G98" s="114">
        <v>0</v>
      </c>
      <c r="H98" s="115">
        <f t="shared" si="82"/>
        <v>132470</v>
      </c>
      <c r="I98" s="44">
        <f t="shared" si="77"/>
        <v>23844.6</v>
      </c>
      <c r="J98" s="73">
        <f t="shared" si="78"/>
        <v>156314.6</v>
      </c>
      <c r="K98" s="65">
        <f t="shared" si="79"/>
        <v>23844.6</v>
      </c>
      <c r="L98" s="42">
        <f t="shared" si="80"/>
        <v>132470</v>
      </c>
      <c r="M98" s="32">
        <v>92060</v>
      </c>
      <c r="N98" s="38">
        <f t="shared" si="81"/>
        <v>40410</v>
      </c>
    </row>
    <row r="99" spans="1:14" s="1" customFormat="1" ht="28.5">
      <c r="A99" s="78" t="str">
        <f>'Land Price - BHIWANDI'!A99</f>
        <v>HD Inj. Mldg. (NP)</v>
      </c>
      <c r="B99" s="193" t="str">
        <f>'Land Price - BHIWANDI'!B99</f>
        <v>N0662DU</v>
      </c>
      <c r="C99" s="113">
        <v>137000</v>
      </c>
      <c r="D99" s="113">
        <v>2370</v>
      </c>
      <c r="E99" s="184">
        <v>1100</v>
      </c>
      <c r="F99" s="184">
        <v>5750</v>
      </c>
      <c r="G99" s="185">
        <v>0</v>
      </c>
      <c r="H99" s="115">
        <f t="shared" si="82"/>
        <v>132520</v>
      </c>
      <c r="I99" s="44">
        <f t="shared" si="77"/>
        <v>23853.599999999999</v>
      </c>
      <c r="J99" s="186">
        <f t="shared" si="78"/>
        <v>156373.6</v>
      </c>
      <c r="K99" s="135">
        <f t="shared" si="79"/>
        <v>23853.599999999999</v>
      </c>
      <c r="L99" s="187">
        <f t="shared" si="80"/>
        <v>132520</v>
      </c>
      <c r="M99" s="32">
        <v>92060</v>
      </c>
      <c r="N99" s="188">
        <f t="shared" si="81"/>
        <v>40460</v>
      </c>
    </row>
    <row r="100" spans="1:14" s="1" customFormat="1" ht="28.5">
      <c r="A100" s="78" t="str">
        <f>'Land Price - BHIWANDI'!A100</f>
        <v>HD Inj. Mldg. (NP)</v>
      </c>
      <c r="B100" s="193" t="str">
        <f>'Land Price - BHIWANDI'!B100</f>
        <v>N0861SU</v>
      </c>
      <c r="C100" s="113">
        <v>137000</v>
      </c>
      <c r="D100" s="113">
        <v>2370</v>
      </c>
      <c r="E100" s="184">
        <v>1100</v>
      </c>
      <c r="F100" s="184">
        <v>5750</v>
      </c>
      <c r="G100" s="185">
        <v>0</v>
      </c>
      <c r="H100" s="115">
        <f t="shared" si="82"/>
        <v>132520</v>
      </c>
      <c r="I100" s="44">
        <f t="shared" si="77"/>
        <v>23853.599999999999</v>
      </c>
      <c r="J100" s="186">
        <f t="shared" si="78"/>
        <v>156373.6</v>
      </c>
      <c r="K100" s="135">
        <f t="shared" si="79"/>
        <v>23853.599999999999</v>
      </c>
      <c r="L100" s="187">
        <f t="shared" si="80"/>
        <v>132520</v>
      </c>
      <c r="M100" s="32">
        <v>92060</v>
      </c>
      <c r="N100" s="188">
        <f t="shared" si="81"/>
        <v>40460</v>
      </c>
    </row>
    <row r="101" spans="1:14" s="1" customFormat="1" ht="28.5">
      <c r="A101" s="78" t="str">
        <f>'Land Price - BHIWANDI'!A101</f>
        <v>GP Blow Moulding (NP)</v>
      </c>
      <c r="B101" s="193" t="str">
        <f>'Land Price - BHIWANDI'!B101</f>
        <v>N0155D</v>
      </c>
      <c r="C101" s="113">
        <v>140900</v>
      </c>
      <c r="D101" s="113">
        <v>2370</v>
      </c>
      <c r="E101" s="184">
        <v>1100</v>
      </c>
      <c r="F101" s="184">
        <v>3520</v>
      </c>
      <c r="G101" s="189">
        <v>0</v>
      </c>
      <c r="H101" s="115">
        <f t="shared" si="82"/>
        <v>138650</v>
      </c>
      <c r="I101" s="44">
        <f t="shared" si="77"/>
        <v>24957</v>
      </c>
      <c r="J101" s="186">
        <f t="shared" si="78"/>
        <v>163607</v>
      </c>
      <c r="K101" s="135">
        <f t="shared" si="79"/>
        <v>24957</v>
      </c>
      <c r="L101" s="187">
        <f t="shared" si="80"/>
        <v>138650</v>
      </c>
      <c r="M101" s="32">
        <v>91740</v>
      </c>
      <c r="N101" s="188">
        <f t="shared" si="81"/>
        <v>46910</v>
      </c>
    </row>
    <row r="102" spans="1:14" s="1" customFormat="1" ht="28.5">
      <c r="A102" s="78" t="s">
        <v>169</v>
      </c>
      <c r="B102" s="190" t="s">
        <v>310</v>
      </c>
      <c r="C102" s="113">
        <v>140900</v>
      </c>
      <c r="D102" s="113">
        <v>2370</v>
      </c>
      <c r="E102" s="184">
        <v>1100</v>
      </c>
      <c r="F102" s="184">
        <v>3520</v>
      </c>
      <c r="G102" s="185">
        <v>0</v>
      </c>
      <c r="H102" s="115">
        <f t="shared" si="82"/>
        <v>138650</v>
      </c>
      <c r="I102" s="44">
        <f t="shared" si="77"/>
        <v>24957</v>
      </c>
      <c r="J102" s="186">
        <f t="shared" si="78"/>
        <v>163607</v>
      </c>
      <c r="K102" s="135">
        <f t="shared" si="79"/>
        <v>24957</v>
      </c>
      <c r="L102" s="187">
        <f t="shared" si="80"/>
        <v>138650</v>
      </c>
      <c r="M102" s="32">
        <v>91740</v>
      </c>
      <c r="N102" s="188">
        <f t="shared" si="81"/>
        <v>46910</v>
      </c>
    </row>
    <row r="103" spans="1:14" s="1" customFormat="1" ht="28.5">
      <c r="A103" s="78" t="s">
        <v>169</v>
      </c>
      <c r="B103" s="190" t="s">
        <v>311</v>
      </c>
      <c r="C103" s="113">
        <v>140900</v>
      </c>
      <c r="D103" s="113">
        <v>2370</v>
      </c>
      <c r="E103" s="184">
        <v>1100</v>
      </c>
      <c r="F103" s="184">
        <v>3520</v>
      </c>
      <c r="G103" s="185">
        <v>0</v>
      </c>
      <c r="H103" s="115">
        <f t="shared" si="82"/>
        <v>138650</v>
      </c>
      <c r="I103" s="44">
        <f t="shared" si="77"/>
        <v>24957</v>
      </c>
      <c r="J103" s="186">
        <f t="shared" si="78"/>
        <v>163607</v>
      </c>
      <c r="K103" s="135">
        <f t="shared" si="79"/>
        <v>24957</v>
      </c>
      <c r="L103" s="187">
        <f t="shared" si="80"/>
        <v>138650</v>
      </c>
      <c r="M103" s="32">
        <v>91740</v>
      </c>
      <c r="N103" s="188">
        <f t="shared" si="81"/>
        <v>46910</v>
      </c>
    </row>
    <row r="104" spans="1:14" s="1" customFormat="1" ht="28.5">
      <c r="A104" s="78" t="str">
        <f>'Land Price - BHIWANDI'!A104</f>
        <v>Medium Blow Moulding(NP)</v>
      </c>
      <c r="B104" s="193" t="str">
        <f>'Land Price - BHIWANDI'!B104</f>
        <v>N0148D</v>
      </c>
      <c r="C104" s="113">
        <v>144000</v>
      </c>
      <c r="D104" s="113">
        <v>2370</v>
      </c>
      <c r="E104" s="184">
        <v>1100</v>
      </c>
      <c r="F104" s="184">
        <v>4520</v>
      </c>
      <c r="G104" s="185">
        <v>0</v>
      </c>
      <c r="H104" s="115">
        <f t="shared" si="82"/>
        <v>140750</v>
      </c>
      <c r="I104" s="44">
        <f t="shared" si="77"/>
        <v>25335</v>
      </c>
      <c r="J104" s="186">
        <f t="shared" si="78"/>
        <v>166085</v>
      </c>
      <c r="K104" s="135">
        <f t="shared" si="79"/>
        <v>25335</v>
      </c>
      <c r="L104" s="187">
        <f t="shared" si="80"/>
        <v>140750</v>
      </c>
      <c r="M104" s="32">
        <v>93490</v>
      </c>
      <c r="N104" s="188">
        <f t="shared" si="81"/>
        <v>47260</v>
      </c>
    </row>
    <row r="105" spans="1:14" s="1" customFormat="1" ht="28.5">
      <c r="A105" s="78" t="str">
        <f>'Land Price - BHIWANDI'!A105</f>
        <v>Large Blow Moulding(NP)</v>
      </c>
      <c r="B105" s="193" t="str">
        <f>'Land Price - BHIWANDI'!B105</f>
        <v>N0053D</v>
      </c>
      <c r="C105" s="113">
        <v>146400</v>
      </c>
      <c r="D105" s="113">
        <v>2370</v>
      </c>
      <c r="E105" s="184">
        <v>1100</v>
      </c>
      <c r="F105" s="184">
        <v>3520</v>
      </c>
      <c r="G105" s="189">
        <v>0</v>
      </c>
      <c r="H105" s="115">
        <f t="shared" si="82"/>
        <v>144150</v>
      </c>
      <c r="I105" s="44">
        <f t="shared" si="77"/>
        <v>25947</v>
      </c>
      <c r="J105" s="186">
        <f t="shared" si="78"/>
        <v>170097</v>
      </c>
      <c r="K105" s="135">
        <f t="shared" si="79"/>
        <v>25947</v>
      </c>
      <c r="L105" s="187">
        <f t="shared" si="80"/>
        <v>144150</v>
      </c>
      <c r="M105" s="32"/>
      <c r="N105" s="188"/>
    </row>
    <row r="106" spans="1:14" s="1" customFormat="1" ht="28.5">
      <c r="A106" s="78" t="str">
        <f>'Land Price - BHIWANDI'!A106</f>
        <v>Pipe Grade (NP)</v>
      </c>
      <c r="B106" s="193" t="str">
        <f>'Land Price - BHIWANDI'!B106</f>
        <v>N0049D</v>
      </c>
      <c r="C106" s="113">
        <v>139300</v>
      </c>
      <c r="D106" s="113">
        <v>2370</v>
      </c>
      <c r="E106" s="184">
        <v>1100</v>
      </c>
      <c r="F106" s="184">
        <v>9060</v>
      </c>
      <c r="G106" s="189">
        <v>0</v>
      </c>
      <c r="H106" s="115">
        <f t="shared" si="82"/>
        <v>131510</v>
      </c>
      <c r="I106" s="44">
        <f t="shared" si="77"/>
        <v>23671.8</v>
      </c>
      <c r="J106" s="186">
        <f t="shared" si="78"/>
        <v>155181.79999999999</v>
      </c>
      <c r="K106" s="135">
        <f t="shared" si="79"/>
        <v>23671.8</v>
      </c>
      <c r="L106" s="187">
        <f t="shared" si="80"/>
        <v>131510</v>
      </c>
      <c r="M106" s="32">
        <v>100120</v>
      </c>
      <c r="N106" s="188">
        <f t="shared" si="81"/>
        <v>31390</v>
      </c>
    </row>
    <row r="107" spans="1:14" s="1" customFormat="1" ht="28.5">
      <c r="A107" s="78" t="str">
        <f>'Land Price - BHIWANDI'!A107</f>
        <v>Pipe Grade (NP)</v>
      </c>
      <c r="B107" s="193" t="str">
        <f>'Land Price - BHIWANDI'!B107</f>
        <v>NP0148D</v>
      </c>
      <c r="C107" s="113">
        <v>138500</v>
      </c>
      <c r="D107" s="113">
        <v>2370</v>
      </c>
      <c r="E107" s="184">
        <v>1100</v>
      </c>
      <c r="F107" s="184">
        <v>9070</v>
      </c>
      <c r="G107" s="185">
        <v>0</v>
      </c>
      <c r="H107" s="115">
        <f t="shared" si="82"/>
        <v>130700</v>
      </c>
      <c r="I107" s="44">
        <f t="shared" si="77"/>
        <v>23526</v>
      </c>
      <c r="J107" s="186">
        <f t="shared" si="78"/>
        <v>154226</v>
      </c>
      <c r="K107" s="135">
        <f t="shared" si="79"/>
        <v>23526</v>
      </c>
      <c r="L107" s="187">
        <f t="shared" si="80"/>
        <v>130700</v>
      </c>
      <c r="M107" s="32"/>
      <c r="N107" s="188"/>
    </row>
    <row r="108" spans="1:14" s="1" customFormat="1" ht="28.5">
      <c r="A108" s="78" t="str">
        <f>'Land Price - BHIWANDI'!A108</f>
        <v>Pipe Grade (NP)</v>
      </c>
      <c r="B108" s="193" t="str">
        <f>'Land Price - BHIWANDI'!B108</f>
        <v>N0142S</v>
      </c>
      <c r="C108" s="113">
        <v>136100</v>
      </c>
      <c r="D108" s="113">
        <v>2370</v>
      </c>
      <c r="E108" s="184">
        <v>1100</v>
      </c>
      <c r="F108" s="184">
        <v>8050</v>
      </c>
      <c r="G108" s="185">
        <v>0</v>
      </c>
      <c r="H108" s="115">
        <f t="shared" si="82"/>
        <v>129320</v>
      </c>
      <c r="I108" s="44">
        <f t="shared" si="77"/>
        <v>23277.599999999999</v>
      </c>
      <c r="J108" s="186">
        <f t="shared" si="78"/>
        <v>152597.6</v>
      </c>
      <c r="K108" s="135">
        <f t="shared" si="79"/>
        <v>23277.599999999999</v>
      </c>
      <c r="L108" s="187">
        <f t="shared" si="80"/>
        <v>129320</v>
      </c>
      <c r="M108" s="32">
        <v>96790</v>
      </c>
      <c r="N108" s="188">
        <f t="shared" si="81"/>
        <v>32530</v>
      </c>
    </row>
    <row r="109" spans="1:14" s="1" customFormat="1" ht="28.5">
      <c r="A109" s="78" t="s">
        <v>189</v>
      </c>
      <c r="B109" s="193" t="s">
        <v>312</v>
      </c>
      <c r="C109" s="113">
        <v>140500</v>
      </c>
      <c r="D109" s="113">
        <v>2370</v>
      </c>
      <c r="E109" s="184">
        <v>1100</v>
      </c>
      <c r="F109" s="184">
        <v>9070</v>
      </c>
      <c r="G109" s="185">
        <v>0</v>
      </c>
      <c r="H109" s="115">
        <f t="shared" si="82"/>
        <v>132700</v>
      </c>
      <c r="I109" s="44">
        <f t="shared" si="77"/>
        <v>23886</v>
      </c>
      <c r="J109" s="186">
        <f t="shared" si="78"/>
        <v>156586</v>
      </c>
      <c r="K109" s="135">
        <f t="shared" si="79"/>
        <v>23886</v>
      </c>
      <c r="L109" s="187">
        <f t="shared" si="80"/>
        <v>132700</v>
      </c>
      <c r="M109" s="32">
        <v>96790</v>
      </c>
      <c r="N109" s="188">
        <f t="shared" si="81"/>
        <v>35910</v>
      </c>
    </row>
    <row r="110" spans="1:14" s="1" customFormat="1" ht="28.5">
      <c r="A110" s="78" t="str">
        <f>'Land Price - BHIWANDI'!A110</f>
        <v>HD Mono Filaments (NP)</v>
      </c>
      <c r="B110" s="193" t="str">
        <f>'Land Price - BHIWANDI'!B110</f>
        <v>N0154S</v>
      </c>
      <c r="C110" s="113">
        <v>142800</v>
      </c>
      <c r="D110" s="113">
        <v>2370</v>
      </c>
      <c r="E110" s="184">
        <v>1100</v>
      </c>
      <c r="F110" s="184">
        <v>6190</v>
      </c>
      <c r="G110" s="189">
        <v>0</v>
      </c>
      <c r="H110" s="115">
        <f t="shared" si="82"/>
        <v>137880</v>
      </c>
      <c r="I110" s="44">
        <f t="shared" si="77"/>
        <v>24818.400000000001</v>
      </c>
      <c r="J110" s="186">
        <f t="shared" si="78"/>
        <v>162698.4</v>
      </c>
      <c r="K110" s="135">
        <f t="shared" si="79"/>
        <v>24818.400000000001</v>
      </c>
      <c r="L110" s="187">
        <f t="shared" si="80"/>
        <v>137880</v>
      </c>
      <c r="M110" s="32">
        <v>93540</v>
      </c>
      <c r="N110" s="188">
        <f t="shared" si="81"/>
        <v>44340</v>
      </c>
    </row>
    <row r="111" spans="1:14" s="1" customFormat="1" ht="28.5">
      <c r="A111" s="78" t="str">
        <f>'Land Price - BHIWANDI'!A111</f>
        <v>HD Raffia (NP)</v>
      </c>
      <c r="B111" s="193" t="s">
        <v>350</v>
      </c>
      <c r="C111" s="113">
        <v>144200</v>
      </c>
      <c r="D111" s="113">
        <v>2370</v>
      </c>
      <c r="E111" s="184">
        <v>1100</v>
      </c>
      <c r="F111" s="184">
        <v>5660</v>
      </c>
      <c r="G111" s="185">
        <v>0</v>
      </c>
      <c r="H111" s="115">
        <f t="shared" si="82"/>
        <v>139810</v>
      </c>
      <c r="I111" s="44">
        <f t="shared" si="77"/>
        <v>25165.8</v>
      </c>
      <c r="J111" s="186">
        <f t="shared" si="78"/>
        <v>164975.79999999999</v>
      </c>
      <c r="K111" s="135">
        <f t="shared" si="79"/>
        <v>25165.8</v>
      </c>
      <c r="L111" s="187">
        <f t="shared" si="80"/>
        <v>139810</v>
      </c>
      <c r="M111" s="32">
        <v>93980</v>
      </c>
      <c r="N111" s="188">
        <f t="shared" si="81"/>
        <v>45830</v>
      </c>
    </row>
    <row r="112" spans="1:14" s="1" customFormat="1" ht="28.5">
      <c r="A112" s="78" t="str">
        <f>'Land Price - BHIWANDI'!A112</f>
        <v>HM Film (NP)</v>
      </c>
      <c r="B112" s="193" t="str">
        <f>'Land Price - BHIWANDI'!B112</f>
        <v>N0050D</v>
      </c>
      <c r="C112" s="113">
        <v>144300</v>
      </c>
      <c r="D112" s="113">
        <v>2370</v>
      </c>
      <c r="E112" s="184">
        <v>1100</v>
      </c>
      <c r="F112" s="184">
        <v>4790</v>
      </c>
      <c r="G112" s="189">
        <v>0</v>
      </c>
      <c r="H112" s="115">
        <f t="shared" si="82"/>
        <v>140780</v>
      </c>
      <c r="I112" s="44">
        <f t="shared" si="77"/>
        <v>25340.400000000001</v>
      </c>
      <c r="J112" s="186">
        <f t="shared" si="78"/>
        <v>166120.4</v>
      </c>
      <c r="K112" s="135">
        <f t="shared" si="79"/>
        <v>25340.400000000001</v>
      </c>
      <c r="L112" s="187">
        <f t="shared" si="80"/>
        <v>140780</v>
      </c>
      <c r="N112" s="188"/>
    </row>
    <row r="113" spans="1:24" s="1" customFormat="1" ht="28.5">
      <c r="A113" s="78" t="str">
        <f>'Land Price - BHIWANDI'!A113</f>
        <v>HD Film (NP)</v>
      </c>
      <c r="B113" s="193" t="str">
        <f>'Land Price - BHIWANDI'!B113</f>
        <v>N0146D</v>
      </c>
      <c r="C113" s="113">
        <v>144500</v>
      </c>
      <c r="D113" s="113">
        <v>2370</v>
      </c>
      <c r="E113" s="184">
        <v>1100</v>
      </c>
      <c r="F113" s="184">
        <v>5140</v>
      </c>
      <c r="G113" s="189">
        <v>0</v>
      </c>
      <c r="H113" s="115">
        <f t="shared" si="82"/>
        <v>140630</v>
      </c>
      <c r="I113" s="44">
        <f t="shared" si="77"/>
        <v>25313.4</v>
      </c>
      <c r="J113" s="186">
        <f t="shared" si="78"/>
        <v>165943.4</v>
      </c>
      <c r="K113" s="135">
        <f t="shared" si="79"/>
        <v>25313.4</v>
      </c>
      <c r="L113" s="187">
        <f t="shared" si="80"/>
        <v>140630</v>
      </c>
      <c r="N113" s="188"/>
    </row>
    <row r="114" spans="1:24" s="1" customFormat="1" ht="28.5">
      <c r="A114" s="78" t="str">
        <f>'Land Price - BHIWANDI'!A114</f>
        <v>HD Film (NP)</v>
      </c>
      <c r="B114" s="193" t="str">
        <f>'Land Price - BHIWANDI'!B114</f>
        <v>N0153S</v>
      </c>
      <c r="C114" s="113">
        <v>144500</v>
      </c>
      <c r="D114" s="113">
        <v>2370</v>
      </c>
      <c r="E114" s="184">
        <v>1100</v>
      </c>
      <c r="F114" s="184">
        <v>5140</v>
      </c>
      <c r="G114" s="185">
        <v>0</v>
      </c>
      <c r="H114" s="115">
        <f t="shared" si="82"/>
        <v>140630</v>
      </c>
      <c r="I114" s="44">
        <f t="shared" si="77"/>
        <v>25313.4</v>
      </c>
      <c r="J114" s="186">
        <f t="shared" si="78"/>
        <v>165943.4</v>
      </c>
      <c r="K114" s="135">
        <f t="shared" si="79"/>
        <v>25313.4</v>
      </c>
      <c r="L114" s="187">
        <f t="shared" si="80"/>
        <v>140630</v>
      </c>
      <c r="M114" s="1">
        <v>92720</v>
      </c>
      <c r="N114" s="188">
        <f t="shared" si="81"/>
        <v>47910</v>
      </c>
    </row>
    <row r="115" spans="1:24" s="1" customFormat="1" ht="28.5">
      <c r="A115" s="79" t="str">
        <f>'Land Price - BHIWANDI'!A115</f>
        <v>OGHDBD</v>
      </c>
      <c r="B115" s="193" t="str">
        <f>'Land Price - BHIWANDI'!B115</f>
        <v>OGHDBD</v>
      </c>
      <c r="C115" s="113">
        <v>136200</v>
      </c>
      <c r="D115" s="113">
        <v>2370</v>
      </c>
      <c r="E115" s="184">
        <v>1100</v>
      </c>
      <c r="F115" s="184">
        <v>3520</v>
      </c>
      <c r="G115" s="189">
        <v>0</v>
      </c>
      <c r="H115" s="115">
        <f t="shared" si="82"/>
        <v>133950</v>
      </c>
      <c r="I115" s="44">
        <f t="shared" si="77"/>
        <v>24111</v>
      </c>
      <c r="J115" s="186">
        <f t="shared" si="78"/>
        <v>158061</v>
      </c>
      <c r="K115" s="135">
        <f t="shared" si="79"/>
        <v>24111</v>
      </c>
      <c r="L115" s="187">
        <f t="shared" si="80"/>
        <v>133950</v>
      </c>
      <c r="M115" s="1">
        <v>87040</v>
      </c>
      <c r="N115" s="188">
        <f t="shared" si="81"/>
        <v>46910</v>
      </c>
    </row>
    <row r="116" spans="1:24" s="1" customFormat="1" ht="28.5">
      <c r="A116" s="79" t="str">
        <f>'Land Price - BHIWANDI'!A116</f>
        <v>OGHDED</v>
      </c>
      <c r="B116" s="193" t="str">
        <f>'Land Price - BHIWANDI'!B116</f>
        <v>OGHDED</v>
      </c>
      <c r="C116" s="113">
        <v>138500</v>
      </c>
      <c r="D116" s="113">
        <v>2370</v>
      </c>
      <c r="E116" s="184">
        <v>1100</v>
      </c>
      <c r="F116" s="184">
        <v>5660</v>
      </c>
      <c r="G116" s="185">
        <v>0</v>
      </c>
      <c r="H116" s="115">
        <f t="shared" si="82"/>
        <v>134110</v>
      </c>
      <c r="I116" s="44">
        <f t="shared" si="77"/>
        <v>24139.8</v>
      </c>
      <c r="J116" s="186">
        <f t="shared" si="78"/>
        <v>158249.79999999999</v>
      </c>
      <c r="K116" s="135">
        <f t="shared" si="79"/>
        <v>24139.8</v>
      </c>
      <c r="L116" s="187">
        <f t="shared" si="80"/>
        <v>134110</v>
      </c>
      <c r="M116" s="1">
        <v>88280</v>
      </c>
      <c r="N116" s="188">
        <f t="shared" si="81"/>
        <v>45830</v>
      </c>
    </row>
    <row r="117" spans="1:24" s="1" customFormat="1" ht="28.5">
      <c r="A117" s="74" t="str">
        <f>'Land Price - BHIWANDI'!A117</f>
        <v>OGHDMD</v>
      </c>
      <c r="B117" s="87" t="str">
        <f>'Land Price - BHIWANDI'!B117</f>
        <v>OGHDMD</v>
      </c>
      <c r="C117" s="113">
        <v>129200</v>
      </c>
      <c r="D117" s="113">
        <v>2370</v>
      </c>
      <c r="E117" s="113">
        <v>1100</v>
      </c>
      <c r="F117" s="184">
        <v>5470</v>
      </c>
      <c r="G117" s="114">
        <v>0</v>
      </c>
      <c r="H117" s="115">
        <f t="shared" si="82"/>
        <v>125000</v>
      </c>
      <c r="I117" s="44">
        <f t="shared" si="77"/>
        <v>22500</v>
      </c>
      <c r="J117" s="73">
        <f t="shared" si="78"/>
        <v>147500</v>
      </c>
      <c r="K117" s="65">
        <f t="shared" si="79"/>
        <v>22500</v>
      </c>
      <c r="L117" s="42">
        <f t="shared" si="80"/>
        <v>125000</v>
      </c>
      <c r="M117" s="32">
        <v>83340</v>
      </c>
      <c r="N117" s="38">
        <f t="shared" si="81"/>
        <v>41660</v>
      </c>
    </row>
    <row r="118" spans="1:24" ht="28.5">
      <c r="A118" s="79" t="str">
        <f>'Land Price - BHIWANDI'!A118</f>
        <v>OGHDES</v>
      </c>
      <c r="B118" s="87" t="str">
        <f>'Land Price - BHIWANDI'!B118</f>
        <v>OGHDES</v>
      </c>
      <c r="C118" s="113">
        <v>138500</v>
      </c>
      <c r="D118" s="113">
        <v>2370</v>
      </c>
      <c r="E118" s="113">
        <v>1100</v>
      </c>
      <c r="F118" s="184">
        <v>5660</v>
      </c>
      <c r="G118" s="114">
        <v>0</v>
      </c>
      <c r="H118" s="115">
        <f t="shared" si="82"/>
        <v>134110</v>
      </c>
      <c r="I118" s="44">
        <f t="shared" si="77"/>
        <v>24139.8</v>
      </c>
      <c r="J118" s="73">
        <f t="shared" si="78"/>
        <v>158249.79999999999</v>
      </c>
      <c r="K118" s="65">
        <f t="shared" si="79"/>
        <v>24139.8</v>
      </c>
      <c r="L118" s="42">
        <f t="shared" si="80"/>
        <v>134110</v>
      </c>
      <c r="M118">
        <v>88280</v>
      </c>
      <c r="N118" s="38">
        <f t="shared" si="81"/>
        <v>45830</v>
      </c>
    </row>
    <row r="119" spans="1:24" s="1" customFormat="1" ht="28.5">
      <c r="A119" s="79" t="str">
        <f>'Land Price - BHIWANDI'!A119</f>
        <v>OGHDMS</v>
      </c>
      <c r="B119" s="87" t="str">
        <f>'Land Price - BHIWANDI'!B119</f>
        <v>OGHDMS</v>
      </c>
      <c r="C119" s="113">
        <v>129200</v>
      </c>
      <c r="D119" s="113">
        <v>2370</v>
      </c>
      <c r="E119" s="113">
        <v>1100</v>
      </c>
      <c r="F119" s="184">
        <v>5470</v>
      </c>
      <c r="G119" s="114">
        <v>0</v>
      </c>
      <c r="H119" s="115">
        <f t="shared" si="82"/>
        <v>125000</v>
      </c>
      <c r="I119" s="44">
        <f t="shared" si="77"/>
        <v>22500</v>
      </c>
      <c r="J119" s="73">
        <f t="shared" si="78"/>
        <v>147500</v>
      </c>
      <c r="K119" s="65">
        <f t="shared" si="79"/>
        <v>22500</v>
      </c>
      <c r="L119" s="42">
        <f t="shared" si="80"/>
        <v>125000</v>
      </c>
      <c r="M119" s="32">
        <v>83090</v>
      </c>
      <c r="N119" s="38">
        <f t="shared" si="81"/>
        <v>41910</v>
      </c>
    </row>
    <row r="120" spans="1:24" s="1" customFormat="1" ht="28.5">
      <c r="A120" s="80" t="str">
        <f>'Land Price - BHIWANDI'!A120</f>
        <v>OGHDLD</v>
      </c>
      <c r="B120" s="87" t="str">
        <f>'Land Price - BHIWANDI'!B120</f>
        <v>OGHDLD</v>
      </c>
      <c r="C120" s="113">
        <v>141700</v>
      </c>
      <c r="D120" s="113">
        <v>2370</v>
      </c>
      <c r="E120" s="113">
        <v>1100</v>
      </c>
      <c r="F120" s="184">
        <v>3520</v>
      </c>
      <c r="G120" s="114">
        <v>0</v>
      </c>
      <c r="H120" s="115">
        <f t="shared" si="82"/>
        <v>139450</v>
      </c>
      <c r="I120" s="47">
        <f t="shared" si="77"/>
        <v>25101</v>
      </c>
      <c r="J120" s="77">
        <f t="shared" si="78"/>
        <v>164551</v>
      </c>
      <c r="K120" s="68">
        <f t="shared" si="79"/>
        <v>25101</v>
      </c>
      <c r="L120" s="47">
        <f t="shared" si="80"/>
        <v>139450</v>
      </c>
      <c r="M120" s="32"/>
      <c r="N120" s="38"/>
    </row>
    <row r="121" spans="1:24" s="1" customFormat="1" ht="28.5">
      <c r="A121" s="78" t="s">
        <v>422</v>
      </c>
      <c r="B121" s="220" t="s">
        <v>361</v>
      </c>
      <c r="C121" s="113">
        <v>149500</v>
      </c>
      <c r="D121" s="113">
        <v>1100</v>
      </c>
      <c r="E121" s="113">
        <v>1100</v>
      </c>
      <c r="F121" s="184">
        <v>4520</v>
      </c>
      <c r="G121" s="114">
        <v>0</v>
      </c>
      <c r="H121" s="115">
        <f t="shared" ref="H121:H122" si="84">C121+D121-E121-F121-G121</f>
        <v>144980</v>
      </c>
      <c r="I121" s="140"/>
      <c r="J121" s="139"/>
      <c r="K121" s="221"/>
      <c r="L121" s="140"/>
      <c r="M121" s="32"/>
      <c r="N121" s="38"/>
    </row>
    <row r="122" spans="1:24" s="1" customFormat="1" ht="28.5">
      <c r="A122" s="78" t="s">
        <v>422</v>
      </c>
      <c r="B122" s="87" t="s">
        <v>417</v>
      </c>
      <c r="C122" s="113">
        <v>147200</v>
      </c>
      <c r="D122" s="113">
        <v>2370</v>
      </c>
      <c r="E122" s="113">
        <v>1100</v>
      </c>
      <c r="F122" s="184">
        <v>5680</v>
      </c>
      <c r="G122" s="114">
        <v>0</v>
      </c>
      <c r="H122" s="115">
        <f t="shared" si="84"/>
        <v>142790</v>
      </c>
      <c r="I122" s="140"/>
      <c r="J122" s="139"/>
      <c r="K122" s="221"/>
      <c r="L122" s="140"/>
      <c r="M122" s="32"/>
      <c r="N122" s="38"/>
    </row>
    <row r="123" spans="1:24" s="1" customFormat="1" ht="29.25" thickBot="1">
      <c r="A123" s="80" t="s">
        <v>420</v>
      </c>
      <c r="B123" s="87" t="s">
        <v>418</v>
      </c>
      <c r="C123" s="113">
        <v>147200</v>
      </c>
      <c r="D123" s="113">
        <v>2370</v>
      </c>
      <c r="E123" s="113">
        <v>1100</v>
      </c>
      <c r="F123" s="184">
        <v>5680</v>
      </c>
      <c r="G123" s="114">
        <v>0</v>
      </c>
      <c r="H123" s="115">
        <f t="shared" ref="H123" si="85">C123+D123-E123-F123-G123</f>
        <v>142790</v>
      </c>
      <c r="I123" s="140"/>
      <c r="J123" s="139"/>
      <c r="K123" s="221"/>
      <c r="L123" s="140"/>
      <c r="M123" s="32"/>
      <c r="N123" s="38"/>
    </row>
    <row r="124" spans="1:24" ht="27.75" thickBot="1">
      <c r="A124" s="485" t="s">
        <v>399</v>
      </c>
      <c r="B124" s="462"/>
      <c r="C124" s="461"/>
      <c r="D124" s="462"/>
      <c r="E124" s="462"/>
      <c r="F124" s="462"/>
      <c r="G124" s="462"/>
      <c r="H124" s="462"/>
      <c r="I124" s="94"/>
      <c r="J124" s="95"/>
      <c r="K124" s="452"/>
      <c r="L124" s="452"/>
    </row>
    <row r="125" spans="1:24" s="103" customFormat="1" ht="56.25" thickBot="1">
      <c r="A125" s="97" t="s">
        <v>90</v>
      </c>
      <c r="B125" s="98" t="s">
        <v>0</v>
      </c>
      <c r="C125" s="147" t="s">
        <v>83</v>
      </c>
      <c r="D125" s="110" t="s">
        <v>150</v>
      </c>
      <c r="E125" s="111" t="s">
        <v>84</v>
      </c>
      <c r="F125" s="111" t="s">
        <v>111</v>
      </c>
      <c r="G125" s="111" t="s">
        <v>132</v>
      </c>
      <c r="H125" s="112" t="s">
        <v>148</v>
      </c>
      <c r="I125" s="100" t="s">
        <v>85</v>
      </c>
      <c r="J125" s="101" t="s">
        <v>86</v>
      </c>
      <c r="K125" s="99" t="s">
        <v>87</v>
      </c>
      <c r="L125" s="102" t="s">
        <v>88</v>
      </c>
      <c r="P125" s="104"/>
      <c r="Q125" s="104"/>
      <c r="R125" s="105"/>
      <c r="S125" s="104"/>
      <c r="T125" s="104"/>
      <c r="U125" s="106"/>
      <c r="V125" s="106"/>
      <c r="W125" s="104"/>
      <c r="X125" s="104"/>
    </row>
    <row r="126" spans="1:24" s="1" customFormat="1" ht="28.5">
      <c r="A126" s="74" t="str">
        <f>'Land Price - BHIWANDI'!A126</f>
        <v>Film - 1 MFI Slip</v>
      </c>
      <c r="B126" s="87" t="str">
        <f>'Land Price - BHIWANDI'!B126</f>
        <v>F0120L</v>
      </c>
      <c r="C126" s="342">
        <v>139400</v>
      </c>
      <c r="D126" s="113">
        <v>2370</v>
      </c>
      <c r="E126" s="113">
        <v>1100</v>
      </c>
      <c r="F126" s="346">
        <v>5970</v>
      </c>
      <c r="G126" s="114">
        <v>0</v>
      </c>
      <c r="H126" s="115">
        <f>C126+D126-E126-F126-G126</f>
        <v>134700</v>
      </c>
      <c r="I126" s="44">
        <f t="shared" ref="I126:I165" si="86">H126*18/100</f>
        <v>24246</v>
      </c>
      <c r="J126" s="73">
        <f t="shared" ref="J126:J165" si="87">H126+I126</f>
        <v>158946</v>
      </c>
      <c r="K126" s="65">
        <f t="shared" ref="K126:K165" si="88">I126</f>
        <v>24246</v>
      </c>
      <c r="L126" s="42">
        <f t="shared" ref="L126:L165" si="89">J126-K126</f>
        <v>134700</v>
      </c>
      <c r="M126" s="32">
        <v>86750</v>
      </c>
      <c r="N126" s="38">
        <f t="shared" ref="N126:N165" si="90">L126-M126</f>
        <v>47950</v>
      </c>
    </row>
    <row r="127" spans="1:24" ht="28.5">
      <c r="A127" s="74" t="str">
        <f>'Land Price - BHIWANDI'!A127</f>
        <v>Film - 1 MFI Non Slip</v>
      </c>
      <c r="B127" s="87" t="str">
        <f>'Land Price - BHIWANDI'!B127</f>
        <v>F0118L</v>
      </c>
      <c r="C127" s="113">
        <v>139400</v>
      </c>
      <c r="D127" s="113">
        <v>2370</v>
      </c>
      <c r="E127" s="113">
        <v>1100</v>
      </c>
      <c r="F127" s="184">
        <v>5970</v>
      </c>
      <c r="G127" s="114">
        <v>0</v>
      </c>
      <c r="H127" s="115">
        <f>C127+D127-E127-F127-G127</f>
        <v>134700</v>
      </c>
      <c r="I127" s="44">
        <f t="shared" si="86"/>
        <v>24246</v>
      </c>
      <c r="J127" s="73">
        <f t="shared" si="87"/>
        <v>158946</v>
      </c>
      <c r="K127" s="65">
        <f t="shared" si="88"/>
        <v>24246</v>
      </c>
      <c r="L127" s="42">
        <f t="shared" si="89"/>
        <v>134700</v>
      </c>
      <c r="M127" s="34">
        <v>86750</v>
      </c>
      <c r="N127" s="38">
        <f t="shared" si="90"/>
        <v>47950</v>
      </c>
    </row>
    <row r="128" spans="1:24" ht="28.5">
      <c r="A128" s="74" t="str">
        <f>'Land Price - BHIWANDI'!A128</f>
        <v>Film - 2 MFI Non Slip</v>
      </c>
      <c r="B128" s="87" t="str">
        <f>'Land Price - BHIWANDI'!B128</f>
        <v>F0218L</v>
      </c>
      <c r="C128" s="113">
        <v>139500</v>
      </c>
      <c r="D128" s="113">
        <v>2370</v>
      </c>
      <c r="E128" s="113">
        <v>1100</v>
      </c>
      <c r="F128" s="184">
        <v>5830</v>
      </c>
      <c r="G128" s="114">
        <v>0</v>
      </c>
      <c r="H128" s="115">
        <f>C128+D128-E128-F128-G128</f>
        <v>134940</v>
      </c>
      <c r="I128" s="44">
        <f t="shared" si="86"/>
        <v>24289.200000000001</v>
      </c>
      <c r="J128" s="73">
        <f t="shared" si="87"/>
        <v>159229.20000000001</v>
      </c>
      <c r="K128" s="65">
        <f t="shared" si="88"/>
        <v>24289.200000000001</v>
      </c>
      <c r="L128" s="42">
        <f t="shared" si="89"/>
        <v>134940</v>
      </c>
      <c r="M128" s="34">
        <v>87070</v>
      </c>
      <c r="N128" s="38">
        <f t="shared" si="90"/>
        <v>47870</v>
      </c>
    </row>
    <row r="129" spans="1:21" ht="28.5">
      <c r="A129" s="74" t="s">
        <v>340</v>
      </c>
      <c r="B129" s="87" t="s">
        <v>338</v>
      </c>
      <c r="C129" s="113">
        <v>139500</v>
      </c>
      <c r="D129" s="113">
        <v>2370</v>
      </c>
      <c r="E129" s="113">
        <v>1100</v>
      </c>
      <c r="F129" s="184">
        <v>5830</v>
      </c>
      <c r="G129" s="114">
        <v>0</v>
      </c>
      <c r="H129" s="115">
        <f>C129+D129-E129-F129-G129</f>
        <v>134940</v>
      </c>
      <c r="I129" s="44"/>
      <c r="J129" s="73"/>
      <c r="K129" s="65"/>
      <c r="L129" s="42"/>
      <c r="M129" s="34"/>
      <c r="N129" s="38"/>
    </row>
    <row r="130" spans="1:21" s="1" customFormat="1" ht="28.5">
      <c r="A130" s="74" t="str">
        <f>'Land Price - BHIWANDI'!A130</f>
        <v>DRIP LATERAL</v>
      </c>
      <c r="B130" s="193" t="str">
        <f>'Land Price - BHIWANDI'!B130</f>
        <v>D0120L</v>
      </c>
      <c r="C130" s="113">
        <v>139600</v>
      </c>
      <c r="D130" s="113">
        <v>2370</v>
      </c>
      <c r="E130" s="184">
        <v>1100</v>
      </c>
      <c r="F130" s="184">
        <v>5200</v>
      </c>
      <c r="G130" s="185">
        <v>0</v>
      </c>
      <c r="H130" s="115">
        <f>C130+D130-E130-F130-G130</f>
        <v>135670</v>
      </c>
      <c r="I130" s="44">
        <f t="shared" si="86"/>
        <v>24420.6</v>
      </c>
      <c r="J130" s="186">
        <f t="shared" si="87"/>
        <v>160090.6</v>
      </c>
      <c r="K130" s="135">
        <f t="shared" si="88"/>
        <v>24420.6</v>
      </c>
      <c r="L130" s="187">
        <f t="shared" si="89"/>
        <v>135670</v>
      </c>
      <c r="M130" s="32"/>
      <c r="N130" s="188"/>
    </row>
    <row r="131" spans="1:21" s="1" customFormat="1" ht="28.5">
      <c r="A131" s="72" t="s">
        <v>197</v>
      </c>
      <c r="B131" s="194" t="str">
        <f>'Land Price - BHIWANDI'!B131</f>
        <v>R0536L</v>
      </c>
      <c r="C131" s="113">
        <v>148600</v>
      </c>
      <c r="D131" s="113">
        <v>2370</v>
      </c>
      <c r="E131" s="184">
        <v>1100</v>
      </c>
      <c r="F131" s="184">
        <v>5090</v>
      </c>
      <c r="G131" s="189">
        <v>0</v>
      </c>
      <c r="H131" s="115">
        <f t="shared" ref="H131:H132" si="91">C131+D131-E131-F131-G131</f>
        <v>144780</v>
      </c>
      <c r="I131" s="44">
        <f t="shared" si="86"/>
        <v>26060.400000000001</v>
      </c>
      <c r="J131" s="186">
        <f t="shared" si="87"/>
        <v>170840.4</v>
      </c>
      <c r="K131" s="135">
        <f t="shared" si="88"/>
        <v>26060.400000000001</v>
      </c>
      <c r="L131" s="187">
        <f t="shared" si="89"/>
        <v>144780</v>
      </c>
      <c r="M131" s="195">
        <v>98930</v>
      </c>
      <c r="N131" s="188">
        <f t="shared" si="90"/>
        <v>45850</v>
      </c>
      <c r="O131" s="196"/>
      <c r="P131" s="197"/>
      <c r="Q131" s="197"/>
      <c r="R131" s="198"/>
      <c r="S131" s="198"/>
      <c r="T131" s="197"/>
      <c r="U131" s="197"/>
    </row>
    <row r="132" spans="1:21" s="1" customFormat="1" ht="28.5">
      <c r="A132" s="72" t="str">
        <f>'Land Price - BHIWANDI'!A132</f>
        <v>LL  Roto - UV GRADE</v>
      </c>
      <c r="B132" s="199" t="str">
        <f>'Land Price - BHIWANDI'!B132</f>
        <v>R0536LU</v>
      </c>
      <c r="C132" s="113">
        <v>149600</v>
      </c>
      <c r="D132" s="113">
        <v>2370</v>
      </c>
      <c r="E132" s="184">
        <v>1100</v>
      </c>
      <c r="F132" s="184">
        <v>5390</v>
      </c>
      <c r="G132" s="185">
        <v>0</v>
      </c>
      <c r="H132" s="115">
        <f t="shared" si="91"/>
        <v>145480</v>
      </c>
      <c r="I132" s="44">
        <f t="shared" si="86"/>
        <v>26186.400000000001</v>
      </c>
      <c r="J132" s="186">
        <f t="shared" si="87"/>
        <v>171666.4</v>
      </c>
      <c r="K132" s="135">
        <f t="shared" si="88"/>
        <v>26186.400000000001</v>
      </c>
      <c r="L132" s="187">
        <f t="shared" si="89"/>
        <v>145480</v>
      </c>
      <c r="M132" s="195">
        <v>98930</v>
      </c>
      <c r="N132" s="188">
        <f t="shared" si="90"/>
        <v>46550</v>
      </c>
      <c r="O132" s="196"/>
      <c r="P132" s="197"/>
      <c r="Q132" s="197"/>
      <c r="R132" s="198"/>
      <c r="S132" s="198"/>
      <c r="T132" s="197"/>
      <c r="U132" s="197"/>
    </row>
    <row r="133" spans="1:21" s="1" customFormat="1" ht="28.5">
      <c r="A133" s="72" t="str">
        <f>'Land Price - BHIWANDI'!A133</f>
        <v>LL  Extrusion</v>
      </c>
      <c r="B133" s="193" t="str">
        <f>'Land Price - BHIWANDI'!B133</f>
        <v>E0725L</v>
      </c>
      <c r="C133" s="113">
        <v>153600</v>
      </c>
      <c r="D133" s="113">
        <v>2370</v>
      </c>
      <c r="E133" s="184">
        <v>1100</v>
      </c>
      <c r="F133" s="184">
        <v>6390</v>
      </c>
      <c r="G133" s="189">
        <v>0</v>
      </c>
      <c r="H133" s="115">
        <f t="shared" ref="H133:H167" si="92">C133+D133-E133-F133-G133</f>
        <v>148480</v>
      </c>
      <c r="I133" s="44">
        <f t="shared" si="86"/>
        <v>26726.400000000001</v>
      </c>
      <c r="J133" s="186">
        <f t="shared" si="87"/>
        <v>175206.39999999999</v>
      </c>
      <c r="K133" s="135">
        <f t="shared" si="88"/>
        <v>26726.400000000001</v>
      </c>
      <c r="L133" s="187">
        <f t="shared" si="89"/>
        <v>148480</v>
      </c>
      <c r="M133" s="32">
        <v>98950</v>
      </c>
      <c r="N133" s="188">
        <f t="shared" si="90"/>
        <v>49530</v>
      </c>
    </row>
    <row r="134" spans="1:21" s="1" customFormat="1" ht="28.5">
      <c r="A134" s="72" t="str">
        <f>'Land Price - BHIWANDI'!A134</f>
        <v>LL Inj. Mldg.  (20MFI)</v>
      </c>
      <c r="B134" s="193" t="str">
        <f>'Land Price - BHIWANDI'!B134</f>
        <v>M2024L</v>
      </c>
      <c r="C134" s="113">
        <v>152700</v>
      </c>
      <c r="D134" s="113">
        <v>2370</v>
      </c>
      <c r="E134" s="184">
        <v>1100</v>
      </c>
      <c r="F134" s="184">
        <v>5400</v>
      </c>
      <c r="G134" s="189">
        <v>0</v>
      </c>
      <c r="H134" s="115">
        <f t="shared" si="92"/>
        <v>148570</v>
      </c>
      <c r="I134" s="44">
        <f t="shared" si="86"/>
        <v>26742.6</v>
      </c>
      <c r="J134" s="186">
        <f t="shared" si="87"/>
        <v>175312.6</v>
      </c>
      <c r="K134" s="135">
        <f t="shared" si="88"/>
        <v>26742.6</v>
      </c>
      <c r="L134" s="187">
        <f t="shared" si="89"/>
        <v>148570</v>
      </c>
      <c r="M134" s="32">
        <v>100410</v>
      </c>
      <c r="N134" s="188">
        <f t="shared" si="90"/>
        <v>48160</v>
      </c>
    </row>
    <row r="135" spans="1:21" s="1" customFormat="1" ht="28.5">
      <c r="A135" s="72" t="str">
        <f>'Land Price - BHIWANDI'!A135</f>
        <v>LL Inj. Mldg.  (50MFI)</v>
      </c>
      <c r="B135" s="193" t="str">
        <f>'Land Price - BHIWANDI'!B135</f>
        <v>M5026L</v>
      </c>
      <c r="C135" s="113">
        <v>154100</v>
      </c>
      <c r="D135" s="113">
        <v>2370</v>
      </c>
      <c r="E135" s="184">
        <v>1100</v>
      </c>
      <c r="F135" s="184">
        <v>5560</v>
      </c>
      <c r="G135" s="189">
        <v>0</v>
      </c>
      <c r="H135" s="115">
        <f>C135+D135-E135-F135-G135</f>
        <v>149810</v>
      </c>
      <c r="I135" s="44">
        <f t="shared" si="86"/>
        <v>26965.8</v>
      </c>
      <c r="J135" s="186">
        <f t="shared" si="87"/>
        <v>176775.8</v>
      </c>
      <c r="K135" s="135">
        <f t="shared" si="88"/>
        <v>26965.8</v>
      </c>
      <c r="L135" s="187">
        <f t="shared" si="89"/>
        <v>149810</v>
      </c>
      <c r="M135" s="32">
        <v>101400</v>
      </c>
      <c r="N135" s="188">
        <f t="shared" si="90"/>
        <v>48410</v>
      </c>
    </row>
    <row r="136" spans="1:21" s="1" customFormat="1" ht="28.5">
      <c r="A136" s="72" t="s">
        <v>318</v>
      </c>
      <c r="B136" s="193" t="s">
        <v>316</v>
      </c>
      <c r="C136" s="113">
        <v>153900</v>
      </c>
      <c r="D136" s="113">
        <v>2370</v>
      </c>
      <c r="E136" s="184">
        <v>1100</v>
      </c>
      <c r="F136" s="184">
        <v>5970</v>
      </c>
      <c r="G136" s="189">
        <v>0</v>
      </c>
      <c r="H136" s="115">
        <f>C136+D136-E136-F136-G136</f>
        <v>149200</v>
      </c>
      <c r="I136" s="44"/>
      <c r="J136" s="186"/>
      <c r="K136" s="135"/>
      <c r="L136" s="187"/>
      <c r="M136" s="32"/>
      <c r="N136" s="188"/>
    </row>
    <row r="137" spans="1:21" s="1" customFormat="1" ht="28.5">
      <c r="A137" s="72" t="s">
        <v>319</v>
      </c>
      <c r="B137" s="193" t="s">
        <v>317</v>
      </c>
      <c r="C137" s="113">
        <v>153400</v>
      </c>
      <c r="D137" s="113">
        <v>2370</v>
      </c>
      <c r="E137" s="184">
        <v>1100</v>
      </c>
      <c r="F137" s="184">
        <v>5970</v>
      </c>
      <c r="G137" s="189">
        <v>0</v>
      </c>
      <c r="H137" s="115">
        <f t="shared" ref="H137:H151" si="93">C137+D137-E137-F137-G137</f>
        <v>148700</v>
      </c>
      <c r="I137" s="44"/>
      <c r="J137" s="186"/>
      <c r="K137" s="135"/>
      <c r="L137" s="187"/>
      <c r="M137" s="32"/>
      <c r="N137" s="188"/>
    </row>
    <row r="138" spans="1:21" s="1" customFormat="1" ht="28.5">
      <c r="A138" s="72" t="s">
        <v>353</v>
      </c>
      <c r="B138" s="193" t="s">
        <v>351</v>
      </c>
      <c r="C138" s="113">
        <v>154400</v>
      </c>
      <c r="D138" s="113">
        <v>2370</v>
      </c>
      <c r="E138" s="184">
        <v>1100</v>
      </c>
      <c r="F138" s="184">
        <v>5970</v>
      </c>
      <c r="G138" s="189">
        <v>0</v>
      </c>
      <c r="H138" s="115">
        <f t="shared" si="93"/>
        <v>149700</v>
      </c>
      <c r="I138" s="44"/>
      <c r="J138" s="186"/>
      <c r="K138" s="135"/>
      <c r="L138" s="187"/>
      <c r="M138" s="32"/>
      <c r="N138" s="188"/>
    </row>
    <row r="139" spans="1:21" s="1" customFormat="1" ht="28.5">
      <c r="A139" s="72" t="s">
        <v>353</v>
      </c>
      <c r="B139" s="193" t="s">
        <v>352</v>
      </c>
      <c r="C139" s="113">
        <v>153900</v>
      </c>
      <c r="D139" s="113">
        <v>2370</v>
      </c>
      <c r="E139" s="184">
        <v>1100</v>
      </c>
      <c r="F139" s="184">
        <v>5970</v>
      </c>
      <c r="G139" s="189">
        <v>0</v>
      </c>
      <c r="H139" s="115">
        <f t="shared" si="93"/>
        <v>149200</v>
      </c>
      <c r="I139" s="44"/>
      <c r="J139" s="186"/>
      <c r="K139" s="135"/>
      <c r="L139" s="187"/>
      <c r="M139" s="32"/>
      <c r="N139" s="188"/>
    </row>
    <row r="140" spans="1:21" s="1" customFormat="1" ht="28.5">
      <c r="A140" s="72" t="s">
        <v>388</v>
      </c>
      <c r="B140" s="193" t="s">
        <v>371</v>
      </c>
      <c r="C140" s="113">
        <v>153900</v>
      </c>
      <c r="D140" s="113">
        <v>2370</v>
      </c>
      <c r="E140" s="184">
        <v>1100</v>
      </c>
      <c r="F140" s="184">
        <v>5970</v>
      </c>
      <c r="G140" s="189">
        <v>0</v>
      </c>
      <c r="H140" s="115">
        <f t="shared" si="93"/>
        <v>149200</v>
      </c>
      <c r="I140" s="44"/>
      <c r="J140" s="186"/>
      <c r="K140" s="135"/>
      <c r="L140" s="187"/>
      <c r="M140" s="32"/>
      <c r="N140" s="188"/>
    </row>
    <row r="141" spans="1:21" s="1" customFormat="1" ht="28.5">
      <c r="A141" s="72" t="s">
        <v>375</v>
      </c>
      <c r="B141" s="193" t="s">
        <v>372</v>
      </c>
      <c r="C141" s="113">
        <v>152900</v>
      </c>
      <c r="D141" s="113">
        <v>2370</v>
      </c>
      <c r="E141" s="184">
        <v>1100</v>
      </c>
      <c r="F141" s="184">
        <v>5970</v>
      </c>
      <c r="G141" s="189">
        <v>0</v>
      </c>
      <c r="H141" s="115">
        <f t="shared" si="93"/>
        <v>148200</v>
      </c>
      <c r="I141" s="44"/>
      <c r="J141" s="186"/>
      <c r="K141" s="135"/>
      <c r="L141" s="187"/>
      <c r="M141" s="32"/>
      <c r="N141" s="188"/>
    </row>
    <row r="142" spans="1:21" s="1" customFormat="1" ht="28.5">
      <c r="A142" s="72" t="s">
        <v>376</v>
      </c>
      <c r="B142" s="193" t="s">
        <v>373</v>
      </c>
      <c r="C142" s="113">
        <v>154900</v>
      </c>
      <c r="D142" s="113">
        <v>2370</v>
      </c>
      <c r="E142" s="184">
        <v>1100</v>
      </c>
      <c r="F142" s="184">
        <v>5970</v>
      </c>
      <c r="G142" s="189">
        <v>0</v>
      </c>
      <c r="H142" s="115">
        <f t="shared" si="93"/>
        <v>150200</v>
      </c>
      <c r="I142" s="44"/>
      <c r="J142" s="186"/>
      <c r="K142" s="135"/>
      <c r="L142" s="187"/>
      <c r="M142" s="32"/>
      <c r="N142" s="188"/>
    </row>
    <row r="143" spans="1:21" s="1" customFormat="1" ht="28.5">
      <c r="A143" s="72" t="s">
        <v>377</v>
      </c>
      <c r="B143" s="193" t="s">
        <v>374</v>
      </c>
      <c r="C143" s="113">
        <v>159400</v>
      </c>
      <c r="D143" s="113">
        <v>2370</v>
      </c>
      <c r="E143" s="184">
        <v>1100</v>
      </c>
      <c r="F143" s="184">
        <v>5970</v>
      </c>
      <c r="G143" s="189">
        <v>0</v>
      </c>
      <c r="H143" s="115">
        <f t="shared" si="93"/>
        <v>154700</v>
      </c>
      <c r="I143" s="44"/>
      <c r="J143" s="186"/>
      <c r="K143" s="135"/>
      <c r="L143" s="187"/>
      <c r="M143" s="32"/>
      <c r="N143" s="188"/>
    </row>
    <row r="144" spans="1:21" s="1" customFormat="1" ht="28.5">
      <c r="A144" s="72" t="s">
        <v>353</v>
      </c>
      <c r="B144" s="345" t="s">
        <v>393</v>
      </c>
      <c r="C144" s="113">
        <v>158400</v>
      </c>
      <c r="D144" s="113">
        <v>2370</v>
      </c>
      <c r="E144" s="184">
        <v>1100</v>
      </c>
      <c r="F144" s="184">
        <v>5970</v>
      </c>
      <c r="G144" s="189">
        <v>0</v>
      </c>
      <c r="H144" s="115">
        <f t="shared" ref="H144:H145" si="94">C144+D144-E144-F144-G144</f>
        <v>153700</v>
      </c>
      <c r="I144" s="44"/>
      <c r="J144" s="186"/>
      <c r="K144" s="135"/>
      <c r="L144" s="187"/>
      <c r="M144" s="32"/>
      <c r="N144" s="188"/>
    </row>
    <row r="145" spans="1:14" s="1" customFormat="1" ht="28.5">
      <c r="A145" s="72" t="s">
        <v>353</v>
      </c>
      <c r="B145" s="193" t="s">
        <v>395</v>
      </c>
      <c r="C145" s="113">
        <v>156400</v>
      </c>
      <c r="D145" s="113">
        <v>2370</v>
      </c>
      <c r="E145" s="184">
        <v>1100</v>
      </c>
      <c r="F145" s="184">
        <v>5970</v>
      </c>
      <c r="G145" s="189">
        <v>0</v>
      </c>
      <c r="H145" s="115">
        <f t="shared" si="94"/>
        <v>151700</v>
      </c>
      <c r="I145" s="44"/>
      <c r="J145" s="186"/>
      <c r="K145" s="135"/>
      <c r="L145" s="187"/>
      <c r="M145" s="32"/>
      <c r="N145" s="188"/>
    </row>
    <row r="146" spans="1:14" s="1" customFormat="1" ht="28.5">
      <c r="A146" s="72" t="s">
        <v>353</v>
      </c>
      <c r="B146" s="193" t="s">
        <v>394</v>
      </c>
      <c r="C146" s="113">
        <v>156400</v>
      </c>
      <c r="D146" s="113">
        <v>2370</v>
      </c>
      <c r="E146" s="184">
        <v>1100</v>
      </c>
      <c r="F146" s="184">
        <v>5970</v>
      </c>
      <c r="G146" s="189">
        <v>0</v>
      </c>
      <c r="H146" s="115">
        <f>C146+D146-E146-F146-G146</f>
        <v>151700</v>
      </c>
      <c r="I146" s="44"/>
      <c r="J146" s="186"/>
      <c r="K146" s="135"/>
      <c r="L146" s="187"/>
      <c r="M146" s="32"/>
      <c r="N146" s="188"/>
    </row>
    <row r="147" spans="1:14" s="1" customFormat="1" ht="28.5">
      <c r="A147" s="72" t="s">
        <v>353</v>
      </c>
      <c r="B147" s="193" t="s">
        <v>403</v>
      </c>
      <c r="C147" s="113">
        <v>151400</v>
      </c>
      <c r="D147" s="113">
        <v>2370</v>
      </c>
      <c r="E147" s="184">
        <v>1100</v>
      </c>
      <c r="F147" s="184">
        <v>5970</v>
      </c>
      <c r="G147" s="189">
        <v>0</v>
      </c>
      <c r="H147" s="115">
        <f t="shared" ref="H147:H150" si="95">C147+D147-E147-F147-G147</f>
        <v>146700</v>
      </c>
      <c r="I147" s="44"/>
      <c r="J147" s="186"/>
      <c r="K147" s="135"/>
      <c r="L147" s="187"/>
      <c r="M147" s="32"/>
      <c r="N147" s="188"/>
    </row>
    <row r="148" spans="1:14" s="1" customFormat="1" ht="28.5">
      <c r="A148" s="72" t="s">
        <v>353</v>
      </c>
      <c r="B148" s="193" t="s">
        <v>404</v>
      </c>
      <c r="C148" s="113">
        <v>153900</v>
      </c>
      <c r="D148" s="113">
        <v>2370</v>
      </c>
      <c r="E148" s="184">
        <v>1100</v>
      </c>
      <c r="F148" s="184">
        <v>5970</v>
      </c>
      <c r="G148" s="189">
        <v>0</v>
      </c>
      <c r="H148" s="115">
        <f t="shared" si="95"/>
        <v>149200</v>
      </c>
      <c r="I148" s="44"/>
      <c r="J148" s="186"/>
      <c r="K148" s="135"/>
      <c r="L148" s="187"/>
      <c r="M148" s="32"/>
      <c r="N148" s="188"/>
    </row>
    <row r="149" spans="1:14" s="1" customFormat="1" ht="28.5">
      <c r="A149" s="72" t="s">
        <v>353</v>
      </c>
      <c r="B149" s="193" t="s">
        <v>411</v>
      </c>
      <c r="C149" s="113">
        <v>153900</v>
      </c>
      <c r="D149" s="113">
        <v>2370</v>
      </c>
      <c r="E149" s="184">
        <v>1100</v>
      </c>
      <c r="F149" s="184">
        <v>5970</v>
      </c>
      <c r="G149" s="189">
        <v>0</v>
      </c>
      <c r="H149" s="115">
        <f t="shared" si="95"/>
        <v>149200</v>
      </c>
      <c r="I149" s="44"/>
      <c r="J149" s="186"/>
      <c r="K149" s="135"/>
      <c r="L149" s="187"/>
      <c r="M149" s="32"/>
      <c r="N149" s="188"/>
    </row>
    <row r="150" spans="1:14" s="1" customFormat="1" ht="28.5">
      <c r="A150" s="72" t="s">
        <v>353</v>
      </c>
      <c r="B150" s="193" t="s">
        <v>406</v>
      </c>
      <c r="C150" s="113">
        <v>153900</v>
      </c>
      <c r="D150" s="113">
        <v>2370</v>
      </c>
      <c r="E150" s="184">
        <v>1100</v>
      </c>
      <c r="F150" s="184">
        <v>5970</v>
      </c>
      <c r="G150" s="189">
        <v>0</v>
      </c>
      <c r="H150" s="115">
        <f t="shared" si="95"/>
        <v>149200</v>
      </c>
      <c r="I150" s="44"/>
      <c r="J150" s="186"/>
      <c r="K150" s="135"/>
      <c r="L150" s="187"/>
      <c r="M150" s="32"/>
      <c r="N150" s="188"/>
    </row>
    <row r="151" spans="1:14" s="1" customFormat="1" ht="28.5">
      <c r="A151" s="74" t="str">
        <f>'Land Price - BHIWANDI'!A151</f>
        <v>Film - 1 MFI Slip (NP)</v>
      </c>
      <c r="B151" s="193" t="str">
        <f>'Land Price - BHIWANDI'!B151</f>
        <v>N0120L</v>
      </c>
      <c r="C151" s="113">
        <v>138600</v>
      </c>
      <c r="D151" s="113">
        <v>2370</v>
      </c>
      <c r="E151" s="184">
        <v>1100</v>
      </c>
      <c r="F151" s="184">
        <v>5970</v>
      </c>
      <c r="G151" s="189">
        <v>0</v>
      </c>
      <c r="H151" s="115">
        <f t="shared" si="93"/>
        <v>133900</v>
      </c>
      <c r="I151" s="44">
        <f t="shared" si="86"/>
        <v>24102</v>
      </c>
      <c r="J151" s="186">
        <f t="shared" si="87"/>
        <v>158002</v>
      </c>
      <c r="K151" s="135">
        <f t="shared" si="88"/>
        <v>24102</v>
      </c>
      <c r="L151" s="187">
        <f t="shared" si="89"/>
        <v>133900</v>
      </c>
      <c r="M151" s="32">
        <v>85950</v>
      </c>
      <c r="N151" s="188">
        <f t="shared" si="90"/>
        <v>47950</v>
      </c>
    </row>
    <row r="152" spans="1:14" s="1" customFormat="1" ht="28.5">
      <c r="A152" s="74" t="str">
        <f>'Land Price - BHIWANDI'!A152</f>
        <v>Film - 1 MFI Non Slip (NP)</v>
      </c>
      <c r="B152" s="193" t="str">
        <f>'Land Price - BHIWANDI'!B152</f>
        <v>N0118L</v>
      </c>
      <c r="C152" s="113">
        <v>138600</v>
      </c>
      <c r="D152" s="113">
        <v>2370</v>
      </c>
      <c r="E152" s="184">
        <v>1100</v>
      </c>
      <c r="F152" s="184">
        <v>5970</v>
      </c>
      <c r="G152" s="189">
        <v>0</v>
      </c>
      <c r="H152" s="115">
        <f t="shared" si="92"/>
        <v>133900</v>
      </c>
      <c r="I152" s="44">
        <f t="shared" si="86"/>
        <v>24102</v>
      </c>
      <c r="J152" s="186">
        <f t="shared" si="87"/>
        <v>158002</v>
      </c>
      <c r="K152" s="135">
        <f t="shared" si="88"/>
        <v>24102</v>
      </c>
      <c r="L152" s="187">
        <f t="shared" si="89"/>
        <v>133900</v>
      </c>
      <c r="M152" s="32">
        <v>85950</v>
      </c>
      <c r="N152" s="188">
        <f t="shared" si="90"/>
        <v>47950</v>
      </c>
    </row>
    <row r="153" spans="1:14" s="2" customFormat="1" ht="28.5">
      <c r="A153" s="74" t="str">
        <f>'Land Price - BHIWANDI'!A153</f>
        <v>Film - 2 MFI Non Slip (NP)</v>
      </c>
      <c r="B153" s="193" t="str">
        <f>'Land Price - BHIWANDI'!B153</f>
        <v>N0218L</v>
      </c>
      <c r="C153" s="113">
        <v>138700</v>
      </c>
      <c r="D153" s="113">
        <v>2370</v>
      </c>
      <c r="E153" s="184">
        <v>1100</v>
      </c>
      <c r="F153" s="184">
        <v>5830</v>
      </c>
      <c r="G153" s="189">
        <v>0</v>
      </c>
      <c r="H153" s="115">
        <f t="shared" si="92"/>
        <v>134140</v>
      </c>
      <c r="I153" s="44">
        <f t="shared" si="86"/>
        <v>24145.200000000001</v>
      </c>
      <c r="J153" s="186">
        <f t="shared" si="87"/>
        <v>158285.20000000001</v>
      </c>
      <c r="K153" s="135">
        <f t="shared" si="88"/>
        <v>24145.200000000001</v>
      </c>
      <c r="L153" s="187">
        <f t="shared" si="89"/>
        <v>134140</v>
      </c>
      <c r="M153" s="33">
        <v>86020</v>
      </c>
      <c r="N153" s="188">
        <f t="shared" si="90"/>
        <v>48120</v>
      </c>
    </row>
    <row r="154" spans="1:14" s="2" customFormat="1" ht="28.5">
      <c r="A154" s="74" t="s">
        <v>341</v>
      </c>
      <c r="B154" s="87" t="s">
        <v>339</v>
      </c>
      <c r="C154" s="113">
        <v>138700</v>
      </c>
      <c r="D154" s="113">
        <v>2370</v>
      </c>
      <c r="E154" s="184">
        <v>1100</v>
      </c>
      <c r="F154" s="184">
        <v>5830</v>
      </c>
      <c r="G154" s="189">
        <v>0</v>
      </c>
      <c r="H154" s="115">
        <f t="shared" ref="H154" si="96">C154+D154-E154-F154-G154</f>
        <v>134140</v>
      </c>
      <c r="I154" s="44"/>
      <c r="J154" s="186"/>
      <c r="K154" s="135"/>
      <c r="L154" s="187"/>
      <c r="M154" s="33"/>
      <c r="N154" s="188"/>
    </row>
    <row r="155" spans="1:14" s="2" customFormat="1" ht="28.5">
      <c r="A155" s="74" t="str">
        <f>'Land Price - BHIWANDI'!A155</f>
        <v>DRIP LATERAL(NP)</v>
      </c>
      <c r="B155" s="193" t="str">
        <f>'Land Price - BHIWANDI'!B155</f>
        <v>ND0120L</v>
      </c>
      <c r="C155" s="113">
        <v>138800</v>
      </c>
      <c r="D155" s="113">
        <v>2370</v>
      </c>
      <c r="E155" s="184">
        <v>1100</v>
      </c>
      <c r="F155" s="184">
        <v>5200</v>
      </c>
      <c r="G155" s="185">
        <v>0</v>
      </c>
      <c r="H155" s="115">
        <f t="shared" si="92"/>
        <v>134870</v>
      </c>
      <c r="I155" s="44">
        <f t="shared" si="86"/>
        <v>24276.6</v>
      </c>
      <c r="J155" s="186">
        <f t="shared" si="87"/>
        <v>159146.6</v>
      </c>
      <c r="K155" s="135">
        <f t="shared" si="88"/>
        <v>24276.6</v>
      </c>
      <c r="L155" s="187">
        <f t="shared" si="89"/>
        <v>134870</v>
      </c>
      <c r="M155" s="33"/>
      <c r="N155" s="188"/>
    </row>
    <row r="156" spans="1:14" s="2" customFormat="1" ht="28.5">
      <c r="A156" s="74" t="str">
        <f>'Land Price - BHIWANDI'!A156</f>
        <v>LL Roto (NP)</v>
      </c>
      <c r="B156" s="193" t="str">
        <f>'Land Price - BHIWANDI'!B156</f>
        <v>N0536L</v>
      </c>
      <c r="C156" s="113">
        <v>147800</v>
      </c>
      <c r="D156" s="113">
        <v>2370</v>
      </c>
      <c r="E156" s="184">
        <v>1100</v>
      </c>
      <c r="F156" s="184">
        <v>5090</v>
      </c>
      <c r="G156" s="189">
        <v>0</v>
      </c>
      <c r="H156" s="115">
        <f t="shared" si="92"/>
        <v>143980</v>
      </c>
      <c r="I156" s="44">
        <f t="shared" si="86"/>
        <v>25916.400000000001</v>
      </c>
      <c r="J156" s="186">
        <f t="shared" si="87"/>
        <v>169896.4</v>
      </c>
      <c r="K156" s="135">
        <f t="shared" si="88"/>
        <v>25916.400000000001</v>
      </c>
      <c r="L156" s="187">
        <f t="shared" si="89"/>
        <v>143980</v>
      </c>
      <c r="M156" s="33">
        <v>98130</v>
      </c>
      <c r="N156" s="188">
        <f t="shared" si="90"/>
        <v>45850</v>
      </c>
    </row>
    <row r="157" spans="1:14" s="2" customFormat="1" ht="28.5">
      <c r="A157" s="74" t="str">
        <f>'Land Price - BHIWANDI'!A157</f>
        <v>LL Roto (NP) - UV</v>
      </c>
      <c r="B157" s="190" t="str">
        <f>'Land Price - BHIWANDI'!B157</f>
        <v>N0536LU</v>
      </c>
      <c r="C157" s="113">
        <v>148800</v>
      </c>
      <c r="D157" s="113">
        <v>2370</v>
      </c>
      <c r="E157" s="184">
        <v>1100</v>
      </c>
      <c r="F157" s="184">
        <v>5390</v>
      </c>
      <c r="G157" s="185">
        <v>0</v>
      </c>
      <c r="H157" s="115">
        <f t="shared" si="92"/>
        <v>144680</v>
      </c>
      <c r="I157" s="44">
        <f t="shared" si="86"/>
        <v>26042.400000000001</v>
      </c>
      <c r="J157" s="186">
        <f t="shared" si="87"/>
        <v>170722.4</v>
      </c>
      <c r="K157" s="135">
        <f t="shared" si="88"/>
        <v>26042.400000000001</v>
      </c>
      <c r="L157" s="187">
        <f t="shared" si="89"/>
        <v>144680</v>
      </c>
      <c r="M157" s="33">
        <v>98130</v>
      </c>
      <c r="N157" s="188">
        <f t="shared" si="90"/>
        <v>46550</v>
      </c>
    </row>
    <row r="158" spans="1:14" s="2" customFormat="1" ht="28.5">
      <c r="A158" s="81" t="str">
        <f>'Land Price - BHIWANDI'!A158</f>
        <v>LL Extrusion (NP)</v>
      </c>
      <c r="B158" s="87" t="str">
        <f>'Land Price - BHIWANDI'!B158</f>
        <v>N0725L</v>
      </c>
      <c r="C158" s="113">
        <v>152800</v>
      </c>
      <c r="D158" s="113">
        <v>2370</v>
      </c>
      <c r="E158" s="113">
        <v>1100</v>
      </c>
      <c r="F158" s="184">
        <v>6390</v>
      </c>
      <c r="G158" s="114">
        <v>0</v>
      </c>
      <c r="H158" s="115">
        <f t="shared" si="92"/>
        <v>147680</v>
      </c>
      <c r="I158" s="44">
        <f t="shared" si="86"/>
        <v>26582.400000000001</v>
      </c>
      <c r="J158" s="73">
        <f t="shared" si="87"/>
        <v>174262.39999999999</v>
      </c>
      <c r="K158" s="65">
        <f t="shared" si="88"/>
        <v>26582.400000000001</v>
      </c>
      <c r="L158" s="42">
        <f t="shared" si="89"/>
        <v>147680</v>
      </c>
      <c r="M158" s="33">
        <v>98150</v>
      </c>
      <c r="N158" s="38">
        <f t="shared" si="90"/>
        <v>49530</v>
      </c>
    </row>
    <row r="159" spans="1:14" s="2" customFormat="1" ht="28.5">
      <c r="A159" s="81" t="str">
        <f>'Land Price - BHIWANDI'!A159</f>
        <v>LL Inj. Mldg.  (20MFI) (NP)</v>
      </c>
      <c r="B159" s="87" t="str">
        <f>'Land Price - BHIWANDI'!B159</f>
        <v>N2024L</v>
      </c>
      <c r="C159" s="113">
        <v>151900</v>
      </c>
      <c r="D159" s="113">
        <v>2370</v>
      </c>
      <c r="E159" s="113">
        <v>1100</v>
      </c>
      <c r="F159" s="184">
        <v>5400</v>
      </c>
      <c r="G159" s="114">
        <v>0</v>
      </c>
      <c r="H159" s="115">
        <f t="shared" si="92"/>
        <v>147770</v>
      </c>
      <c r="I159" s="44">
        <f t="shared" si="86"/>
        <v>26598.6</v>
      </c>
      <c r="J159" s="73">
        <f t="shared" si="87"/>
        <v>174368.6</v>
      </c>
      <c r="K159" s="65">
        <f t="shared" si="88"/>
        <v>26598.6</v>
      </c>
      <c r="L159" s="42">
        <f t="shared" si="89"/>
        <v>147770</v>
      </c>
      <c r="M159" s="33">
        <v>99610</v>
      </c>
      <c r="N159" s="38">
        <f t="shared" si="90"/>
        <v>48160</v>
      </c>
    </row>
    <row r="160" spans="1:14" s="1" customFormat="1" ht="28.5">
      <c r="A160" s="80" t="str">
        <f>'Land Price - BHIWANDI'!A160</f>
        <v>LL Inj. Mldg.  (50MFI) (NP)</v>
      </c>
      <c r="B160" s="87" t="str">
        <f>'Land Price - BHIWANDI'!B160</f>
        <v>N5026L</v>
      </c>
      <c r="C160" s="113">
        <v>153300</v>
      </c>
      <c r="D160" s="113">
        <v>2370</v>
      </c>
      <c r="E160" s="113">
        <v>1100</v>
      </c>
      <c r="F160" s="184">
        <v>5560</v>
      </c>
      <c r="G160" s="114">
        <v>0</v>
      </c>
      <c r="H160" s="115">
        <f t="shared" si="92"/>
        <v>149010</v>
      </c>
      <c r="I160" s="44">
        <f t="shared" si="86"/>
        <v>26821.8</v>
      </c>
      <c r="J160" s="73">
        <f t="shared" si="87"/>
        <v>175831.8</v>
      </c>
      <c r="K160" s="65">
        <f t="shared" si="88"/>
        <v>26821.8</v>
      </c>
      <c r="L160" s="42">
        <f t="shared" si="89"/>
        <v>149010</v>
      </c>
      <c r="M160" s="32">
        <v>100600</v>
      </c>
      <c r="N160" s="38">
        <f t="shared" si="90"/>
        <v>48410</v>
      </c>
    </row>
    <row r="161" spans="1:14" s="1" customFormat="1" ht="28.5">
      <c r="A161" s="72" t="s">
        <v>323</v>
      </c>
      <c r="B161" s="87" t="s">
        <v>321</v>
      </c>
      <c r="C161" s="113">
        <v>153100</v>
      </c>
      <c r="D161" s="113">
        <v>2370</v>
      </c>
      <c r="E161" s="113">
        <v>1100</v>
      </c>
      <c r="F161" s="184">
        <v>5970</v>
      </c>
      <c r="G161" s="114">
        <v>0</v>
      </c>
      <c r="H161" s="115">
        <f t="shared" si="92"/>
        <v>148400</v>
      </c>
      <c r="I161" s="44"/>
      <c r="J161" s="73"/>
      <c r="K161" s="65"/>
      <c r="L161" s="42"/>
      <c r="M161" s="32"/>
      <c r="N161" s="38"/>
    </row>
    <row r="162" spans="1:14" s="1" customFormat="1" ht="28.5">
      <c r="A162" s="72" t="s">
        <v>324</v>
      </c>
      <c r="B162" s="87" t="s">
        <v>322</v>
      </c>
      <c r="C162" s="113">
        <v>152600</v>
      </c>
      <c r="D162" s="113">
        <v>2370</v>
      </c>
      <c r="E162" s="113">
        <v>1100</v>
      </c>
      <c r="F162" s="184">
        <v>5970</v>
      </c>
      <c r="G162" s="114">
        <v>0</v>
      </c>
      <c r="H162" s="115">
        <f>C162+D162-E162-F162-G162</f>
        <v>147900</v>
      </c>
      <c r="I162" s="44"/>
      <c r="J162" s="73"/>
      <c r="K162" s="65"/>
      <c r="L162" s="42"/>
      <c r="M162" s="32"/>
      <c r="N162" s="38"/>
    </row>
    <row r="163" spans="1:14" s="1" customFormat="1" ht="28.5">
      <c r="A163" s="80" t="str">
        <f>'Land Price - BHIWANDI'!A163</f>
        <v>OGLLES</v>
      </c>
      <c r="B163" s="87" t="str">
        <f>'Land Price - BHIWANDI'!B163</f>
        <v>OGLLES</v>
      </c>
      <c r="C163" s="113">
        <v>134400</v>
      </c>
      <c r="D163" s="113">
        <v>2370</v>
      </c>
      <c r="E163" s="113">
        <v>1100</v>
      </c>
      <c r="F163" s="184">
        <v>5970</v>
      </c>
      <c r="G163" s="114">
        <v>0</v>
      </c>
      <c r="H163" s="115">
        <f t="shared" si="92"/>
        <v>129700</v>
      </c>
      <c r="I163" s="44">
        <f t="shared" si="86"/>
        <v>23346</v>
      </c>
      <c r="J163" s="73">
        <f t="shared" si="87"/>
        <v>153046</v>
      </c>
      <c r="K163" s="65">
        <f t="shared" si="88"/>
        <v>23346</v>
      </c>
      <c r="L163" s="42">
        <f t="shared" si="89"/>
        <v>129700</v>
      </c>
      <c r="M163" s="32">
        <v>81750</v>
      </c>
      <c r="N163" s="38">
        <f t="shared" si="90"/>
        <v>47950</v>
      </c>
    </row>
    <row r="164" spans="1:14" s="1" customFormat="1" ht="28.5">
      <c r="A164" s="80" t="str">
        <f>'Land Price - BHIWANDI'!A164</f>
        <v>OGLLRS</v>
      </c>
      <c r="B164" s="87" t="str">
        <f>'Land Price - BHIWANDI'!B164</f>
        <v>OGLLRS</v>
      </c>
      <c r="C164" s="113">
        <v>141600</v>
      </c>
      <c r="D164" s="113">
        <v>2370</v>
      </c>
      <c r="E164" s="113">
        <v>1100</v>
      </c>
      <c r="F164" s="184">
        <v>5090</v>
      </c>
      <c r="G164" s="114">
        <v>0</v>
      </c>
      <c r="H164" s="115">
        <f t="shared" si="92"/>
        <v>137780</v>
      </c>
      <c r="I164" s="44">
        <f t="shared" si="86"/>
        <v>24800.400000000001</v>
      </c>
      <c r="J164" s="73">
        <f t="shared" si="87"/>
        <v>162580.4</v>
      </c>
      <c r="K164" s="65">
        <f t="shared" si="88"/>
        <v>24800.400000000001</v>
      </c>
      <c r="L164" s="42">
        <f t="shared" si="89"/>
        <v>137780</v>
      </c>
      <c r="M164" s="32">
        <v>91930</v>
      </c>
      <c r="N164" s="38">
        <f t="shared" si="90"/>
        <v>45850</v>
      </c>
    </row>
    <row r="165" spans="1:14" s="1" customFormat="1" ht="28.5">
      <c r="A165" s="127" t="str">
        <f>'Land Price - BHIWANDI'!A165</f>
        <v>OGLLMS</v>
      </c>
      <c r="B165" s="125" t="str">
        <f>'Land Price - BHIWANDI'!B165</f>
        <v>OGLLMS</v>
      </c>
      <c r="C165" s="113">
        <v>147100</v>
      </c>
      <c r="D165" s="113">
        <v>2370</v>
      </c>
      <c r="E165" s="113">
        <v>1100</v>
      </c>
      <c r="F165" s="184">
        <v>5560</v>
      </c>
      <c r="G165" s="114">
        <v>0</v>
      </c>
      <c r="H165" s="126">
        <f t="shared" si="92"/>
        <v>142810</v>
      </c>
      <c r="I165" s="44">
        <f t="shared" si="86"/>
        <v>25705.8</v>
      </c>
      <c r="J165" s="73">
        <f t="shared" si="87"/>
        <v>168515.8</v>
      </c>
      <c r="K165" s="65">
        <f t="shared" si="88"/>
        <v>25705.8</v>
      </c>
      <c r="L165" s="42">
        <f t="shared" si="89"/>
        <v>142810</v>
      </c>
      <c r="M165" s="1">
        <v>94400</v>
      </c>
      <c r="N165" s="38">
        <f t="shared" si="90"/>
        <v>48410</v>
      </c>
    </row>
    <row r="166" spans="1:14" s="1" customFormat="1" ht="28.5">
      <c r="A166" s="216" t="s">
        <v>320</v>
      </c>
      <c r="B166" s="87" t="s">
        <v>320</v>
      </c>
      <c r="C166" s="113">
        <v>134400</v>
      </c>
      <c r="D166" s="113">
        <v>2370</v>
      </c>
      <c r="E166" s="202">
        <v>1100</v>
      </c>
      <c r="F166" s="184">
        <v>5970</v>
      </c>
      <c r="G166" s="182">
        <v>0</v>
      </c>
      <c r="H166" s="183">
        <f t="shared" si="92"/>
        <v>129700</v>
      </c>
      <c r="I166" s="135"/>
      <c r="J166" s="73"/>
      <c r="K166" s="136"/>
      <c r="L166" s="137"/>
      <c r="N166" s="38"/>
    </row>
    <row r="167" spans="1:14" s="1" customFormat="1" ht="28.5">
      <c r="A167" s="72" t="s">
        <v>353</v>
      </c>
      <c r="B167" s="87" t="s">
        <v>354</v>
      </c>
      <c r="C167" s="113">
        <v>153600</v>
      </c>
      <c r="D167" s="113">
        <v>2370</v>
      </c>
      <c r="E167" s="202">
        <v>1100</v>
      </c>
      <c r="F167" s="184">
        <v>5970</v>
      </c>
      <c r="G167" s="182">
        <v>0</v>
      </c>
      <c r="H167" s="183">
        <f t="shared" si="92"/>
        <v>148900</v>
      </c>
      <c r="I167" s="135"/>
      <c r="J167" s="73"/>
      <c r="K167" s="136"/>
      <c r="L167" s="137"/>
      <c r="N167" s="38"/>
    </row>
    <row r="168" spans="1:14" s="1" customFormat="1" ht="28.5">
      <c r="A168" s="72" t="s">
        <v>353</v>
      </c>
      <c r="B168" s="87" t="s">
        <v>355</v>
      </c>
      <c r="C168" s="113">
        <v>153100</v>
      </c>
      <c r="D168" s="113">
        <v>2370</v>
      </c>
      <c r="E168" s="202">
        <v>1100</v>
      </c>
      <c r="F168" s="184">
        <v>5970</v>
      </c>
      <c r="G168" s="182">
        <v>0</v>
      </c>
      <c r="H168" s="183">
        <f t="shared" ref="H168:H174" si="97">C168+D168-E168-F168-G168</f>
        <v>148400</v>
      </c>
      <c r="I168" s="135"/>
      <c r="J168" s="73"/>
      <c r="K168" s="136"/>
      <c r="L168" s="137"/>
      <c r="N168" s="38"/>
    </row>
    <row r="169" spans="1:14" s="1" customFormat="1" ht="28.5">
      <c r="A169" s="72" t="s">
        <v>387</v>
      </c>
      <c r="B169" s="87" t="s">
        <v>378</v>
      </c>
      <c r="C169" s="113">
        <v>153100</v>
      </c>
      <c r="D169" s="113">
        <v>2370</v>
      </c>
      <c r="E169" s="202">
        <v>1100</v>
      </c>
      <c r="F169" s="184">
        <v>5970</v>
      </c>
      <c r="G169" s="182">
        <v>0</v>
      </c>
      <c r="H169" s="183">
        <f t="shared" si="97"/>
        <v>148400</v>
      </c>
      <c r="I169" s="135"/>
      <c r="J169" s="73"/>
      <c r="K169" s="136"/>
      <c r="L169" s="137"/>
      <c r="N169" s="38"/>
    </row>
    <row r="170" spans="1:14" s="1" customFormat="1" ht="28.5">
      <c r="A170" s="72" t="s">
        <v>384</v>
      </c>
      <c r="B170" s="87" t="s">
        <v>379</v>
      </c>
      <c r="C170" s="113">
        <v>152100</v>
      </c>
      <c r="D170" s="113">
        <v>2370</v>
      </c>
      <c r="E170" s="202">
        <v>1100</v>
      </c>
      <c r="F170" s="184">
        <v>5970</v>
      </c>
      <c r="G170" s="182">
        <v>0</v>
      </c>
      <c r="H170" s="183">
        <f t="shared" si="97"/>
        <v>147400</v>
      </c>
      <c r="I170" s="135"/>
      <c r="J170" s="73"/>
      <c r="K170" s="136"/>
      <c r="L170" s="137"/>
      <c r="N170" s="38"/>
    </row>
    <row r="171" spans="1:14" s="1" customFormat="1" ht="28.5">
      <c r="A171" s="72" t="s">
        <v>385</v>
      </c>
      <c r="B171" s="87" t="s">
        <v>380</v>
      </c>
      <c r="C171" s="113">
        <v>154100</v>
      </c>
      <c r="D171" s="113">
        <v>2370</v>
      </c>
      <c r="E171" s="202">
        <v>1100</v>
      </c>
      <c r="F171" s="184">
        <v>5970</v>
      </c>
      <c r="G171" s="182">
        <v>0</v>
      </c>
      <c r="H171" s="183">
        <f t="shared" si="97"/>
        <v>149400</v>
      </c>
      <c r="I171" s="135"/>
      <c r="J171" s="73"/>
      <c r="K171" s="136"/>
      <c r="L171" s="137"/>
      <c r="N171" s="38"/>
    </row>
    <row r="172" spans="1:14" s="1" customFormat="1" ht="28.5">
      <c r="A172" s="72" t="s">
        <v>386</v>
      </c>
      <c r="B172" s="87" t="s">
        <v>381</v>
      </c>
      <c r="C172" s="113">
        <v>158600</v>
      </c>
      <c r="D172" s="113">
        <v>2370</v>
      </c>
      <c r="E172" s="202">
        <v>1100</v>
      </c>
      <c r="F172" s="184">
        <v>5970</v>
      </c>
      <c r="G172" s="182">
        <v>0</v>
      </c>
      <c r="H172" s="183">
        <f t="shared" si="97"/>
        <v>153900</v>
      </c>
      <c r="I172" s="135"/>
      <c r="J172" s="73"/>
      <c r="K172" s="136"/>
      <c r="L172" s="137"/>
      <c r="N172" s="38"/>
    </row>
    <row r="173" spans="1:14" s="1" customFormat="1" ht="28.5">
      <c r="A173" s="72" t="s">
        <v>382</v>
      </c>
      <c r="B173" s="87" t="s">
        <v>382</v>
      </c>
      <c r="C173" s="113">
        <v>134400</v>
      </c>
      <c r="D173" s="113">
        <v>2370</v>
      </c>
      <c r="E173" s="202">
        <v>1100</v>
      </c>
      <c r="F173" s="184">
        <v>5970</v>
      </c>
      <c r="G173" s="182">
        <v>0</v>
      </c>
      <c r="H173" s="183">
        <f t="shared" si="97"/>
        <v>129700</v>
      </c>
      <c r="I173" s="135"/>
      <c r="J173" s="73"/>
      <c r="K173" s="136"/>
      <c r="L173" s="137"/>
      <c r="N173" s="38"/>
    </row>
    <row r="174" spans="1:14" s="1" customFormat="1" ht="28.5">
      <c r="A174" s="72" t="s">
        <v>382</v>
      </c>
      <c r="B174" s="87" t="s">
        <v>383</v>
      </c>
      <c r="C174" s="113">
        <v>134400</v>
      </c>
      <c r="D174" s="113">
        <v>2370</v>
      </c>
      <c r="E174" s="202">
        <v>1100</v>
      </c>
      <c r="F174" s="184">
        <v>5970</v>
      </c>
      <c r="G174" s="182">
        <v>0</v>
      </c>
      <c r="H174" s="183">
        <f t="shared" si="97"/>
        <v>129700</v>
      </c>
      <c r="I174" s="135"/>
      <c r="J174" s="73"/>
      <c r="K174" s="136"/>
      <c r="L174" s="137"/>
      <c r="N174" s="38"/>
    </row>
    <row r="175" spans="1:14" s="1" customFormat="1" ht="28.5">
      <c r="A175" s="151" t="s">
        <v>353</v>
      </c>
      <c r="B175" s="87" t="s">
        <v>396</v>
      </c>
      <c r="C175" s="113">
        <v>157600</v>
      </c>
      <c r="D175" s="113">
        <v>2370</v>
      </c>
      <c r="E175" s="202">
        <v>1100</v>
      </c>
      <c r="F175" s="184">
        <v>5970</v>
      </c>
      <c r="G175" s="182">
        <v>0</v>
      </c>
      <c r="H175" s="183">
        <f t="shared" ref="H175" si="98">C175+D175-E175-F175-G175</f>
        <v>152900</v>
      </c>
      <c r="I175" s="135"/>
      <c r="J175" s="73"/>
      <c r="K175" s="136"/>
      <c r="L175" s="137"/>
      <c r="N175" s="38"/>
    </row>
    <row r="176" spans="1:14" s="1" customFormat="1" ht="28.5">
      <c r="A176" s="151" t="s">
        <v>353</v>
      </c>
      <c r="B176" s="87" t="s">
        <v>397</v>
      </c>
      <c r="C176" s="113">
        <v>155600</v>
      </c>
      <c r="D176" s="113">
        <v>2370</v>
      </c>
      <c r="E176" s="202">
        <v>1100</v>
      </c>
      <c r="F176" s="184">
        <v>5970</v>
      </c>
      <c r="G176" s="182">
        <v>0</v>
      </c>
      <c r="H176" s="183">
        <f t="shared" ref="H176" si="99">C176+D176-E176-F176-G176</f>
        <v>150900</v>
      </c>
      <c r="I176" s="135"/>
      <c r="J176" s="73"/>
      <c r="K176" s="136"/>
      <c r="L176" s="137"/>
      <c r="N176" s="38"/>
    </row>
    <row r="177" spans="1:14" s="1" customFormat="1" ht="28.5">
      <c r="A177" s="151" t="s">
        <v>353</v>
      </c>
      <c r="B177" s="87" t="s">
        <v>398</v>
      </c>
      <c r="C177" s="113">
        <v>155600</v>
      </c>
      <c r="D177" s="113">
        <v>2370</v>
      </c>
      <c r="E177" s="202">
        <v>1100</v>
      </c>
      <c r="F177" s="184">
        <v>5970</v>
      </c>
      <c r="G177" s="182">
        <v>0</v>
      </c>
      <c r="H177" s="183">
        <f>C177+D177-E177-F177-G177</f>
        <v>150900</v>
      </c>
      <c r="I177" s="135"/>
      <c r="J177" s="73"/>
      <c r="K177" s="136"/>
      <c r="L177" s="137"/>
      <c r="N177" s="38"/>
    </row>
    <row r="178" spans="1:14" s="1" customFormat="1" ht="28.5">
      <c r="A178" s="151" t="s">
        <v>353</v>
      </c>
      <c r="B178" s="87" t="s">
        <v>407</v>
      </c>
      <c r="C178" s="113">
        <v>150600</v>
      </c>
      <c r="D178" s="113">
        <v>2370</v>
      </c>
      <c r="E178" s="202">
        <v>1100</v>
      </c>
      <c r="F178" s="184">
        <v>5970</v>
      </c>
      <c r="G178" s="182">
        <v>0</v>
      </c>
      <c r="H178" s="183">
        <f t="shared" ref="H178:H181" si="100">C178+D178-E178-F178-G178</f>
        <v>145900</v>
      </c>
      <c r="I178" s="135"/>
      <c r="J178" s="73"/>
      <c r="K178" s="136"/>
      <c r="L178" s="137"/>
      <c r="N178" s="38"/>
    </row>
    <row r="179" spans="1:14" s="1" customFormat="1" ht="28.5">
      <c r="A179" s="151" t="s">
        <v>353</v>
      </c>
      <c r="B179" s="87" t="s">
        <v>408</v>
      </c>
      <c r="C179" s="113">
        <v>153100</v>
      </c>
      <c r="D179" s="113">
        <v>2370</v>
      </c>
      <c r="E179" s="202">
        <v>1100</v>
      </c>
      <c r="F179" s="184">
        <v>5970</v>
      </c>
      <c r="G179" s="182">
        <v>0</v>
      </c>
      <c r="H179" s="183">
        <f t="shared" si="100"/>
        <v>148400</v>
      </c>
      <c r="I179" s="135"/>
      <c r="J179" s="73"/>
      <c r="K179" s="136"/>
      <c r="L179" s="137"/>
      <c r="N179" s="38"/>
    </row>
    <row r="180" spans="1:14" s="1" customFormat="1" ht="28.5">
      <c r="A180" s="151" t="s">
        <v>353</v>
      </c>
      <c r="B180" s="87" t="s">
        <v>409</v>
      </c>
      <c r="C180" s="113">
        <v>153100</v>
      </c>
      <c r="D180" s="113">
        <v>2370</v>
      </c>
      <c r="E180" s="202">
        <v>1100</v>
      </c>
      <c r="F180" s="184">
        <v>5970</v>
      </c>
      <c r="G180" s="182">
        <v>0</v>
      </c>
      <c r="H180" s="183">
        <f t="shared" si="100"/>
        <v>148400</v>
      </c>
      <c r="I180" s="135"/>
      <c r="J180" s="73"/>
      <c r="K180" s="136"/>
      <c r="L180" s="137"/>
      <c r="N180" s="38"/>
    </row>
    <row r="181" spans="1:14" s="1" customFormat="1" ht="29.25" thickBot="1">
      <c r="A181" s="151" t="s">
        <v>353</v>
      </c>
      <c r="B181" s="87" t="s">
        <v>410</v>
      </c>
      <c r="C181" s="113">
        <v>153100</v>
      </c>
      <c r="D181" s="113">
        <v>2370</v>
      </c>
      <c r="E181" s="202">
        <v>1100</v>
      </c>
      <c r="F181" s="184">
        <v>5970</v>
      </c>
      <c r="G181" s="182">
        <v>0</v>
      </c>
      <c r="H181" s="183">
        <f t="shared" si="100"/>
        <v>148400</v>
      </c>
      <c r="I181" s="135"/>
      <c r="J181" s="73"/>
      <c r="K181" s="136"/>
      <c r="L181" s="137"/>
      <c r="N181" s="38"/>
    </row>
    <row r="182" spans="1:14" s="122" customFormat="1" ht="29.25" thickBot="1">
      <c r="A182" s="427" t="s">
        <v>308</v>
      </c>
      <c r="B182" s="428"/>
      <c r="C182" s="428"/>
      <c r="D182" s="428"/>
      <c r="E182" s="428"/>
      <c r="F182" s="428"/>
      <c r="G182" s="428"/>
      <c r="H182" s="430"/>
      <c r="I182" s="119" t="s">
        <v>264</v>
      </c>
      <c r="J182" s="120" t="s">
        <v>265</v>
      </c>
      <c r="K182" s="121"/>
    </row>
    <row r="183" spans="1:14" s="122" customFormat="1" ht="29.25" thickBot="1">
      <c r="A183" s="442" t="s">
        <v>389</v>
      </c>
      <c r="B183" s="443"/>
      <c r="C183" s="443"/>
      <c r="D183" s="443"/>
      <c r="E183" s="443"/>
      <c r="F183" s="443"/>
      <c r="G183" s="443"/>
      <c r="H183" s="445"/>
      <c r="I183" s="123" t="s">
        <v>266</v>
      </c>
      <c r="J183" s="124" t="s">
        <v>267</v>
      </c>
      <c r="K183" s="121"/>
    </row>
    <row r="184" spans="1:14" s="59" customFormat="1" ht="26.25">
      <c r="A184" s="482" t="s">
        <v>147</v>
      </c>
      <c r="B184" s="454"/>
      <c r="C184" s="454"/>
      <c r="D184" s="454"/>
      <c r="E184" s="130" t="s">
        <v>309</v>
      </c>
      <c r="F184" s="130" t="s">
        <v>93</v>
      </c>
      <c r="G184" s="131"/>
      <c r="H184" s="132"/>
      <c r="I184" s="82"/>
      <c r="J184" s="83"/>
      <c r="K184" s="62"/>
    </row>
    <row r="185" spans="1:14" s="59" customFormat="1" ht="27" thickBot="1">
      <c r="A185" s="483" t="s">
        <v>98</v>
      </c>
      <c r="B185" s="484"/>
      <c r="C185" s="484"/>
      <c r="D185" s="484"/>
      <c r="E185" s="84"/>
      <c r="F185" s="96" t="s">
        <v>112</v>
      </c>
      <c r="G185" s="128" t="s">
        <v>94</v>
      </c>
      <c r="H185" s="133"/>
      <c r="I185" s="129"/>
      <c r="J185" s="85"/>
      <c r="K185" s="63"/>
    </row>
    <row r="186" spans="1:14" s="59" customFormat="1" ht="26.25">
      <c r="A186" s="457" t="s">
        <v>256</v>
      </c>
      <c r="B186" s="458" t="s">
        <v>257</v>
      </c>
      <c r="C186" s="458" t="s">
        <v>258</v>
      </c>
      <c r="D186" s="61" t="s">
        <v>259</v>
      </c>
      <c r="E186" s="61" t="s">
        <v>260</v>
      </c>
      <c r="F186" s="61" t="s">
        <v>261</v>
      </c>
      <c r="G186" s="60" t="s">
        <v>262</v>
      </c>
      <c r="H186" s="61" t="s">
        <v>263</v>
      </c>
      <c r="I186" s="60" t="s">
        <v>264</v>
      </c>
      <c r="J186" s="61" t="s">
        <v>265</v>
      </c>
      <c r="K186" s="64"/>
    </row>
    <row r="187" spans="1:14" ht="15.75">
      <c r="A187" s="4"/>
      <c r="B187" s="22"/>
      <c r="C187" s="51"/>
      <c r="D187" s="22"/>
      <c r="E187" s="22"/>
      <c r="F187" s="22"/>
      <c r="G187" s="22"/>
      <c r="H187" s="22"/>
      <c r="I187" s="25"/>
      <c r="J187" s="25"/>
      <c r="K187" s="25"/>
      <c r="L187" s="26"/>
    </row>
    <row r="188" spans="1:14" ht="15.75">
      <c r="A188" s="22"/>
      <c r="B188" s="22"/>
      <c r="C188" s="51"/>
      <c r="D188" s="22"/>
      <c r="E188" s="22"/>
      <c r="F188" s="22"/>
      <c r="G188" s="22"/>
      <c r="H188" s="22"/>
      <c r="I188" s="25"/>
      <c r="J188" s="25"/>
      <c r="K188" s="25"/>
      <c r="L188" s="26"/>
    </row>
    <row r="189" spans="1:14" ht="27.75">
      <c r="A189" s="450"/>
      <c r="B189" s="450"/>
      <c r="C189" s="450"/>
      <c r="D189" s="450"/>
      <c r="E189" s="450"/>
      <c r="F189" s="450"/>
      <c r="G189" s="450"/>
      <c r="H189" s="451"/>
      <c r="I189" s="25"/>
      <c r="J189" s="25"/>
      <c r="K189" s="25"/>
      <c r="L189" s="26"/>
    </row>
    <row r="190" spans="1:14" ht="27.75">
      <c r="A190" s="450"/>
      <c r="B190" s="450"/>
      <c r="C190" s="450"/>
      <c r="D190" s="450"/>
      <c r="E190" s="450"/>
      <c r="F190" s="450"/>
      <c r="G190" s="450"/>
      <c r="H190" s="451"/>
      <c r="I190" s="25"/>
      <c r="J190" s="25"/>
      <c r="K190" s="25"/>
      <c r="L190" s="26"/>
    </row>
    <row r="191" spans="1:14" ht="15.75">
      <c r="A191" s="22"/>
      <c r="B191" s="22"/>
      <c r="C191" s="51"/>
      <c r="D191" s="22"/>
      <c r="E191" s="22"/>
      <c r="F191" s="22"/>
      <c r="G191" s="22"/>
      <c r="H191" s="22"/>
      <c r="I191" s="25"/>
      <c r="J191" s="25"/>
      <c r="K191" s="25"/>
      <c r="L191" s="26"/>
    </row>
    <row r="192" spans="1:14" ht="15.75">
      <c r="A192" s="23"/>
      <c r="B192" s="22"/>
      <c r="C192" s="51"/>
      <c r="D192" s="22"/>
      <c r="E192" s="22"/>
      <c r="F192" s="22"/>
      <c r="G192" s="22"/>
      <c r="H192" s="22"/>
      <c r="I192" s="25"/>
      <c r="J192" s="25"/>
      <c r="K192" s="25"/>
      <c r="L192" s="26"/>
    </row>
    <row r="193" spans="1:12" ht="15.75">
      <c r="A193" s="23"/>
      <c r="B193" s="22"/>
      <c r="C193" s="51"/>
      <c r="D193" s="22"/>
      <c r="E193" s="22"/>
      <c r="F193" s="22"/>
      <c r="G193" s="22"/>
      <c r="H193" s="22"/>
      <c r="I193" s="25"/>
      <c r="J193" s="25"/>
      <c r="K193" s="25"/>
      <c r="L193" s="26"/>
    </row>
    <row r="194" spans="1:12" ht="15.75">
      <c r="A194" s="23"/>
      <c r="B194" s="22"/>
      <c r="C194" s="51"/>
      <c r="D194" s="22"/>
      <c r="E194" s="22"/>
      <c r="F194" s="22"/>
      <c r="G194" s="22"/>
      <c r="H194" s="22"/>
      <c r="I194" s="25"/>
      <c r="J194" s="25"/>
      <c r="K194" s="25"/>
      <c r="L194" s="26"/>
    </row>
    <row r="195" spans="1:12" ht="15.75">
      <c r="A195" s="24"/>
      <c r="B195" s="22"/>
      <c r="C195" s="51"/>
      <c r="D195" s="22"/>
      <c r="E195" s="22"/>
      <c r="F195" s="22"/>
      <c r="G195" s="22"/>
      <c r="H195" s="22"/>
      <c r="I195" s="25"/>
      <c r="J195" s="25"/>
      <c r="K195" s="25"/>
      <c r="L195" s="26"/>
    </row>
    <row r="196" spans="1:12" ht="15.75">
      <c r="A196" s="24"/>
      <c r="B196" s="22"/>
      <c r="C196" s="51"/>
      <c r="D196" s="22"/>
      <c r="E196" s="22"/>
      <c r="F196" s="22"/>
      <c r="G196" s="22"/>
      <c r="H196" s="22"/>
      <c r="I196" s="25"/>
      <c r="J196" s="25"/>
      <c r="K196" s="25"/>
      <c r="L196" s="26"/>
    </row>
    <row r="197" spans="1:12" ht="15.75">
      <c r="A197" s="24"/>
      <c r="B197" s="22"/>
      <c r="C197" s="51"/>
      <c r="D197" s="22"/>
      <c r="E197" s="22"/>
      <c r="F197" s="22"/>
      <c r="G197" s="22"/>
      <c r="H197" s="22"/>
      <c r="I197" s="25"/>
      <c r="J197" s="25"/>
      <c r="K197" s="25"/>
      <c r="L197" s="26"/>
    </row>
    <row r="198" spans="1:12" ht="15.75">
      <c r="A198" s="27"/>
      <c r="B198" s="28"/>
      <c r="C198" s="29"/>
      <c r="D198" s="30"/>
      <c r="E198" s="26"/>
      <c r="F198" s="26"/>
      <c r="G198" s="26"/>
      <c r="H198" s="26"/>
      <c r="I198" s="26"/>
      <c r="J198" s="26"/>
      <c r="K198" s="31"/>
      <c r="L198" s="26"/>
    </row>
  </sheetData>
  <mergeCells count="18">
    <mergeCell ref="A189:H189"/>
    <mergeCell ref="A190:H190"/>
    <mergeCell ref="A186:C186"/>
    <mergeCell ref="A182:H182"/>
    <mergeCell ref="A183:H183"/>
    <mergeCell ref="A184:D184"/>
    <mergeCell ref="A185:D185"/>
    <mergeCell ref="K69:L69"/>
    <mergeCell ref="K124:L124"/>
    <mergeCell ref="A1:A2"/>
    <mergeCell ref="B1:H1"/>
    <mergeCell ref="B2:H2"/>
    <mergeCell ref="B3:H3"/>
    <mergeCell ref="B4:H4"/>
    <mergeCell ref="K5:L5"/>
    <mergeCell ref="A5:H5"/>
    <mergeCell ref="A69:H69"/>
    <mergeCell ref="A124:H124"/>
  </mergeCells>
  <printOptions horizontalCentered="1" verticalCentered="1"/>
  <pageMargins left="0" right="0" top="0" bottom="0" header="0" footer="0"/>
  <pageSetup paperSize="9" scale="1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94"/>
  <sheetViews>
    <sheetView view="pageBreakPreview" zoomScale="62" zoomScaleNormal="60" zoomScaleSheetLayoutView="62" workbookViewId="0">
      <selection activeCell="E20" sqref="E20"/>
    </sheetView>
  </sheetViews>
  <sheetFormatPr defaultColWidth="61.7109375" defaultRowHeight="28.5"/>
  <cols>
    <col min="1" max="1" width="81.7109375" style="271" customWidth="1"/>
    <col min="2" max="2" width="50.7109375" style="268" customWidth="1"/>
    <col min="3" max="3" width="36.140625" style="335" customWidth="1"/>
    <col min="4" max="4" width="44.85546875" style="335" customWidth="1"/>
    <col min="5" max="5" width="46.5703125" style="271" customWidth="1"/>
    <col min="6" max="6" width="40.42578125" style="271" customWidth="1"/>
    <col min="7" max="7" width="62" style="271" customWidth="1"/>
    <col min="8" max="8" width="65.85546875" style="271" customWidth="1"/>
    <col min="9" max="9" width="32.28515625" style="271" bestFit="1" customWidth="1"/>
    <col min="10" max="10" width="40.85546875" style="271" customWidth="1"/>
    <col min="11" max="11" width="22.28515625" style="271" customWidth="1"/>
    <col min="12" max="12" width="28" style="271" customWidth="1"/>
    <col min="13" max="13" width="8.5703125" style="271" customWidth="1"/>
    <col min="14" max="14" width="12.28515625" style="271" bestFit="1" customWidth="1"/>
    <col min="15" max="16384" width="61.7109375" style="271"/>
  </cols>
  <sheetData>
    <row r="1" spans="1:24">
      <c r="A1" s="421" t="s">
        <v>95</v>
      </c>
      <c r="B1" s="423" t="s">
        <v>92</v>
      </c>
      <c r="C1" s="423"/>
      <c r="D1" s="423"/>
      <c r="E1" s="423"/>
      <c r="F1" s="423"/>
      <c r="G1" s="423"/>
      <c r="H1" s="423"/>
      <c r="I1" s="235"/>
      <c r="J1" s="236"/>
      <c r="K1" s="237"/>
      <c r="L1" s="238"/>
    </row>
    <row r="2" spans="1:24">
      <c r="A2" s="422"/>
      <c r="B2" s="424" t="s">
        <v>99</v>
      </c>
      <c r="C2" s="424"/>
      <c r="D2" s="424"/>
      <c r="E2" s="424"/>
      <c r="F2" s="424"/>
      <c r="G2" s="424"/>
      <c r="H2" s="424"/>
      <c r="I2" s="240"/>
      <c r="J2" s="241"/>
      <c r="K2" s="242"/>
      <c r="L2" s="243"/>
    </row>
    <row r="3" spans="1:24">
      <c r="A3" s="244">
        <v>46251</v>
      </c>
      <c r="B3" s="424" t="s">
        <v>286</v>
      </c>
      <c r="C3" s="424"/>
      <c r="D3" s="424"/>
      <c r="E3" s="424"/>
      <c r="F3" s="424"/>
      <c r="G3" s="424"/>
      <c r="H3" s="424"/>
      <c r="I3" s="237"/>
      <c r="J3" s="245"/>
      <c r="K3" s="242"/>
      <c r="L3" s="243"/>
    </row>
    <row r="4" spans="1:24" ht="29.25" thickBot="1">
      <c r="A4" s="239" t="s">
        <v>287</v>
      </c>
      <c r="B4" s="425" t="s">
        <v>288</v>
      </c>
      <c r="C4" s="425"/>
      <c r="D4" s="425"/>
      <c r="E4" s="425"/>
      <c r="F4" s="425"/>
      <c r="G4" s="425"/>
      <c r="H4" s="425"/>
      <c r="I4" s="237"/>
      <c r="J4" s="245"/>
      <c r="K4" s="242"/>
      <c r="L4" s="243"/>
    </row>
    <row r="5" spans="1:24" ht="29.25" thickBot="1">
      <c r="A5" s="431" t="s">
        <v>401</v>
      </c>
      <c r="B5" s="432"/>
      <c r="C5" s="519"/>
      <c r="D5" s="432"/>
      <c r="E5" s="432"/>
      <c r="F5" s="432"/>
      <c r="G5" s="432"/>
      <c r="H5" s="432"/>
      <c r="I5" s="246"/>
      <c r="J5" s="247"/>
      <c r="K5" s="426"/>
      <c r="L5" s="426"/>
    </row>
    <row r="6" spans="1:24" s="252" customFormat="1" ht="57.75" thickBot="1">
      <c r="A6" s="248" t="s">
        <v>90</v>
      </c>
      <c r="B6" s="249" t="s">
        <v>0</v>
      </c>
      <c r="C6" s="229" t="s">
        <v>83</v>
      </c>
      <c r="D6" s="230" t="s">
        <v>289</v>
      </c>
      <c r="E6" s="231" t="s">
        <v>132</v>
      </c>
      <c r="F6" s="231" t="s">
        <v>149</v>
      </c>
      <c r="G6" s="230" t="s">
        <v>85</v>
      </c>
      <c r="H6" s="232" t="s">
        <v>86</v>
      </c>
      <c r="I6" s="232" t="s">
        <v>87</v>
      </c>
      <c r="J6" s="250" t="s">
        <v>88</v>
      </c>
      <c r="K6" s="230"/>
      <c r="L6" s="251"/>
      <c r="P6" s="274"/>
      <c r="Q6" s="274"/>
      <c r="R6" s="275"/>
      <c r="S6" s="274"/>
      <c r="T6" s="274"/>
      <c r="U6" s="276"/>
      <c r="V6" s="276"/>
      <c r="W6" s="274"/>
      <c r="X6" s="274"/>
    </row>
    <row r="7" spans="1:24" s="284" customFormat="1">
      <c r="A7" s="277" t="str">
        <f>'Land Price - BHIWANDI'!A7</f>
        <v>Injection Moulding</v>
      </c>
      <c r="B7" s="253" t="str">
        <f>'Land Price - BHIWANDI'!B7</f>
        <v>M12RR / M12RR1</v>
      </c>
      <c r="C7" s="278">
        <v>142770</v>
      </c>
      <c r="D7" s="279">
        <v>1100</v>
      </c>
      <c r="E7" s="134">
        <v>0</v>
      </c>
      <c r="F7" s="279">
        <f>C7-D7-E7</f>
        <v>141670</v>
      </c>
      <c r="G7" s="134">
        <f>F7*18/100</f>
        <v>25500.6</v>
      </c>
      <c r="H7" s="115">
        <f>F7+G7</f>
        <v>167170.6</v>
      </c>
      <c r="I7" s="115">
        <f>G7</f>
        <v>25500.6</v>
      </c>
      <c r="J7" s="280">
        <f t="shared" ref="J7:J54" si="0">H7-I7</f>
        <v>141670</v>
      </c>
      <c r="K7" s="281"/>
      <c r="L7" s="282">
        <v>90016</v>
      </c>
      <c r="M7" s="274">
        <f>J7-L7</f>
        <v>51654</v>
      </c>
      <c r="N7" s="283"/>
      <c r="O7" s="275"/>
      <c r="P7" s="274"/>
      <c r="Q7" s="274"/>
      <c r="R7" s="276"/>
      <c r="S7" s="276"/>
      <c r="T7" s="274"/>
      <c r="U7" s="274"/>
    </row>
    <row r="8" spans="1:24" s="284" customFormat="1">
      <c r="A8" s="285" t="str">
        <f>'Land Price - BHIWANDI'!A8</f>
        <v>TQPP Film</v>
      </c>
      <c r="B8" s="254" t="str">
        <f>'Land Price - BHIWANDI'!B8</f>
        <v>F10SR / F10SR1</v>
      </c>
      <c r="C8" s="286">
        <v>148980</v>
      </c>
      <c r="D8" s="279">
        <v>1100</v>
      </c>
      <c r="E8" s="134">
        <v>0</v>
      </c>
      <c r="F8" s="279">
        <f t="shared" ref="F8:F57" si="1">C8-D8-E8</f>
        <v>147880</v>
      </c>
      <c r="G8" s="134">
        <f>F8*18/100</f>
        <v>26618.400000000001</v>
      </c>
      <c r="H8" s="115">
        <f>F8+G8</f>
        <v>174498.4</v>
      </c>
      <c r="I8" s="287">
        <f t="shared" ref="I8:I54" si="2">G8</f>
        <v>26618.400000000001</v>
      </c>
      <c r="J8" s="288">
        <f>H8-I8</f>
        <v>147880</v>
      </c>
      <c r="K8" s="289"/>
      <c r="L8" s="134">
        <v>92226</v>
      </c>
      <c r="M8" s="290">
        <f t="shared" ref="M8:M57" si="3">J8-L8</f>
        <v>55654</v>
      </c>
      <c r="N8" s="283"/>
    </row>
    <row r="9" spans="1:24" s="284" customFormat="1">
      <c r="A9" s="285" t="str">
        <f>'Land Price - BHIWANDI'!A9</f>
        <v>Raffia</v>
      </c>
      <c r="B9" s="254" t="str">
        <f>'Land Price - BHIWANDI'!B9</f>
        <v>R03RR / R03RR1</v>
      </c>
      <c r="C9" s="286">
        <v>144290</v>
      </c>
      <c r="D9" s="279">
        <v>1100</v>
      </c>
      <c r="E9" s="134">
        <v>0</v>
      </c>
      <c r="F9" s="279">
        <f t="shared" si="1"/>
        <v>143190</v>
      </c>
      <c r="G9" s="134">
        <f t="shared" ref="G9:G54" si="4">F9*18/100</f>
        <v>25774.2</v>
      </c>
      <c r="H9" s="115">
        <f>F9+G9</f>
        <v>168964.2</v>
      </c>
      <c r="I9" s="287">
        <f>G9</f>
        <v>25774.2</v>
      </c>
      <c r="J9" s="288">
        <f>H9-I9</f>
        <v>143190</v>
      </c>
      <c r="K9" s="291"/>
      <c r="L9" s="181">
        <v>91036</v>
      </c>
      <c r="M9" s="290">
        <f t="shared" si="3"/>
        <v>52154</v>
      </c>
      <c r="N9" s="283"/>
    </row>
    <row r="10" spans="1:24">
      <c r="A10" s="292" t="str">
        <f>'Land Price - BHIWANDI'!A10</f>
        <v>BOPP Film</v>
      </c>
      <c r="B10" s="254" t="str">
        <f>'Land Price - BHIWANDI'!B10</f>
        <v>F03RR / F03RR1</v>
      </c>
      <c r="C10" s="286">
        <v>154490</v>
      </c>
      <c r="D10" s="279">
        <v>1100</v>
      </c>
      <c r="E10" s="134">
        <v>0</v>
      </c>
      <c r="F10" s="279">
        <f t="shared" si="1"/>
        <v>153390</v>
      </c>
      <c r="G10" s="134">
        <f t="shared" si="4"/>
        <v>27610.2</v>
      </c>
      <c r="H10" s="115">
        <f t="shared" ref="H10:H54" si="5">F10+G10</f>
        <v>181000.2</v>
      </c>
      <c r="I10" s="293">
        <f t="shared" si="2"/>
        <v>27610.2</v>
      </c>
      <c r="J10" s="288">
        <f t="shared" si="0"/>
        <v>153390</v>
      </c>
      <c r="K10" s="291"/>
      <c r="L10" s="181">
        <v>94736</v>
      </c>
      <c r="M10" s="294">
        <f t="shared" si="3"/>
        <v>58654</v>
      </c>
      <c r="N10" s="283"/>
    </row>
    <row r="11" spans="1:24" s="284" customFormat="1">
      <c r="A11" s="285" t="str">
        <f>'Land Price - BHIWANDI'!A11</f>
        <v>Fibers &amp; Filaments</v>
      </c>
      <c r="B11" s="254" t="str">
        <f>'Land Price - BHIWANDI'!B11</f>
        <v>Y25GR/Y25GR1</v>
      </c>
      <c r="C11" s="286">
        <v>152580</v>
      </c>
      <c r="D11" s="279">
        <v>1100</v>
      </c>
      <c r="E11" s="134">
        <v>0</v>
      </c>
      <c r="F11" s="279">
        <f t="shared" si="1"/>
        <v>151480</v>
      </c>
      <c r="G11" s="134">
        <f t="shared" si="4"/>
        <v>27266.400000000001</v>
      </c>
      <c r="H11" s="115">
        <f t="shared" si="5"/>
        <v>178746.4</v>
      </c>
      <c r="I11" s="287">
        <f t="shared" si="2"/>
        <v>27266.400000000001</v>
      </c>
      <c r="J11" s="288">
        <f t="shared" si="0"/>
        <v>151480</v>
      </c>
      <c r="K11" s="291"/>
      <c r="L11" s="181">
        <v>95326</v>
      </c>
      <c r="M11" s="290">
        <f t="shared" si="3"/>
        <v>56154</v>
      </c>
      <c r="N11" s="283"/>
    </row>
    <row r="12" spans="1:24" s="284" customFormat="1">
      <c r="A12" s="285" t="str">
        <f>'Land Price - BHIWANDI'!A12</f>
        <v xml:space="preserve">Non-Woven </v>
      </c>
      <c r="B12" s="254" t="str">
        <f>'Land Price - BHIWANDI'!B12</f>
        <v>Y35GR/Y35GR1</v>
      </c>
      <c r="C12" s="286">
        <v>152580</v>
      </c>
      <c r="D12" s="279">
        <v>1100</v>
      </c>
      <c r="E12" s="134">
        <v>0</v>
      </c>
      <c r="F12" s="279">
        <f t="shared" si="1"/>
        <v>151480</v>
      </c>
      <c r="G12" s="134">
        <f t="shared" si="4"/>
        <v>27266.400000000001</v>
      </c>
      <c r="H12" s="115">
        <f t="shared" si="5"/>
        <v>178746.4</v>
      </c>
      <c r="I12" s="287">
        <f t="shared" si="2"/>
        <v>27266.400000000001</v>
      </c>
      <c r="J12" s="288">
        <f t="shared" si="0"/>
        <v>151480</v>
      </c>
      <c r="K12" s="291"/>
      <c r="L12" s="181">
        <v>94326</v>
      </c>
      <c r="M12" s="290">
        <f t="shared" si="3"/>
        <v>57154</v>
      </c>
      <c r="N12" s="283"/>
    </row>
    <row r="13" spans="1:24" s="284" customFormat="1">
      <c r="A13" s="285" t="str">
        <f>'Land Price - BHIWANDI'!A13</f>
        <v>Fibers &amp; Filaments</v>
      </c>
      <c r="B13" s="254" t="str">
        <f>'Land Price - BHIWANDI'!B13</f>
        <v>Y12GR</v>
      </c>
      <c r="C13" s="286">
        <v>143270</v>
      </c>
      <c r="D13" s="279">
        <v>1100</v>
      </c>
      <c r="E13" s="134">
        <v>0</v>
      </c>
      <c r="F13" s="279">
        <f t="shared" si="1"/>
        <v>142170</v>
      </c>
      <c r="G13" s="134">
        <f t="shared" si="4"/>
        <v>25590.6</v>
      </c>
      <c r="H13" s="115">
        <f t="shared" si="5"/>
        <v>167760.6</v>
      </c>
      <c r="I13" s="287">
        <f t="shared" si="2"/>
        <v>25590.6</v>
      </c>
      <c r="J13" s="288">
        <f t="shared" si="0"/>
        <v>142170</v>
      </c>
      <c r="K13" s="291"/>
      <c r="L13" s="181">
        <v>90516</v>
      </c>
      <c r="M13" s="290">
        <f t="shared" si="3"/>
        <v>51654</v>
      </c>
      <c r="N13" s="283"/>
    </row>
    <row r="14" spans="1:24" s="284" customFormat="1">
      <c r="A14" s="285" t="str">
        <f>'Land Price - BHIWANDI'!A14</f>
        <v>Cast Film</v>
      </c>
      <c r="B14" s="254" t="str">
        <f>'Land Price - BHIWANDI'!B14</f>
        <v>F08RR/ F08RR1</v>
      </c>
      <c r="C14" s="286">
        <v>151740</v>
      </c>
      <c r="D14" s="279">
        <v>1100</v>
      </c>
      <c r="E14" s="134">
        <v>0</v>
      </c>
      <c r="F14" s="279">
        <f t="shared" si="1"/>
        <v>150640</v>
      </c>
      <c r="G14" s="134">
        <f t="shared" si="4"/>
        <v>27115.200000000001</v>
      </c>
      <c r="H14" s="115">
        <f t="shared" si="5"/>
        <v>177755.2</v>
      </c>
      <c r="I14" s="287">
        <f t="shared" si="2"/>
        <v>27115.200000000001</v>
      </c>
      <c r="J14" s="288">
        <f t="shared" si="0"/>
        <v>150640</v>
      </c>
      <c r="K14" s="291"/>
      <c r="L14" s="181">
        <v>91986</v>
      </c>
      <c r="M14" s="290">
        <f t="shared" si="3"/>
        <v>58654</v>
      </c>
      <c r="N14" s="283"/>
    </row>
    <row r="15" spans="1:24" s="284" customFormat="1">
      <c r="A15" s="277" t="str">
        <f>'Land Price - BHIWANDI'!A15</f>
        <v>Random Co- Polymer</v>
      </c>
      <c r="B15" s="254" t="str">
        <f>'Land Price - BHIWANDI'!B15</f>
        <v>RM12CR</v>
      </c>
      <c r="C15" s="286">
        <v>158570</v>
      </c>
      <c r="D15" s="279">
        <v>1100</v>
      </c>
      <c r="E15" s="134">
        <v>0</v>
      </c>
      <c r="F15" s="279">
        <f t="shared" si="1"/>
        <v>157470</v>
      </c>
      <c r="G15" s="134">
        <f t="shared" si="4"/>
        <v>28344.6</v>
      </c>
      <c r="H15" s="115">
        <f t="shared" si="5"/>
        <v>185814.6</v>
      </c>
      <c r="I15" s="115">
        <f t="shared" si="2"/>
        <v>28344.6</v>
      </c>
      <c r="J15" s="280">
        <f t="shared" si="0"/>
        <v>157470</v>
      </c>
      <c r="K15" s="295"/>
      <c r="L15" s="296">
        <v>98316</v>
      </c>
      <c r="M15" s="290">
        <f t="shared" si="3"/>
        <v>59154</v>
      </c>
      <c r="N15" s="283"/>
    </row>
    <row r="16" spans="1:24" s="284" customFormat="1">
      <c r="A16" s="277" t="str">
        <f>'Land Price - BHIWANDI'!A16</f>
        <v>Random Co- Polymer</v>
      </c>
      <c r="B16" s="273" t="str">
        <f>'Land Price - BHIWANDI'!B16</f>
        <v>RM30CR</v>
      </c>
      <c r="C16" s="286">
        <v>159580</v>
      </c>
      <c r="D16" s="279">
        <v>1100</v>
      </c>
      <c r="E16" s="134">
        <v>0</v>
      </c>
      <c r="F16" s="279">
        <f t="shared" si="1"/>
        <v>158480</v>
      </c>
      <c r="G16" s="134">
        <f t="shared" si="4"/>
        <v>28526.400000000001</v>
      </c>
      <c r="H16" s="115">
        <f t="shared" si="5"/>
        <v>187006.4</v>
      </c>
      <c r="I16" s="115">
        <f t="shared" si="2"/>
        <v>28526.400000000001</v>
      </c>
      <c r="J16" s="280">
        <f t="shared" si="0"/>
        <v>158480</v>
      </c>
      <c r="K16" s="295"/>
      <c r="L16" s="296">
        <v>99326</v>
      </c>
      <c r="M16" s="290">
        <f t="shared" si="3"/>
        <v>59154</v>
      </c>
      <c r="N16" s="283"/>
    </row>
    <row r="17" spans="1:14" s="284" customFormat="1">
      <c r="A17" s="277" t="str">
        <f>'Land Price - BHIWANDI'!A17</f>
        <v xml:space="preserve"> Co- Polymer</v>
      </c>
      <c r="B17" s="255" t="str">
        <f>'Land Price - BHIWANDI'!B17</f>
        <v>CM03RR</v>
      </c>
      <c r="C17" s="286">
        <v>151580</v>
      </c>
      <c r="D17" s="279">
        <v>1100</v>
      </c>
      <c r="E17" s="134">
        <v>0</v>
      </c>
      <c r="F17" s="279">
        <f t="shared" si="1"/>
        <v>150480</v>
      </c>
      <c r="G17" s="134">
        <f t="shared" si="4"/>
        <v>27086.400000000001</v>
      </c>
      <c r="H17" s="115">
        <f t="shared" si="5"/>
        <v>177566.4</v>
      </c>
      <c r="I17" s="115">
        <f t="shared" si="2"/>
        <v>27086.400000000001</v>
      </c>
      <c r="J17" s="280">
        <f t="shared" si="0"/>
        <v>150480</v>
      </c>
      <c r="K17" s="295"/>
      <c r="L17" s="296">
        <v>99326</v>
      </c>
      <c r="M17" s="290">
        <f t="shared" si="3"/>
        <v>51154</v>
      </c>
      <c r="N17" s="283"/>
    </row>
    <row r="18" spans="1:14" s="284" customFormat="1">
      <c r="A18" s="277" t="str">
        <f>'Land Price - BHIWANDI'!A18</f>
        <v xml:space="preserve"> Co- Polymer</v>
      </c>
      <c r="B18" s="255" t="str">
        <f>'Land Price - BHIWANDI'!B18</f>
        <v>CM08NR</v>
      </c>
      <c r="C18" s="286">
        <v>151580</v>
      </c>
      <c r="D18" s="279">
        <v>1100</v>
      </c>
      <c r="E18" s="134">
        <v>0</v>
      </c>
      <c r="F18" s="279">
        <f t="shared" si="1"/>
        <v>150480</v>
      </c>
      <c r="G18" s="134">
        <f t="shared" si="4"/>
        <v>27086.400000000001</v>
      </c>
      <c r="H18" s="115">
        <f t="shared" si="5"/>
        <v>177566.4</v>
      </c>
      <c r="I18" s="115">
        <f t="shared" si="2"/>
        <v>27086.400000000001</v>
      </c>
      <c r="J18" s="280">
        <f t="shared" si="0"/>
        <v>150480</v>
      </c>
      <c r="K18" s="295"/>
      <c r="L18" s="296">
        <v>99326</v>
      </c>
      <c r="M18" s="290">
        <f t="shared" si="3"/>
        <v>51154</v>
      </c>
      <c r="N18" s="283"/>
    </row>
    <row r="19" spans="1:14" s="284" customFormat="1">
      <c r="A19" s="277" t="str">
        <f>'Land Price - BHIWANDI'!A19</f>
        <v xml:space="preserve"> Co- Polymer</v>
      </c>
      <c r="B19" s="255" t="s">
        <v>250</v>
      </c>
      <c r="C19" s="286">
        <v>151580</v>
      </c>
      <c r="D19" s="297">
        <v>1100</v>
      </c>
      <c r="E19" s="134">
        <v>0</v>
      </c>
      <c r="F19" s="297">
        <f t="shared" si="1"/>
        <v>150480</v>
      </c>
      <c r="G19" s="185">
        <f t="shared" si="4"/>
        <v>27086.400000000001</v>
      </c>
      <c r="H19" s="115">
        <f t="shared" si="5"/>
        <v>177566.4</v>
      </c>
      <c r="I19" s="115">
        <f t="shared" si="2"/>
        <v>27086.400000000001</v>
      </c>
      <c r="J19" s="173">
        <f t="shared" si="0"/>
        <v>150480</v>
      </c>
      <c r="K19" s="298"/>
      <c r="L19" s="299">
        <v>99326</v>
      </c>
      <c r="M19" s="290">
        <f t="shared" si="3"/>
        <v>51154</v>
      </c>
      <c r="N19" s="300"/>
    </row>
    <row r="20" spans="1:14" s="284" customFormat="1">
      <c r="A20" s="277" t="str">
        <f>'Land Price - BHIWANDI'!A20</f>
        <v xml:space="preserve"> Co- Polymer</v>
      </c>
      <c r="B20" s="228" t="str">
        <f>'Land Price - BHIWANDI'!B20</f>
        <v>CE02RR</v>
      </c>
      <c r="C20" s="286">
        <v>153050</v>
      </c>
      <c r="D20" s="297">
        <v>1100</v>
      </c>
      <c r="E20" s="134">
        <v>0</v>
      </c>
      <c r="F20" s="297">
        <f t="shared" si="1"/>
        <v>151950</v>
      </c>
      <c r="G20" s="185">
        <f t="shared" si="4"/>
        <v>27351</v>
      </c>
      <c r="H20" s="115">
        <f t="shared" ref="H20" si="6">F20+G20</f>
        <v>179301</v>
      </c>
      <c r="I20" s="115">
        <f t="shared" ref="I20" si="7">G20</f>
        <v>27351</v>
      </c>
      <c r="J20" s="173">
        <f t="shared" ref="J20" si="8">H20-I20</f>
        <v>151950</v>
      </c>
      <c r="K20" s="298"/>
      <c r="L20" s="299">
        <v>99326</v>
      </c>
      <c r="M20" s="290">
        <f t="shared" ref="M20" si="9">J20-L20</f>
        <v>52624</v>
      </c>
      <c r="N20" s="300"/>
    </row>
    <row r="21" spans="1:14" s="284" customFormat="1">
      <c r="A21" s="277" t="str">
        <f>'Land Price - BHIWANDI'!A21</f>
        <v xml:space="preserve"> Co- Polymer</v>
      </c>
      <c r="B21" s="228" t="str">
        <f>'Land Price - BHIWANDI'!B21</f>
        <v>CM25NR</v>
      </c>
      <c r="C21" s="286">
        <v>152070</v>
      </c>
      <c r="D21" s="297">
        <v>1100</v>
      </c>
      <c r="E21" s="134">
        <v>0</v>
      </c>
      <c r="F21" s="297">
        <f t="shared" si="1"/>
        <v>150970</v>
      </c>
      <c r="G21" s="185">
        <f t="shared" si="4"/>
        <v>27174.6</v>
      </c>
      <c r="H21" s="115">
        <f t="shared" ref="H21" si="10">F21+G21</f>
        <v>178144.6</v>
      </c>
      <c r="I21" s="115">
        <f t="shared" ref="I21" si="11">G21</f>
        <v>27174.6</v>
      </c>
      <c r="J21" s="173">
        <f t="shared" ref="J21" si="12">H21-I21</f>
        <v>150970</v>
      </c>
      <c r="K21" s="298"/>
      <c r="L21" s="299">
        <v>99326</v>
      </c>
      <c r="M21" s="290">
        <f t="shared" ref="M21" si="13">J21-L21</f>
        <v>51644</v>
      </c>
      <c r="N21" s="300"/>
    </row>
    <row r="22" spans="1:14" s="284" customFormat="1">
      <c r="A22" s="277" t="str">
        <f>'Land Price - BHIWANDI'!A22</f>
        <v xml:space="preserve"> Co- Polymer</v>
      </c>
      <c r="B22" s="228" t="str">
        <f>'Land Price - BHIWANDI'!B22</f>
        <v>CM40NR</v>
      </c>
      <c r="C22" s="286">
        <v>153050</v>
      </c>
      <c r="D22" s="297">
        <v>1100</v>
      </c>
      <c r="E22" s="134">
        <v>0</v>
      </c>
      <c r="F22" s="297">
        <f t="shared" si="1"/>
        <v>151950</v>
      </c>
      <c r="G22" s="185">
        <f t="shared" si="4"/>
        <v>27351</v>
      </c>
      <c r="H22" s="115">
        <f t="shared" ref="H22" si="14">F22+G22</f>
        <v>179301</v>
      </c>
      <c r="I22" s="115">
        <f t="shared" ref="I22" si="15">G22</f>
        <v>27351</v>
      </c>
      <c r="J22" s="173">
        <f t="shared" ref="J22" si="16">H22-I22</f>
        <v>151950</v>
      </c>
      <c r="K22" s="298"/>
      <c r="L22" s="299">
        <v>99326</v>
      </c>
      <c r="M22" s="290">
        <f t="shared" ref="M22" si="17">J22-L22</f>
        <v>52624</v>
      </c>
      <c r="N22" s="300"/>
    </row>
    <row r="23" spans="1:14" s="284" customFormat="1">
      <c r="A23" s="277" t="str">
        <f>'Land Price - BHIWANDI'!A23</f>
        <v xml:space="preserve"> Co- Polymer</v>
      </c>
      <c r="B23" s="228" t="str">
        <f>'Land Price - BHIWANDI'!B23</f>
        <v>CM65NR</v>
      </c>
      <c r="C23" s="286">
        <v>153050</v>
      </c>
      <c r="D23" s="297">
        <v>1100</v>
      </c>
      <c r="E23" s="134">
        <v>0</v>
      </c>
      <c r="F23" s="297">
        <f t="shared" si="1"/>
        <v>151950</v>
      </c>
      <c r="G23" s="185">
        <f t="shared" si="4"/>
        <v>27351</v>
      </c>
      <c r="H23" s="115">
        <f t="shared" ref="H23" si="18">F23+G23</f>
        <v>179301</v>
      </c>
      <c r="I23" s="115">
        <f t="shared" ref="I23" si="19">G23</f>
        <v>27351</v>
      </c>
      <c r="J23" s="173">
        <f t="shared" ref="J23" si="20">H23-I23</f>
        <v>151950</v>
      </c>
      <c r="K23" s="298"/>
      <c r="L23" s="299">
        <v>99326</v>
      </c>
      <c r="M23" s="290">
        <f t="shared" ref="M23" si="21">J23-L23</f>
        <v>52624</v>
      </c>
      <c r="N23" s="300"/>
    </row>
    <row r="24" spans="1:14" s="284" customFormat="1">
      <c r="A24" s="277" t="str">
        <f>'Land Price - BHIWANDI'!A24</f>
        <v xml:space="preserve"> Co- Polymer</v>
      </c>
      <c r="B24" s="228" t="str">
        <f>'Land Price - BHIWANDI'!B24</f>
        <v>CM10TE</v>
      </c>
      <c r="C24" s="286">
        <v>153340</v>
      </c>
      <c r="D24" s="297">
        <v>1100</v>
      </c>
      <c r="E24" s="134">
        <v>0</v>
      </c>
      <c r="F24" s="297">
        <f t="shared" si="1"/>
        <v>152240</v>
      </c>
      <c r="G24" s="185">
        <f t="shared" si="4"/>
        <v>27403.200000000001</v>
      </c>
      <c r="H24" s="115">
        <f t="shared" ref="H24" si="22">F24+G24</f>
        <v>179643.2</v>
      </c>
      <c r="I24" s="115">
        <f t="shared" ref="I24" si="23">G24</f>
        <v>27403.200000000001</v>
      </c>
      <c r="J24" s="173">
        <f t="shared" ref="J24" si="24">H24-I24</f>
        <v>152240</v>
      </c>
      <c r="K24" s="298"/>
      <c r="L24" s="299">
        <v>99326</v>
      </c>
      <c r="M24" s="290">
        <f t="shared" ref="M24" si="25">J24-L24</f>
        <v>52914</v>
      </c>
      <c r="N24" s="300"/>
    </row>
    <row r="25" spans="1:14" s="284" customFormat="1">
      <c r="A25" s="277" t="str">
        <f>'Land Price - BHIWANDI'!A25</f>
        <v xml:space="preserve"> Co- Polymer</v>
      </c>
      <c r="B25" s="228" t="str">
        <f>'Land Price - BHIWANDI'!B25</f>
        <v>CM12RE</v>
      </c>
      <c r="C25" s="286">
        <v>154890</v>
      </c>
      <c r="D25" s="297">
        <v>1100</v>
      </c>
      <c r="E25" s="134">
        <v>0</v>
      </c>
      <c r="F25" s="297">
        <f t="shared" si="1"/>
        <v>153790</v>
      </c>
      <c r="G25" s="185">
        <f t="shared" si="4"/>
        <v>27682.2</v>
      </c>
      <c r="H25" s="115">
        <f t="shared" ref="H25:H27" si="26">F25+G25</f>
        <v>181472.2</v>
      </c>
      <c r="I25" s="115">
        <f t="shared" ref="I25" si="27">G25</f>
        <v>27682.2</v>
      </c>
      <c r="J25" s="173">
        <f t="shared" ref="J25" si="28">H25-I25</f>
        <v>153790</v>
      </c>
      <c r="K25" s="298"/>
      <c r="L25" s="299">
        <v>99326</v>
      </c>
      <c r="M25" s="290">
        <f t="shared" ref="M25" si="29">J25-L25</f>
        <v>54464</v>
      </c>
      <c r="N25" s="300"/>
    </row>
    <row r="26" spans="1:14" s="284" customFormat="1">
      <c r="A26" s="301" t="s">
        <v>330</v>
      </c>
      <c r="B26" s="256" t="s">
        <v>327</v>
      </c>
      <c r="C26" s="286">
        <v>143730</v>
      </c>
      <c r="D26" s="297">
        <v>1100</v>
      </c>
      <c r="E26" s="134">
        <v>0</v>
      </c>
      <c r="F26" s="297">
        <f t="shared" si="1"/>
        <v>142630</v>
      </c>
      <c r="G26" s="185">
        <f t="shared" ref="G26" si="30">F26*18/100</f>
        <v>25673.4</v>
      </c>
      <c r="H26" s="115">
        <f t="shared" si="26"/>
        <v>168303.4</v>
      </c>
      <c r="I26" s="115"/>
      <c r="J26" s="173"/>
      <c r="K26" s="298"/>
      <c r="L26" s="299"/>
      <c r="M26" s="290"/>
      <c r="N26" s="300"/>
    </row>
    <row r="27" spans="1:14" s="284" customFormat="1">
      <c r="A27" s="301" t="s">
        <v>331</v>
      </c>
      <c r="B27" s="256" t="s">
        <v>328</v>
      </c>
      <c r="C27" s="286">
        <v>143770</v>
      </c>
      <c r="D27" s="297">
        <v>1100</v>
      </c>
      <c r="E27" s="134">
        <v>0</v>
      </c>
      <c r="F27" s="297">
        <f t="shared" si="1"/>
        <v>142670</v>
      </c>
      <c r="G27" s="185">
        <f t="shared" si="4"/>
        <v>25680.6</v>
      </c>
      <c r="H27" s="115">
        <f t="shared" si="26"/>
        <v>168350.6</v>
      </c>
      <c r="I27" s="115"/>
      <c r="J27" s="173"/>
      <c r="K27" s="298"/>
      <c r="L27" s="299"/>
      <c r="M27" s="290"/>
      <c r="N27" s="300"/>
    </row>
    <row r="28" spans="1:14" s="284" customFormat="1">
      <c r="A28" s="301" t="s">
        <v>335</v>
      </c>
      <c r="B28" s="228" t="s">
        <v>334</v>
      </c>
      <c r="C28" s="286">
        <v>152580</v>
      </c>
      <c r="D28" s="297">
        <v>1100</v>
      </c>
      <c r="E28" s="134">
        <v>0</v>
      </c>
      <c r="F28" s="297">
        <f t="shared" ref="F28" si="31">C28-D28-E28</f>
        <v>151480</v>
      </c>
      <c r="G28" s="185">
        <f t="shared" ref="G28" si="32">F28*18/100</f>
        <v>27266.400000000001</v>
      </c>
      <c r="H28" s="115">
        <f t="shared" ref="H28" si="33">F28+G28</f>
        <v>178746.4</v>
      </c>
      <c r="I28" s="115"/>
      <c r="J28" s="173"/>
      <c r="K28" s="298"/>
      <c r="L28" s="299"/>
      <c r="M28" s="290"/>
      <c r="N28" s="300"/>
    </row>
    <row r="29" spans="1:14" s="284" customFormat="1">
      <c r="A29" s="301" t="s">
        <v>342</v>
      </c>
      <c r="B29" s="228" t="s">
        <v>344</v>
      </c>
      <c r="C29" s="286">
        <v>159540</v>
      </c>
      <c r="D29" s="297">
        <v>1100</v>
      </c>
      <c r="E29" s="134">
        <v>0</v>
      </c>
      <c r="F29" s="297">
        <f t="shared" ref="F29:F30" si="34">C29-D29-E29</f>
        <v>158440</v>
      </c>
      <c r="G29" s="185">
        <f t="shared" ref="G29:G30" si="35">F29*18/100</f>
        <v>28519.200000000001</v>
      </c>
      <c r="H29" s="115">
        <f t="shared" ref="H29:H30" si="36">F29+G29</f>
        <v>186959.2</v>
      </c>
      <c r="I29" s="115"/>
      <c r="J29" s="173"/>
      <c r="K29" s="298"/>
      <c r="L29" s="299"/>
      <c r="M29" s="290"/>
      <c r="N29" s="300"/>
    </row>
    <row r="30" spans="1:14" s="284" customFormat="1">
      <c r="A30" s="301" t="s">
        <v>343</v>
      </c>
      <c r="B30" s="228" t="s">
        <v>345</v>
      </c>
      <c r="C30" s="286">
        <v>170570</v>
      </c>
      <c r="D30" s="297">
        <v>1100</v>
      </c>
      <c r="E30" s="134">
        <v>0</v>
      </c>
      <c r="F30" s="297">
        <f t="shared" si="34"/>
        <v>169470</v>
      </c>
      <c r="G30" s="185">
        <f t="shared" si="35"/>
        <v>30504.6</v>
      </c>
      <c r="H30" s="115">
        <f t="shared" si="36"/>
        <v>199974.6</v>
      </c>
      <c r="I30" s="115"/>
      <c r="J30" s="173"/>
      <c r="K30" s="298"/>
      <c r="L30" s="299"/>
      <c r="M30" s="290"/>
      <c r="N30" s="300"/>
    </row>
    <row r="31" spans="1:14" s="284" customFormat="1">
      <c r="A31" s="301" t="s">
        <v>357</v>
      </c>
      <c r="B31" s="228" t="s">
        <v>356</v>
      </c>
      <c r="C31" s="286">
        <v>146630</v>
      </c>
      <c r="D31" s="297">
        <v>1100</v>
      </c>
      <c r="E31" s="134">
        <v>0</v>
      </c>
      <c r="F31" s="297">
        <f t="shared" ref="F31:F34" si="37">C31-D31-E31</f>
        <v>145530</v>
      </c>
      <c r="G31" s="185">
        <f t="shared" ref="G31:G34" si="38">F31*18/100</f>
        <v>26195.4</v>
      </c>
      <c r="H31" s="115">
        <f t="shared" ref="H31:H34" si="39">F31+G31</f>
        <v>171725.4</v>
      </c>
      <c r="I31" s="115"/>
      <c r="J31" s="173"/>
      <c r="K31" s="298"/>
      <c r="L31" s="299"/>
      <c r="M31" s="290"/>
      <c r="N31" s="300"/>
    </row>
    <row r="32" spans="1:14" s="284" customFormat="1">
      <c r="A32" s="313" t="s">
        <v>364</v>
      </c>
      <c r="B32" s="228" t="s">
        <v>365</v>
      </c>
      <c r="C32" s="286">
        <v>159570</v>
      </c>
      <c r="D32" s="297">
        <v>1100</v>
      </c>
      <c r="E32" s="134">
        <v>0</v>
      </c>
      <c r="F32" s="297">
        <f t="shared" si="37"/>
        <v>158470</v>
      </c>
      <c r="G32" s="185">
        <f t="shared" si="38"/>
        <v>28524.6</v>
      </c>
      <c r="H32" s="115">
        <f t="shared" si="39"/>
        <v>186994.6</v>
      </c>
      <c r="I32" s="115"/>
      <c r="J32" s="173"/>
      <c r="K32" s="298"/>
      <c r="L32" s="299"/>
      <c r="M32" s="290"/>
      <c r="N32" s="300"/>
    </row>
    <row r="33" spans="1:14" s="284" customFormat="1">
      <c r="A33" s="313" t="s">
        <v>364</v>
      </c>
      <c r="B33" s="228" t="s">
        <v>366</v>
      </c>
      <c r="C33" s="286">
        <v>160570</v>
      </c>
      <c r="D33" s="297">
        <v>1100</v>
      </c>
      <c r="E33" s="134">
        <v>0</v>
      </c>
      <c r="F33" s="297">
        <f t="shared" si="37"/>
        <v>159470</v>
      </c>
      <c r="G33" s="185">
        <f t="shared" si="38"/>
        <v>28704.6</v>
      </c>
      <c r="H33" s="115">
        <f t="shared" si="39"/>
        <v>188174.6</v>
      </c>
      <c r="I33" s="115"/>
      <c r="J33" s="173"/>
      <c r="K33" s="298"/>
      <c r="L33" s="299"/>
      <c r="M33" s="290"/>
      <c r="N33" s="300"/>
    </row>
    <row r="34" spans="1:14" s="284" customFormat="1">
      <c r="A34" s="313" t="s">
        <v>391</v>
      </c>
      <c r="B34" s="228" t="s">
        <v>391</v>
      </c>
      <c r="C34" s="286">
        <v>144770</v>
      </c>
      <c r="D34" s="297">
        <v>1100</v>
      </c>
      <c r="E34" s="134">
        <v>0</v>
      </c>
      <c r="F34" s="297">
        <f t="shared" si="37"/>
        <v>143670</v>
      </c>
      <c r="G34" s="185">
        <f t="shared" si="38"/>
        <v>25860.6</v>
      </c>
      <c r="H34" s="115">
        <f t="shared" si="39"/>
        <v>169530.6</v>
      </c>
      <c r="I34" s="115"/>
      <c r="J34" s="173"/>
      <c r="K34" s="298"/>
      <c r="L34" s="299"/>
      <c r="M34" s="290"/>
      <c r="N34" s="300"/>
    </row>
    <row r="35" spans="1:14" s="284" customFormat="1">
      <c r="A35" s="222" t="s">
        <v>425</v>
      </c>
      <c r="B35" s="190" t="s">
        <v>423</v>
      </c>
      <c r="C35" s="286">
        <v>155390</v>
      </c>
      <c r="D35" s="297">
        <v>1100</v>
      </c>
      <c r="E35" s="134">
        <v>0</v>
      </c>
      <c r="F35" s="297">
        <f t="shared" ref="F35:F36" si="40">C35-D35-E35</f>
        <v>154290</v>
      </c>
      <c r="G35" s="185">
        <f t="shared" ref="G35:G36" si="41">F35*18/100</f>
        <v>27772.2</v>
      </c>
      <c r="H35" s="115">
        <f t="shared" ref="H35:H36" si="42">F35+G35</f>
        <v>182062.2</v>
      </c>
      <c r="I35" s="115"/>
      <c r="J35" s="173"/>
      <c r="K35" s="298"/>
      <c r="L35" s="299"/>
      <c r="M35" s="290"/>
      <c r="N35" s="300"/>
    </row>
    <row r="36" spans="1:14" s="284" customFormat="1">
      <c r="A36" s="222" t="s">
        <v>425</v>
      </c>
      <c r="B36" s="190" t="s">
        <v>424</v>
      </c>
      <c r="C36" s="286">
        <v>156390</v>
      </c>
      <c r="D36" s="297">
        <v>1100</v>
      </c>
      <c r="E36" s="134">
        <v>0</v>
      </c>
      <c r="F36" s="297">
        <f t="shared" si="40"/>
        <v>155290</v>
      </c>
      <c r="G36" s="185">
        <f t="shared" si="41"/>
        <v>27952.2</v>
      </c>
      <c r="H36" s="115">
        <f t="shared" si="42"/>
        <v>183242.2</v>
      </c>
      <c r="I36" s="115"/>
      <c r="J36" s="173"/>
      <c r="K36" s="298"/>
      <c r="L36" s="299"/>
      <c r="M36" s="290"/>
      <c r="N36" s="300"/>
    </row>
    <row r="37" spans="1:14" s="258" customFormat="1">
      <c r="A37" s="285" t="s">
        <v>113</v>
      </c>
      <c r="B37" s="254" t="str">
        <f>'Land Price - BHIWANDI'!B37</f>
        <v>N12RR / N12RR1</v>
      </c>
      <c r="C37" s="286">
        <v>141970</v>
      </c>
      <c r="D37" s="279">
        <v>1100</v>
      </c>
      <c r="E37" s="134">
        <v>0</v>
      </c>
      <c r="F37" s="279">
        <f t="shared" si="1"/>
        <v>140870</v>
      </c>
      <c r="G37" s="134">
        <f>F37*18/100</f>
        <v>25356.6</v>
      </c>
      <c r="H37" s="115">
        <f>F37+G37</f>
        <v>166226.6</v>
      </c>
      <c r="I37" s="287">
        <f t="shared" si="2"/>
        <v>25356.6</v>
      </c>
      <c r="J37" s="288">
        <f t="shared" si="0"/>
        <v>140870</v>
      </c>
      <c r="K37" s="302"/>
      <c r="L37" s="181">
        <v>89216</v>
      </c>
      <c r="M37" s="257">
        <f t="shared" si="3"/>
        <v>51654</v>
      </c>
      <c r="N37" s="283"/>
    </row>
    <row r="38" spans="1:14" s="284" customFormat="1">
      <c r="A38" s="285" t="str">
        <f>'Land Price - BHIWANDI'!A38</f>
        <v>TQPP Film (NP)</v>
      </c>
      <c r="B38" s="254" t="str">
        <f>'Land Price - BHIWANDI'!B38</f>
        <v>N10SR / N10SR1</v>
      </c>
      <c r="C38" s="286">
        <v>148180</v>
      </c>
      <c r="D38" s="279">
        <v>1100</v>
      </c>
      <c r="E38" s="134">
        <v>0</v>
      </c>
      <c r="F38" s="279">
        <f t="shared" si="1"/>
        <v>147080</v>
      </c>
      <c r="G38" s="134">
        <f t="shared" si="4"/>
        <v>26474.400000000001</v>
      </c>
      <c r="H38" s="115">
        <f t="shared" si="5"/>
        <v>173554.4</v>
      </c>
      <c r="I38" s="287">
        <f t="shared" si="2"/>
        <v>26474.400000000001</v>
      </c>
      <c r="J38" s="288">
        <f t="shared" si="0"/>
        <v>147080</v>
      </c>
      <c r="K38" s="291"/>
      <c r="L38" s="181">
        <v>91426</v>
      </c>
      <c r="M38" s="290">
        <f t="shared" si="3"/>
        <v>55654</v>
      </c>
      <c r="N38" s="283"/>
    </row>
    <row r="39" spans="1:14" s="284" customFormat="1">
      <c r="A39" s="285" t="str">
        <f>'Land Price - BHIWANDI'!A39</f>
        <v>Raffia (NP)</v>
      </c>
      <c r="B39" s="254" t="str">
        <f>'Land Price - BHIWANDI'!B39</f>
        <v>N03RR / N03RR1</v>
      </c>
      <c r="C39" s="286">
        <v>143490</v>
      </c>
      <c r="D39" s="279">
        <v>1100</v>
      </c>
      <c r="E39" s="134">
        <v>0</v>
      </c>
      <c r="F39" s="279">
        <f t="shared" si="1"/>
        <v>142390</v>
      </c>
      <c r="G39" s="134">
        <f t="shared" si="4"/>
        <v>25630.2</v>
      </c>
      <c r="H39" s="115">
        <f t="shared" si="5"/>
        <v>168020.2</v>
      </c>
      <c r="I39" s="287">
        <f t="shared" si="2"/>
        <v>25630.2</v>
      </c>
      <c r="J39" s="288">
        <f t="shared" si="0"/>
        <v>142390</v>
      </c>
      <c r="K39" s="291"/>
      <c r="L39" s="181">
        <v>90236</v>
      </c>
      <c r="M39" s="290">
        <f t="shared" si="3"/>
        <v>52154</v>
      </c>
      <c r="N39" s="283"/>
    </row>
    <row r="40" spans="1:14" s="284" customFormat="1">
      <c r="A40" s="285" t="str">
        <f>'Land Price - BHIWANDI'!A40</f>
        <v>Fibers &amp; Filaments (NP)</v>
      </c>
      <c r="B40" s="254" t="str">
        <f>'Land Price - BHIWANDI'!B40</f>
        <v>N25GR</v>
      </c>
      <c r="C40" s="286">
        <v>151780</v>
      </c>
      <c r="D40" s="279">
        <v>1100</v>
      </c>
      <c r="E40" s="134">
        <v>0</v>
      </c>
      <c r="F40" s="279">
        <f t="shared" si="1"/>
        <v>150680</v>
      </c>
      <c r="G40" s="134">
        <f t="shared" si="4"/>
        <v>27122.400000000001</v>
      </c>
      <c r="H40" s="115">
        <f t="shared" si="5"/>
        <v>177802.4</v>
      </c>
      <c r="I40" s="287">
        <f t="shared" si="2"/>
        <v>27122.400000000001</v>
      </c>
      <c r="J40" s="288">
        <f t="shared" si="0"/>
        <v>150680</v>
      </c>
      <c r="K40" s="291"/>
      <c r="L40" s="181">
        <v>94526</v>
      </c>
      <c r="M40" s="290">
        <f t="shared" si="3"/>
        <v>56154</v>
      </c>
      <c r="N40" s="283"/>
    </row>
    <row r="41" spans="1:14" s="284" customFormat="1">
      <c r="A41" s="285" t="str">
        <f>'Land Price - BHIWANDI'!A41</f>
        <v>Non-Woven (NP)</v>
      </c>
      <c r="B41" s="254" t="str">
        <f>'Land Price - BHIWANDI'!B41</f>
        <v>N35GR</v>
      </c>
      <c r="C41" s="286">
        <v>151780</v>
      </c>
      <c r="D41" s="279">
        <v>1100</v>
      </c>
      <c r="E41" s="134">
        <v>0</v>
      </c>
      <c r="F41" s="279">
        <f t="shared" si="1"/>
        <v>150680</v>
      </c>
      <c r="G41" s="134">
        <f>F41*18/100</f>
        <v>27122.400000000001</v>
      </c>
      <c r="H41" s="115">
        <f>F41+G41</f>
        <v>177802.4</v>
      </c>
      <c r="I41" s="287">
        <f>G41</f>
        <v>27122.400000000001</v>
      </c>
      <c r="J41" s="288">
        <f t="shared" si="0"/>
        <v>150680</v>
      </c>
      <c r="K41" s="291"/>
      <c r="L41" s="181">
        <v>94526</v>
      </c>
      <c r="M41" s="290">
        <f t="shared" si="3"/>
        <v>56154</v>
      </c>
      <c r="N41" s="283"/>
    </row>
    <row r="42" spans="1:14">
      <c r="A42" s="285" t="str">
        <f>'Land Price - BHIWANDI'!A42</f>
        <v>Fibers &amp; Filaments (NP)</v>
      </c>
      <c r="B42" s="254" t="str">
        <f>'Land Price - BHIWANDI'!B42</f>
        <v>N12GR</v>
      </c>
      <c r="C42" s="286">
        <v>142470</v>
      </c>
      <c r="D42" s="279">
        <v>1100</v>
      </c>
      <c r="E42" s="134">
        <v>0</v>
      </c>
      <c r="F42" s="279">
        <f t="shared" si="1"/>
        <v>141370</v>
      </c>
      <c r="G42" s="134">
        <f>F42*18/100</f>
        <v>25446.6</v>
      </c>
      <c r="H42" s="115">
        <f>F42+G42</f>
        <v>166816.6</v>
      </c>
      <c r="I42" s="287">
        <f>G42</f>
        <v>25446.6</v>
      </c>
      <c r="J42" s="288">
        <f t="shared" si="0"/>
        <v>141370</v>
      </c>
      <c r="K42" s="291"/>
      <c r="L42" s="181">
        <v>89716</v>
      </c>
      <c r="M42" s="294">
        <f t="shared" si="3"/>
        <v>51654</v>
      </c>
      <c r="N42" s="283"/>
    </row>
    <row r="43" spans="1:14">
      <c r="A43" s="277" t="str">
        <f>'Land Price - BHIWANDI'!A43</f>
        <v>Random Co- Polymer (NP)</v>
      </c>
      <c r="B43" s="254" t="str">
        <f>'Land Price - BHIWANDI'!B43</f>
        <v>NM12CR</v>
      </c>
      <c r="C43" s="286">
        <v>157770</v>
      </c>
      <c r="D43" s="279">
        <v>1100</v>
      </c>
      <c r="E43" s="134">
        <v>0</v>
      </c>
      <c r="F43" s="279">
        <f t="shared" si="1"/>
        <v>156670</v>
      </c>
      <c r="G43" s="134">
        <f t="shared" ref="G43:G53" si="43">F43*18/100</f>
        <v>28200.6</v>
      </c>
      <c r="H43" s="115">
        <f t="shared" ref="H43:H47" si="44">F43+G43</f>
        <v>184870.6</v>
      </c>
      <c r="I43" s="115">
        <f t="shared" ref="I43:I47" si="45">G43</f>
        <v>28200.6</v>
      </c>
      <c r="J43" s="280">
        <f t="shared" si="0"/>
        <v>156670</v>
      </c>
      <c r="K43" s="295"/>
      <c r="L43" s="296">
        <v>97516</v>
      </c>
      <c r="M43" s="294">
        <f t="shared" si="3"/>
        <v>59154</v>
      </c>
      <c r="N43" s="283"/>
    </row>
    <row r="44" spans="1:14">
      <c r="A44" s="277" t="str">
        <f>'Land Price - BHIWANDI'!A44</f>
        <v>Random Co- Polymer (NP)</v>
      </c>
      <c r="B44" s="254" t="str">
        <f>'Land Price - BHIWANDI'!B44</f>
        <v>NM30CR</v>
      </c>
      <c r="C44" s="286">
        <v>158780</v>
      </c>
      <c r="D44" s="279">
        <v>1100</v>
      </c>
      <c r="E44" s="134">
        <v>0</v>
      </c>
      <c r="F44" s="279">
        <f t="shared" si="1"/>
        <v>157680</v>
      </c>
      <c r="G44" s="134">
        <f t="shared" si="43"/>
        <v>28382.400000000001</v>
      </c>
      <c r="H44" s="115">
        <f t="shared" si="44"/>
        <v>186062.4</v>
      </c>
      <c r="I44" s="115">
        <f t="shared" si="45"/>
        <v>28382.400000000001</v>
      </c>
      <c r="J44" s="280">
        <f t="shared" si="0"/>
        <v>157680</v>
      </c>
      <c r="K44" s="295"/>
      <c r="L44" s="296">
        <v>99526</v>
      </c>
      <c r="M44" s="294">
        <f t="shared" si="3"/>
        <v>58154</v>
      </c>
      <c r="N44" s="283"/>
    </row>
    <row r="45" spans="1:14" s="284" customFormat="1">
      <c r="A45" s="277" t="str">
        <f>'Land Price - BHIWANDI'!A45</f>
        <v>Co- Polymer (NP)</v>
      </c>
      <c r="B45" s="228" t="str">
        <f>'Land Price - BHIWANDI'!B45</f>
        <v>NM03RR</v>
      </c>
      <c r="C45" s="286">
        <v>150780</v>
      </c>
      <c r="D45" s="297">
        <v>1100</v>
      </c>
      <c r="E45" s="134">
        <v>0</v>
      </c>
      <c r="F45" s="297">
        <f t="shared" si="1"/>
        <v>149680</v>
      </c>
      <c r="G45" s="185">
        <f t="shared" si="43"/>
        <v>26942.400000000001</v>
      </c>
      <c r="H45" s="115">
        <f t="shared" si="44"/>
        <v>176622.4</v>
      </c>
      <c r="I45" s="115">
        <f t="shared" si="45"/>
        <v>26942.400000000001</v>
      </c>
      <c r="J45" s="173">
        <f t="shared" si="0"/>
        <v>149680</v>
      </c>
      <c r="K45" s="298"/>
      <c r="L45" s="299">
        <v>99526</v>
      </c>
      <c r="M45" s="290">
        <f t="shared" si="3"/>
        <v>50154</v>
      </c>
      <c r="N45" s="300"/>
    </row>
    <row r="46" spans="1:14" s="284" customFormat="1">
      <c r="A46" s="277" t="str">
        <f>'Land Price - BHIWANDI'!A46</f>
        <v>Co- Polymer (NP)</v>
      </c>
      <c r="B46" s="228" t="str">
        <f>'Land Price - BHIWANDI'!B46</f>
        <v>NM08NR</v>
      </c>
      <c r="C46" s="286">
        <v>150780</v>
      </c>
      <c r="D46" s="297">
        <v>1100</v>
      </c>
      <c r="E46" s="134">
        <v>0</v>
      </c>
      <c r="F46" s="297">
        <f t="shared" si="1"/>
        <v>149680</v>
      </c>
      <c r="G46" s="185">
        <f t="shared" si="43"/>
        <v>26942.400000000001</v>
      </c>
      <c r="H46" s="115">
        <f t="shared" si="44"/>
        <v>176622.4</v>
      </c>
      <c r="I46" s="115">
        <f t="shared" si="45"/>
        <v>26942.400000000001</v>
      </c>
      <c r="J46" s="173">
        <f t="shared" si="0"/>
        <v>149680</v>
      </c>
      <c r="K46" s="298"/>
      <c r="L46" s="299">
        <v>99526</v>
      </c>
      <c r="M46" s="290">
        <f t="shared" si="3"/>
        <v>50154</v>
      </c>
      <c r="N46" s="300"/>
    </row>
    <row r="47" spans="1:14" s="284" customFormat="1">
      <c r="A47" s="277" t="str">
        <f>'Land Price - BHIWANDI'!A47</f>
        <v>Co- Polymer (NP)</v>
      </c>
      <c r="B47" s="228" t="str">
        <f>'Land Price - BHIWANDI'!B47</f>
        <v>NM12RR</v>
      </c>
      <c r="C47" s="286">
        <v>150780</v>
      </c>
      <c r="D47" s="297">
        <v>1100</v>
      </c>
      <c r="E47" s="134">
        <v>0</v>
      </c>
      <c r="F47" s="297">
        <f t="shared" si="1"/>
        <v>149680</v>
      </c>
      <c r="G47" s="185">
        <f t="shared" si="43"/>
        <v>26942.400000000001</v>
      </c>
      <c r="H47" s="115">
        <f t="shared" si="44"/>
        <v>176622.4</v>
      </c>
      <c r="I47" s="115">
        <f t="shared" si="45"/>
        <v>26942.400000000001</v>
      </c>
      <c r="J47" s="173">
        <f t="shared" si="0"/>
        <v>149680</v>
      </c>
      <c r="K47" s="298"/>
      <c r="L47" s="299">
        <v>99526</v>
      </c>
      <c r="M47" s="290">
        <f t="shared" si="3"/>
        <v>50154</v>
      </c>
      <c r="N47" s="300"/>
    </row>
    <row r="48" spans="1:14" s="284" customFormat="1">
      <c r="A48" s="277" t="str">
        <f>'Land Price - BHIWANDI'!A48</f>
        <v>Co- Polymer (NP)</v>
      </c>
      <c r="B48" s="228" t="str">
        <f>'Land Price - BHIWANDI'!B48</f>
        <v>NE02RR</v>
      </c>
      <c r="C48" s="286">
        <v>152250</v>
      </c>
      <c r="D48" s="297">
        <v>1100</v>
      </c>
      <c r="E48" s="134">
        <v>0</v>
      </c>
      <c r="F48" s="297">
        <f t="shared" si="1"/>
        <v>151150</v>
      </c>
      <c r="G48" s="185">
        <f t="shared" si="43"/>
        <v>27207</v>
      </c>
      <c r="H48" s="115">
        <f t="shared" ref="H48" si="46">F48+G48</f>
        <v>178357</v>
      </c>
      <c r="I48" s="115">
        <f t="shared" ref="I48" si="47">G48</f>
        <v>27207</v>
      </c>
      <c r="J48" s="173">
        <f t="shared" ref="J48" si="48">H48-I48</f>
        <v>151150</v>
      </c>
      <c r="K48" s="298"/>
      <c r="L48" s="299">
        <v>99526</v>
      </c>
      <c r="M48" s="290">
        <f t="shared" ref="M48" si="49">J48-L48</f>
        <v>51624</v>
      </c>
      <c r="N48" s="300"/>
    </row>
    <row r="49" spans="1:14" s="284" customFormat="1">
      <c r="A49" s="277" t="str">
        <f>'Land Price - BHIWANDI'!A49</f>
        <v>Co- Polymer (NP)</v>
      </c>
      <c r="B49" s="228" t="str">
        <f>'Land Price - BHIWANDI'!B49</f>
        <v>NM25NR</v>
      </c>
      <c r="C49" s="286">
        <v>151270</v>
      </c>
      <c r="D49" s="297">
        <v>1100</v>
      </c>
      <c r="E49" s="134">
        <v>0</v>
      </c>
      <c r="F49" s="297">
        <f t="shared" si="1"/>
        <v>150170</v>
      </c>
      <c r="G49" s="185">
        <f t="shared" si="43"/>
        <v>27030.6</v>
      </c>
      <c r="H49" s="115">
        <f t="shared" ref="H49" si="50">F49+G49</f>
        <v>177200.6</v>
      </c>
      <c r="I49" s="115">
        <f t="shared" ref="I49" si="51">G49</f>
        <v>27030.6</v>
      </c>
      <c r="J49" s="173">
        <f t="shared" ref="J49" si="52">H49-I49</f>
        <v>150170</v>
      </c>
      <c r="K49" s="298"/>
      <c r="L49" s="299">
        <v>99526</v>
      </c>
      <c r="M49" s="290">
        <f t="shared" ref="M49" si="53">J49-L49</f>
        <v>50644</v>
      </c>
      <c r="N49" s="300"/>
    </row>
    <row r="50" spans="1:14" s="284" customFormat="1">
      <c r="A50" s="277" t="str">
        <f>'Land Price - BHIWANDI'!A50</f>
        <v>Co- Polymer (NP)</v>
      </c>
      <c r="B50" s="228" t="str">
        <f>'Land Price - BHIWANDI'!B50</f>
        <v>NM40NR</v>
      </c>
      <c r="C50" s="286">
        <v>152250</v>
      </c>
      <c r="D50" s="297">
        <v>1100</v>
      </c>
      <c r="E50" s="134">
        <v>0</v>
      </c>
      <c r="F50" s="297">
        <f t="shared" si="1"/>
        <v>151150</v>
      </c>
      <c r="G50" s="185">
        <f t="shared" si="43"/>
        <v>27207</v>
      </c>
      <c r="H50" s="115">
        <f t="shared" ref="H50" si="54">F50+G50</f>
        <v>178357</v>
      </c>
      <c r="I50" s="115">
        <f t="shared" ref="I50" si="55">G50</f>
        <v>27207</v>
      </c>
      <c r="J50" s="173">
        <f t="shared" ref="J50" si="56">H50-I50</f>
        <v>151150</v>
      </c>
      <c r="K50" s="298"/>
      <c r="L50" s="299">
        <v>99526</v>
      </c>
      <c r="M50" s="290">
        <f t="shared" ref="M50" si="57">J50-L50</f>
        <v>51624</v>
      </c>
      <c r="N50" s="300"/>
    </row>
    <row r="51" spans="1:14" s="284" customFormat="1">
      <c r="A51" s="277" t="str">
        <f>'Land Price - BHIWANDI'!A51</f>
        <v>Co- Polymer (NP)</v>
      </c>
      <c r="B51" s="228" t="str">
        <f>'Land Price - BHIWANDI'!B51</f>
        <v>NM65NR</v>
      </c>
      <c r="C51" s="286">
        <v>152250</v>
      </c>
      <c r="D51" s="297">
        <v>1100</v>
      </c>
      <c r="E51" s="134">
        <v>0</v>
      </c>
      <c r="F51" s="297">
        <f t="shared" si="1"/>
        <v>151150</v>
      </c>
      <c r="G51" s="185">
        <f t="shared" si="43"/>
        <v>27207</v>
      </c>
      <c r="H51" s="115">
        <f t="shared" ref="H51" si="58">F51+G51</f>
        <v>178357</v>
      </c>
      <c r="I51" s="115">
        <f t="shared" ref="I51" si="59">G51</f>
        <v>27207</v>
      </c>
      <c r="J51" s="173">
        <f t="shared" ref="J51" si="60">H51-I51</f>
        <v>151150</v>
      </c>
      <c r="K51" s="298"/>
      <c r="L51" s="299">
        <v>99526</v>
      </c>
      <c r="M51" s="290">
        <f t="shared" ref="M51" si="61">J51-L51</f>
        <v>51624</v>
      </c>
      <c r="N51" s="300"/>
    </row>
    <row r="52" spans="1:14" s="284" customFormat="1">
      <c r="A52" s="277" t="str">
        <f>'Land Price - BHIWANDI'!A52</f>
        <v>Co- Polymer (NP)</v>
      </c>
      <c r="B52" s="228" t="str">
        <f>'Land Price - BHIWANDI'!B52</f>
        <v>NM10TE</v>
      </c>
      <c r="C52" s="286">
        <v>152540</v>
      </c>
      <c r="D52" s="297">
        <v>1100</v>
      </c>
      <c r="E52" s="134">
        <v>0</v>
      </c>
      <c r="F52" s="297">
        <f t="shared" si="1"/>
        <v>151440</v>
      </c>
      <c r="G52" s="185">
        <f t="shared" ref="G52" si="62">F52*18/100</f>
        <v>27259.200000000001</v>
      </c>
      <c r="H52" s="115">
        <f t="shared" ref="H52" si="63">F52+G52</f>
        <v>178699.2</v>
      </c>
      <c r="I52" s="115">
        <f t="shared" ref="I52" si="64">G52</f>
        <v>27259.200000000001</v>
      </c>
      <c r="J52" s="173">
        <f t="shared" ref="J52" si="65">H52-I52</f>
        <v>151440</v>
      </c>
      <c r="K52" s="298"/>
      <c r="L52" s="299">
        <v>99526</v>
      </c>
      <c r="M52" s="290">
        <f t="shared" ref="M52" si="66">J52-L52</f>
        <v>51914</v>
      </c>
      <c r="N52" s="300"/>
    </row>
    <row r="53" spans="1:14" s="284" customFormat="1">
      <c r="A53" s="277" t="str">
        <f>'Land Price - BHIWANDI'!A53</f>
        <v>Co- Polymer (NP)</v>
      </c>
      <c r="B53" s="228" t="str">
        <f>'Land Price - BHIWANDI'!B53</f>
        <v>NM12RE</v>
      </c>
      <c r="C53" s="286">
        <v>154090</v>
      </c>
      <c r="D53" s="297">
        <v>1100</v>
      </c>
      <c r="E53" s="134">
        <v>0</v>
      </c>
      <c r="F53" s="297">
        <f t="shared" si="1"/>
        <v>152990</v>
      </c>
      <c r="G53" s="185">
        <f t="shared" si="43"/>
        <v>27538.2</v>
      </c>
      <c r="H53" s="115">
        <f t="shared" ref="H53" si="67">F53+G53</f>
        <v>180528.2</v>
      </c>
      <c r="I53" s="115">
        <f t="shared" ref="I53" si="68">G53</f>
        <v>27538.2</v>
      </c>
      <c r="J53" s="173">
        <f t="shared" ref="J53" si="69">H53-I53</f>
        <v>152990</v>
      </c>
      <c r="K53" s="298"/>
      <c r="L53" s="299">
        <v>99526</v>
      </c>
      <c r="M53" s="290">
        <f t="shared" ref="M53" si="70">J53-L53</f>
        <v>53464</v>
      </c>
      <c r="N53" s="300"/>
    </row>
    <row r="54" spans="1:14" s="284" customFormat="1">
      <c r="A54" s="285" t="str">
        <f>'Land Price - BHIWANDI'!A54</f>
        <v>OGH- IM</v>
      </c>
      <c r="B54" s="254" t="str">
        <f>'Land Price - BHIWANDI'!B54</f>
        <v>OGH / OGH1</v>
      </c>
      <c r="C54" s="286">
        <v>138770</v>
      </c>
      <c r="D54" s="279">
        <v>1100</v>
      </c>
      <c r="E54" s="134">
        <v>0</v>
      </c>
      <c r="F54" s="279">
        <f t="shared" si="1"/>
        <v>137670</v>
      </c>
      <c r="G54" s="134">
        <f t="shared" si="4"/>
        <v>24780.6</v>
      </c>
      <c r="H54" s="115">
        <f t="shared" si="5"/>
        <v>162450.6</v>
      </c>
      <c r="I54" s="287">
        <f t="shared" si="2"/>
        <v>24780.6</v>
      </c>
      <c r="J54" s="288">
        <f t="shared" si="0"/>
        <v>137670</v>
      </c>
      <c r="K54" s="291"/>
      <c r="L54" s="181">
        <v>86016</v>
      </c>
      <c r="M54" s="290">
        <f t="shared" si="3"/>
        <v>51654</v>
      </c>
      <c r="N54" s="283"/>
    </row>
    <row r="55" spans="1:14" s="284" customFormat="1">
      <c r="A55" s="285" t="str">
        <f>'Land Price - BHIWANDI'!A56</f>
        <v>OGF/OGY- F &amp; F</v>
      </c>
      <c r="B55" s="254" t="str">
        <f>'Land Price - BHIWANDI'!B56</f>
        <v>OGF/OGY1</v>
      </c>
      <c r="C55" s="286">
        <v>145580</v>
      </c>
      <c r="D55" s="279">
        <v>1100</v>
      </c>
      <c r="E55" s="134">
        <v>0</v>
      </c>
      <c r="F55" s="279">
        <f>C55-D55-E55</f>
        <v>144480</v>
      </c>
      <c r="G55" s="134">
        <f>F55*18/100</f>
        <v>26006.400000000001</v>
      </c>
      <c r="H55" s="115">
        <f>F55+G55</f>
        <v>170486.39999999999</v>
      </c>
      <c r="I55" s="303">
        <f>G55</f>
        <v>26006.400000000001</v>
      </c>
      <c r="J55" s="174">
        <f>H55-I55</f>
        <v>144480</v>
      </c>
      <c r="K55" s="291"/>
      <c r="L55" s="181">
        <v>88326</v>
      </c>
      <c r="M55" s="290">
        <f>J55-L55</f>
        <v>56154</v>
      </c>
      <c r="N55" s="283"/>
    </row>
    <row r="56" spans="1:14" s="284" customFormat="1">
      <c r="A56" s="285" t="str">
        <f>'Land Price - BHIWANDI'!A55</f>
        <v>OGL Raffia</v>
      </c>
      <c r="B56" s="254" t="str">
        <f>'Land Price - BHIWANDI'!B55</f>
        <v>OGL / OGL1</v>
      </c>
      <c r="C56" s="286">
        <v>139290</v>
      </c>
      <c r="D56" s="279">
        <v>1100</v>
      </c>
      <c r="E56" s="134">
        <v>0</v>
      </c>
      <c r="F56" s="279">
        <f t="shared" si="1"/>
        <v>138190</v>
      </c>
      <c r="G56" s="134">
        <f>F56*18/100</f>
        <v>24874.2</v>
      </c>
      <c r="H56" s="115">
        <f>F56+G56</f>
        <v>163064.20000000001</v>
      </c>
      <c r="I56" s="287">
        <f>G56</f>
        <v>24874.2</v>
      </c>
      <c r="J56" s="288">
        <f>H56-I56</f>
        <v>138190</v>
      </c>
      <c r="K56" s="291"/>
      <c r="L56" s="181">
        <v>86036</v>
      </c>
      <c r="M56" s="290">
        <f>J56-L56</f>
        <v>52154</v>
      </c>
      <c r="N56" s="283"/>
    </row>
    <row r="57" spans="1:14" s="284" customFormat="1">
      <c r="A57" s="304" t="str">
        <f>'Land Price - BHIWANDI'!A57</f>
        <v>OGCL/OGCH</v>
      </c>
      <c r="B57" s="254" t="str">
        <f>'Land Price - BHIWANDI'!B57</f>
        <v>OGCL/OGCH</v>
      </c>
      <c r="C57" s="286">
        <v>142080</v>
      </c>
      <c r="D57" s="305">
        <v>1100</v>
      </c>
      <c r="E57" s="134">
        <v>0</v>
      </c>
      <c r="F57" s="305">
        <f t="shared" si="1"/>
        <v>140980</v>
      </c>
      <c r="G57" s="181">
        <f>F57*18/100</f>
        <v>25376.400000000001</v>
      </c>
      <c r="H57" s="183">
        <f t="shared" ref="H57" si="71">F57+G57</f>
        <v>166356.4</v>
      </c>
      <c r="I57" s="306">
        <f t="shared" ref="I57" si="72">G57</f>
        <v>25376.400000000001</v>
      </c>
      <c r="J57" s="174">
        <f t="shared" ref="J57" si="73">H57-I57</f>
        <v>140980</v>
      </c>
      <c r="K57" s="291"/>
      <c r="L57" s="181">
        <v>85826</v>
      </c>
      <c r="M57" s="290">
        <f t="shared" si="3"/>
        <v>55154</v>
      </c>
      <c r="N57" s="283"/>
    </row>
    <row r="58" spans="1:14" s="284" customFormat="1">
      <c r="A58" s="304" t="s">
        <v>332</v>
      </c>
      <c r="B58" s="255" t="s">
        <v>329</v>
      </c>
      <c r="C58" s="286">
        <v>142970</v>
      </c>
      <c r="D58" s="305">
        <v>1100</v>
      </c>
      <c r="E58" s="134">
        <v>0</v>
      </c>
      <c r="F58" s="305">
        <f t="shared" ref="F58" si="74">C58-D58-E58</f>
        <v>141870</v>
      </c>
      <c r="G58" s="181">
        <f>F58*18/100</f>
        <v>25536.6</v>
      </c>
      <c r="H58" s="183">
        <f>F58+G58</f>
        <v>167406.6</v>
      </c>
      <c r="I58" s="307"/>
      <c r="J58" s="288"/>
      <c r="K58" s="291"/>
      <c r="L58" s="181"/>
      <c r="M58" s="290"/>
      <c r="N58" s="283"/>
    </row>
    <row r="59" spans="1:14" s="284" customFormat="1">
      <c r="A59" s="301" t="s">
        <v>337</v>
      </c>
      <c r="B59" s="255" t="s">
        <v>336</v>
      </c>
      <c r="C59" s="286">
        <v>151780</v>
      </c>
      <c r="D59" s="305">
        <v>1100</v>
      </c>
      <c r="E59" s="134">
        <v>0</v>
      </c>
      <c r="F59" s="305">
        <f t="shared" ref="F59" si="75">C59-D59-E59</f>
        <v>150680</v>
      </c>
      <c r="G59" s="181">
        <f>F59*18/100</f>
        <v>27122.400000000001</v>
      </c>
      <c r="H59" s="183">
        <f>F59+G59</f>
        <v>177802.4</v>
      </c>
      <c r="I59" s="308"/>
      <c r="J59" s="309"/>
      <c r="K59" s="310"/>
      <c r="L59" s="311"/>
      <c r="M59" s="290"/>
      <c r="N59" s="283"/>
    </row>
    <row r="60" spans="1:14" s="284" customFormat="1">
      <c r="A60" s="301" t="s">
        <v>348</v>
      </c>
      <c r="B60" s="255" t="s">
        <v>346</v>
      </c>
      <c r="C60" s="286">
        <v>169770</v>
      </c>
      <c r="D60" s="305">
        <v>1100</v>
      </c>
      <c r="E60" s="134">
        <v>0</v>
      </c>
      <c r="F60" s="305">
        <f t="shared" ref="F60:F61" si="76">C60-D60-E60</f>
        <v>168670</v>
      </c>
      <c r="G60" s="181">
        <f t="shared" ref="G60:G61" si="77">F60*18/100</f>
        <v>30360.6</v>
      </c>
      <c r="H60" s="183">
        <f t="shared" ref="H60:H61" si="78">F60+G60</f>
        <v>199030.6</v>
      </c>
      <c r="I60" s="308"/>
      <c r="J60" s="309"/>
      <c r="K60" s="310"/>
      <c r="L60" s="311"/>
      <c r="M60" s="290"/>
      <c r="N60" s="283"/>
    </row>
    <row r="61" spans="1:14" s="284" customFormat="1">
      <c r="A61" s="301" t="s">
        <v>349</v>
      </c>
      <c r="B61" s="255" t="s">
        <v>347</v>
      </c>
      <c r="C61" s="286">
        <v>158740</v>
      </c>
      <c r="D61" s="305">
        <v>1100</v>
      </c>
      <c r="E61" s="134">
        <v>0</v>
      </c>
      <c r="F61" s="305">
        <f t="shared" si="76"/>
        <v>157640</v>
      </c>
      <c r="G61" s="181">
        <f t="shared" si="77"/>
        <v>28375.200000000001</v>
      </c>
      <c r="H61" s="183">
        <f t="shared" si="78"/>
        <v>186015.2</v>
      </c>
      <c r="I61" s="308"/>
      <c r="J61" s="309"/>
      <c r="K61" s="310"/>
      <c r="L61" s="311"/>
      <c r="M61" s="290"/>
      <c r="N61" s="283"/>
    </row>
    <row r="62" spans="1:14" s="284" customFormat="1">
      <c r="A62" s="312" t="s">
        <v>358</v>
      </c>
      <c r="B62" s="255" t="s">
        <v>359</v>
      </c>
      <c r="C62" s="286">
        <v>145830</v>
      </c>
      <c r="D62" s="305">
        <v>1100</v>
      </c>
      <c r="E62" s="134">
        <v>0</v>
      </c>
      <c r="F62" s="305">
        <f t="shared" ref="F62:F64" si="79">C62-D62-E62</f>
        <v>144730</v>
      </c>
      <c r="G62" s="181">
        <f t="shared" ref="G62" si="80">F62*18/100</f>
        <v>26051.4</v>
      </c>
      <c r="H62" s="183">
        <f t="shared" ref="H62" si="81">F62+G62</f>
        <v>170781.4</v>
      </c>
      <c r="I62" s="308"/>
      <c r="J62" s="309"/>
      <c r="K62" s="310"/>
      <c r="L62" s="311"/>
      <c r="M62" s="290"/>
      <c r="N62" s="283"/>
    </row>
    <row r="63" spans="1:14" s="284" customFormat="1">
      <c r="A63" s="313" t="s">
        <v>369</v>
      </c>
      <c r="B63" s="255" t="s">
        <v>367</v>
      </c>
      <c r="C63" s="286">
        <v>158770</v>
      </c>
      <c r="D63" s="305">
        <v>1100</v>
      </c>
      <c r="E63" s="134">
        <v>0</v>
      </c>
      <c r="F63" s="305">
        <f t="shared" si="79"/>
        <v>157670</v>
      </c>
      <c r="G63" s="181">
        <f t="shared" ref="G63:G64" si="82">F63*18/100</f>
        <v>28380.6</v>
      </c>
      <c r="H63" s="183">
        <f t="shared" ref="H63:H64" si="83">F63+G63</f>
        <v>186050.6</v>
      </c>
      <c r="I63" s="308"/>
      <c r="J63" s="309"/>
      <c r="K63" s="310"/>
      <c r="L63" s="311"/>
      <c r="M63" s="290"/>
      <c r="N63" s="283"/>
    </row>
    <row r="64" spans="1:14" s="284" customFormat="1">
      <c r="A64" s="313" t="s">
        <v>369</v>
      </c>
      <c r="B64" s="255" t="s">
        <v>368</v>
      </c>
      <c r="C64" s="286">
        <v>159770</v>
      </c>
      <c r="D64" s="305">
        <v>1100</v>
      </c>
      <c r="E64" s="134">
        <v>0</v>
      </c>
      <c r="F64" s="305">
        <f t="shared" si="79"/>
        <v>158670</v>
      </c>
      <c r="G64" s="181">
        <f t="shared" si="82"/>
        <v>28560.6</v>
      </c>
      <c r="H64" s="183">
        <f t="shared" si="83"/>
        <v>187230.6</v>
      </c>
      <c r="I64" s="308"/>
      <c r="J64" s="309"/>
      <c r="K64" s="310"/>
      <c r="L64" s="311"/>
      <c r="M64" s="290"/>
      <c r="N64" s="283"/>
    </row>
    <row r="65" spans="1:14" s="284" customFormat="1">
      <c r="A65" s="313" t="s">
        <v>392</v>
      </c>
      <c r="B65" s="255" t="s">
        <v>392</v>
      </c>
      <c r="C65" s="286">
        <v>143970</v>
      </c>
      <c r="D65" s="305">
        <v>1100</v>
      </c>
      <c r="E65" s="134">
        <v>0</v>
      </c>
      <c r="F65" s="305">
        <f t="shared" ref="F65" si="84">C65-D65-E65</f>
        <v>142870</v>
      </c>
      <c r="G65" s="181">
        <f t="shared" ref="G65" si="85">F65*18/100</f>
        <v>25716.6</v>
      </c>
      <c r="H65" s="183">
        <f t="shared" ref="H65" si="86">F65+G65</f>
        <v>168586.6</v>
      </c>
      <c r="I65" s="308"/>
      <c r="J65" s="309"/>
      <c r="K65" s="310"/>
      <c r="L65" s="311"/>
      <c r="M65" s="290"/>
      <c r="N65" s="283"/>
    </row>
    <row r="66" spans="1:14" s="284" customFormat="1">
      <c r="A66" s="222" t="s">
        <v>429</v>
      </c>
      <c r="B66" s="255" t="s">
        <v>427</v>
      </c>
      <c r="C66" s="286">
        <v>154590</v>
      </c>
      <c r="D66" s="305">
        <v>1100</v>
      </c>
      <c r="E66" s="134">
        <v>0</v>
      </c>
      <c r="F66" s="305">
        <f t="shared" ref="F66:F67" si="87">C66-D66-E66</f>
        <v>153490</v>
      </c>
      <c r="G66" s="181">
        <f t="shared" ref="G66:G67" si="88">F66*18/100</f>
        <v>27628.2</v>
      </c>
      <c r="H66" s="183">
        <f t="shared" ref="H66:H67" si="89">F66+G66</f>
        <v>181118.2</v>
      </c>
      <c r="I66" s="308"/>
      <c r="J66" s="309"/>
      <c r="K66" s="310"/>
      <c r="L66" s="311"/>
      <c r="M66" s="290"/>
      <c r="N66" s="283"/>
    </row>
    <row r="67" spans="1:14" s="284" customFormat="1" ht="29.25" thickBot="1">
      <c r="A67" s="222" t="s">
        <v>429</v>
      </c>
      <c r="B67" s="255" t="s">
        <v>428</v>
      </c>
      <c r="C67" s="286">
        <v>155590</v>
      </c>
      <c r="D67" s="305">
        <v>1100</v>
      </c>
      <c r="E67" s="134">
        <v>0</v>
      </c>
      <c r="F67" s="305">
        <f t="shared" si="87"/>
        <v>154490</v>
      </c>
      <c r="G67" s="181">
        <f t="shared" si="88"/>
        <v>27808.2</v>
      </c>
      <c r="H67" s="183">
        <f t="shared" si="89"/>
        <v>182298.2</v>
      </c>
      <c r="I67" s="308"/>
      <c r="J67" s="309"/>
      <c r="K67" s="310"/>
      <c r="L67" s="311"/>
      <c r="M67" s="290"/>
      <c r="N67" s="283"/>
    </row>
    <row r="68" spans="1:14" s="284" customFormat="1" ht="29.25" thickBot="1">
      <c r="A68" s="433" t="s">
        <v>400</v>
      </c>
      <c r="B68" s="434"/>
      <c r="C68" s="434"/>
      <c r="D68" s="434"/>
      <c r="E68" s="434"/>
      <c r="F68" s="434"/>
      <c r="G68" s="434"/>
      <c r="H68" s="520"/>
      <c r="I68" s="246"/>
      <c r="J68" s="247"/>
      <c r="K68" s="426"/>
      <c r="L68" s="426"/>
      <c r="M68" s="290"/>
      <c r="N68" s="283"/>
    </row>
    <row r="69" spans="1:14" s="284" customFormat="1" ht="57.75" thickBot="1">
      <c r="A69" s="248" t="s">
        <v>90</v>
      </c>
      <c r="B69" s="249" t="s">
        <v>0</v>
      </c>
      <c r="C69" s="229" t="s">
        <v>83</v>
      </c>
      <c r="D69" s="230" t="s">
        <v>289</v>
      </c>
      <c r="E69" s="233" t="s">
        <v>132</v>
      </c>
      <c r="F69" s="234" t="s">
        <v>149</v>
      </c>
      <c r="G69" s="355" t="s">
        <v>85</v>
      </c>
      <c r="H69" s="356" t="s">
        <v>86</v>
      </c>
      <c r="I69" s="232" t="s">
        <v>87</v>
      </c>
      <c r="J69" s="250" t="s">
        <v>88</v>
      </c>
      <c r="K69" s="230"/>
      <c r="L69" s="251"/>
      <c r="M69" s="290"/>
      <c r="N69" s="283"/>
    </row>
    <row r="70" spans="1:14" s="284" customFormat="1">
      <c r="A70" s="314" t="str">
        <f>'Land Price - BHIWANDI'!A71</f>
        <v>HD Inj. Mldg. Low Caps &amp; Cl</v>
      </c>
      <c r="B70" s="256" t="str">
        <f>'Land Price - BHIWANDI'!B71</f>
        <v>M0252S</v>
      </c>
      <c r="C70" s="347">
        <v>141540</v>
      </c>
      <c r="D70" s="297">
        <v>1100</v>
      </c>
      <c r="E70" s="185">
        <v>0</v>
      </c>
      <c r="F70" s="315">
        <f>C70-D70-E70</f>
        <v>140440</v>
      </c>
      <c r="G70" s="185">
        <f>F70*18/100</f>
        <v>25279.200000000001</v>
      </c>
      <c r="H70" s="115">
        <f>F70+G70</f>
        <v>165719.20000000001</v>
      </c>
      <c r="I70" s="115">
        <f>G70</f>
        <v>25279.200000000001</v>
      </c>
      <c r="J70" s="173">
        <f>H70-I70</f>
        <v>140440</v>
      </c>
      <c r="K70" s="316"/>
      <c r="L70" s="317">
        <v>92430</v>
      </c>
      <c r="M70" s="290">
        <f t="shared" ref="M70:M117" si="90">J70-L70</f>
        <v>48010</v>
      </c>
      <c r="N70" s="300"/>
    </row>
    <row r="71" spans="1:14" s="284" customFormat="1">
      <c r="A71" s="318" t="str">
        <f>'Land Price - BHIWANDI'!A72</f>
        <v>HD Inj. Mldg. Low MFI</v>
      </c>
      <c r="B71" s="256" t="str">
        <f>'Land Price - BHIWANDI'!B72</f>
        <v>M0662D</v>
      </c>
      <c r="C71" s="348">
        <v>132940</v>
      </c>
      <c r="D71" s="297">
        <v>1100</v>
      </c>
      <c r="E71" s="185">
        <v>0</v>
      </c>
      <c r="F71" s="315">
        <f t="shared" ref="F71:F119" si="91">C71-D71-E71</f>
        <v>131840</v>
      </c>
      <c r="G71" s="185">
        <f>F71*18/100</f>
        <v>23731.200000000001</v>
      </c>
      <c r="H71" s="115">
        <f t="shared" ref="H71:H119" si="92">F71+G71</f>
        <v>155571.20000000001</v>
      </c>
      <c r="I71" s="115">
        <f t="shared" ref="I71:I117" si="93">G71</f>
        <v>23731.200000000001</v>
      </c>
      <c r="J71" s="173">
        <f t="shared" ref="J71:J117" si="94">H71-I71</f>
        <v>131840</v>
      </c>
      <c r="K71" s="316"/>
      <c r="L71" s="317">
        <v>89840</v>
      </c>
      <c r="M71" s="290">
        <f t="shared" si="90"/>
        <v>42000</v>
      </c>
      <c r="N71" s="300"/>
    </row>
    <row r="72" spans="1:14" s="284" customFormat="1">
      <c r="A72" s="318" t="str">
        <f>'Land Price - BHIWANDI'!A73</f>
        <v>HD Inj. Mldg. Low MFI</v>
      </c>
      <c r="B72" s="256" t="str">
        <f>'Land Price - BHIWANDI'!B73</f>
        <v>M0861S</v>
      </c>
      <c r="C72" s="348">
        <v>132940</v>
      </c>
      <c r="D72" s="297">
        <v>1100</v>
      </c>
      <c r="E72" s="185">
        <v>0</v>
      </c>
      <c r="F72" s="315">
        <f>C72-D72-E72</f>
        <v>131840</v>
      </c>
      <c r="G72" s="185">
        <f t="shared" ref="G72:G119" si="95">F72*18/100</f>
        <v>23731.200000000001</v>
      </c>
      <c r="H72" s="115">
        <f t="shared" si="92"/>
        <v>155571.20000000001</v>
      </c>
      <c r="I72" s="115">
        <f t="shared" si="93"/>
        <v>23731.200000000001</v>
      </c>
      <c r="J72" s="173">
        <f t="shared" si="94"/>
        <v>131840</v>
      </c>
      <c r="K72" s="316"/>
      <c r="L72" s="317">
        <v>89840</v>
      </c>
      <c r="M72" s="290">
        <f t="shared" si="90"/>
        <v>42000</v>
      </c>
      <c r="N72" s="300"/>
    </row>
    <row r="73" spans="1:14" s="284" customFormat="1">
      <c r="A73" s="318" t="str">
        <f>'Land Price - BHIWANDI'!A74</f>
        <v>HD Inj. Mldg.</v>
      </c>
      <c r="B73" s="254" t="str">
        <f>'Land Price - BHIWANDI'!B74</f>
        <v>M2050S</v>
      </c>
      <c r="C73" s="348">
        <v>134200</v>
      </c>
      <c r="D73" s="279">
        <v>1100</v>
      </c>
      <c r="E73" s="134">
        <v>0</v>
      </c>
      <c r="F73" s="319">
        <f t="shared" si="91"/>
        <v>133100</v>
      </c>
      <c r="G73" s="185">
        <f>F73*18/100</f>
        <v>23958</v>
      </c>
      <c r="H73" s="115">
        <f t="shared" si="92"/>
        <v>157058</v>
      </c>
      <c r="I73" s="115">
        <f t="shared" si="93"/>
        <v>23958</v>
      </c>
      <c r="J73" s="280">
        <f t="shared" si="94"/>
        <v>133100</v>
      </c>
      <c r="K73" s="281"/>
      <c r="L73" s="282">
        <v>92360</v>
      </c>
      <c r="M73" s="290">
        <f t="shared" si="90"/>
        <v>40740</v>
      </c>
      <c r="N73" s="283"/>
    </row>
    <row r="74" spans="1:14" s="284" customFormat="1">
      <c r="A74" s="318" t="str">
        <f>'Land Price - BHIWANDI'!A75</f>
        <v>HD Inj. Mldg.</v>
      </c>
      <c r="B74" s="256" t="str">
        <f>'Land Price - BHIWANDI'!B75</f>
        <v>M0662DU</v>
      </c>
      <c r="C74" s="348">
        <v>134260</v>
      </c>
      <c r="D74" s="297">
        <v>1100</v>
      </c>
      <c r="E74" s="185">
        <v>0</v>
      </c>
      <c r="F74" s="315">
        <f t="shared" si="91"/>
        <v>133160</v>
      </c>
      <c r="G74" s="185">
        <f>F74*18/100</f>
        <v>23968.799999999999</v>
      </c>
      <c r="H74" s="115">
        <f t="shared" si="92"/>
        <v>157128.79999999999</v>
      </c>
      <c r="I74" s="115">
        <f t="shared" si="93"/>
        <v>23968.799999999999</v>
      </c>
      <c r="J74" s="173">
        <f t="shared" si="94"/>
        <v>133160</v>
      </c>
      <c r="K74" s="316"/>
      <c r="L74" s="317">
        <v>92360</v>
      </c>
      <c r="M74" s="290">
        <f t="shared" si="90"/>
        <v>40800</v>
      </c>
      <c r="N74" s="300"/>
    </row>
    <row r="75" spans="1:14" s="284" customFormat="1">
      <c r="A75" s="318" t="str">
        <f>'Land Price - BHIWANDI'!A76</f>
        <v>HD Inj. Mldg.</v>
      </c>
      <c r="B75" s="256" t="str">
        <f>'Land Price - BHIWANDI'!B76</f>
        <v>M0861SU</v>
      </c>
      <c r="C75" s="348">
        <v>134260</v>
      </c>
      <c r="D75" s="297">
        <v>1100</v>
      </c>
      <c r="E75" s="185">
        <v>0</v>
      </c>
      <c r="F75" s="315">
        <f t="shared" si="91"/>
        <v>133160</v>
      </c>
      <c r="G75" s="185">
        <f t="shared" ref="G75:G84" si="96">F75*18/100</f>
        <v>23968.799999999999</v>
      </c>
      <c r="H75" s="115">
        <f t="shared" si="92"/>
        <v>157128.79999999999</v>
      </c>
      <c r="I75" s="115">
        <f t="shared" si="93"/>
        <v>23968.799999999999</v>
      </c>
      <c r="J75" s="173">
        <f t="shared" si="94"/>
        <v>133160</v>
      </c>
      <c r="K75" s="316"/>
      <c r="L75" s="317">
        <v>92360</v>
      </c>
      <c r="M75" s="290">
        <f t="shared" si="90"/>
        <v>40800</v>
      </c>
      <c r="N75" s="300"/>
    </row>
    <row r="76" spans="1:14" s="284" customFormat="1">
      <c r="A76" s="318" t="str">
        <f>'Land Price - BHIWANDI'!A77</f>
        <v>GP Blow Moulding</v>
      </c>
      <c r="B76" s="256" t="str">
        <f>'Land Price - BHIWANDI'!B77</f>
        <v>B0155D</v>
      </c>
      <c r="C76" s="348">
        <v>140390</v>
      </c>
      <c r="D76" s="297">
        <v>1100</v>
      </c>
      <c r="E76" s="185">
        <v>0</v>
      </c>
      <c r="F76" s="315">
        <f t="shared" si="91"/>
        <v>139290</v>
      </c>
      <c r="G76" s="185">
        <f t="shared" si="96"/>
        <v>25072.2</v>
      </c>
      <c r="H76" s="115">
        <f t="shared" si="92"/>
        <v>164362.20000000001</v>
      </c>
      <c r="I76" s="115">
        <f t="shared" si="93"/>
        <v>25072.2</v>
      </c>
      <c r="J76" s="173">
        <f t="shared" si="94"/>
        <v>139290</v>
      </c>
      <c r="K76" s="316"/>
      <c r="L76" s="317">
        <v>92040</v>
      </c>
      <c r="M76" s="290">
        <f t="shared" si="90"/>
        <v>47250</v>
      </c>
      <c r="N76" s="300"/>
    </row>
    <row r="77" spans="1:14" s="284" customFormat="1">
      <c r="A77" s="318" t="s">
        <v>158</v>
      </c>
      <c r="B77" s="256" t="s">
        <v>313</v>
      </c>
      <c r="C77" s="348">
        <v>140390</v>
      </c>
      <c r="D77" s="297">
        <v>1100</v>
      </c>
      <c r="E77" s="185">
        <v>0</v>
      </c>
      <c r="F77" s="315">
        <f t="shared" si="91"/>
        <v>139290</v>
      </c>
      <c r="G77" s="185">
        <f t="shared" si="96"/>
        <v>25072.2</v>
      </c>
      <c r="H77" s="115">
        <f t="shared" si="92"/>
        <v>164362.20000000001</v>
      </c>
      <c r="I77" s="115">
        <f t="shared" ref="I77:I78" si="97">H77*18/100</f>
        <v>29585.196</v>
      </c>
      <c r="J77" s="173">
        <f t="shared" ref="J77:J78" si="98">H77+I77</f>
        <v>193947.39600000001</v>
      </c>
      <c r="K77" s="316">
        <f t="shared" ref="K77:K78" si="99">I77</f>
        <v>29585.196</v>
      </c>
      <c r="L77" s="317">
        <f t="shared" ref="L77:L78" si="100">J77-K77</f>
        <v>164362.20000000001</v>
      </c>
      <c r="M77" s="290">
        <v>92540</v>
      </c>
      <c r="N77" s="300">
        <f t="shared" ref="N77:N78" si="101">L77-M77</f>
        <v>71822.200000000012</v>
      </c>
    </row>
    <row r="78" spans="1:14" s="284" customFormat="1">
      <c r="A78" s="318" t="s">
        <v>158</v>
      </c>
      <c r="B78" s="256" t="s">
        <v>314</v>
      </c>
      <c r="C78" s="348">
        <v>140390</v>
      </c>
      <c r="D78" s="297">
        <v>1100</v>
      </c>
      <c r="E78" s="185">
        <v>0</v>
      </c>
      <c r="F78" s="315">
        <f t="shared" si="91"/>
        <v>139290</v>
      </c>
      <c r="G78" s="185">
        <f t="shared" si="96"/>
        <v>25072.2</v>
      </c>
      <c r="H78" s="115">
        <f t="shared" si="92"/>
        <v>164362.20000000001</v>
      </c>
      <c r="I78" s="115">
        <f t="shared" si="97"/>
        <v>29585.196</v>
      </c>
      <c r="J78" s="173">
        <f t="shared" si="98"/>
        <v>193947.39600000001</v>
      </c>
      <c r="K78" s="316">
        <f t="shared" si="99"/>
        <v>29585.196</v>
      </c>
      <c r="L78" s="317">
        <f t="shared" si="100"/>
        <v>164362.20000000001</v>
      </c>
      <c r="M78" s="290">
        <v>92540</v>
      </c>
      <c r="N78" s="300">
        <f t="shared" si="101"/>
        <v>71822.200000000012</v>
      </c>
    </row>
    <row r="79" spans="1:14" s="284" customFormat="1">
      <c r="A79" s="318" t="str">
        <f>'Land Price - BHIWANDI'!A80</f>
        <v>Medium Blow Moulding</v>
      </c>
      <c r="B79" s="256" t="str">
        <f>'Land Price - BHIWANDI'!B80</f>
        <v>B0148D</v>
      </c>
      <c r="C79" s="348">
        <v>142280</v>
      </c>
      <c r="D79" s="297">
        <v>1100</v>
      </c>
      <c r="E79" s="185">
        <v>0</v>
      </c>
      <c r="F79" s="315">
        <f t="shared" si="91"/>
        <v>141180</v>
      </c>
      <c r="G79" s="185">
        <f t="shared" si="96"/>
        <v>25412.400000000001</v>
      </c>
      <c r="H79" s="115">
        <f t="shared" si="92"/>
        <v>166592.4</v>
      </c>
      <c r="I79" s="115">
        <f t="shared" si="93"/>
        <v>25412.400000000001</v>
      </c>
      <c r="J79" s="173">
        <f t="shared" si="94"/>
        <v>141180</v>
      </c>
      <c r="K79" s="316"/>
      <c r="L79" s="317">
        <v>93790</v>
      </c>
      <c r="M79" s="290">
        <f t="shared" si="90"/>
        <v>47390</v>
      </c>
      <c r="N79" s="300"/>
    </row>
    <row r="80" spans="1:14" s="284" customFormat="1">
      <c r="A80" s="318" t="str">
        <f>'Land Price - BHIWANDI'!A81</f>
        <v>Large Blow Moulding</v>
      </c>
      <c r="B80" s="256" t="str">
        <f>'Land Price - BHIWANDI'!B81</f>
        <v xml:space="preserve">B0053D      </v>
      </c>
      <c r="C80" s="348">
        <v>145890</v>
      </c>
      <c r="D80" s="297">
        <v>1100</v>
      </c>
      <c r="E80" s="185">
        <v>0</v>
      </c>
      <c r="F80" s="315">
        <f t="shared" si="91"/>
        <v>144790</v>
      </c>
      <c r="G80" s="185">
        <f t="shared" si="96"/>
        <v>26062.2</v>
      </c>
      <c r="H80" s="115">
        <f t="shared" si="92"/>
        <v>170852.2</v>
      </c>
      <c r="I80" s="115">
        <f t="shared" si="93"/>
        <v>26062.2</v>
      </c>
      <c r="J80" s="173">
        <f t="shared" si="94"/>
        <v>144790</v>
      </c>
      <c r="K80" s="316"/>
      <c r="L80" s="317">
        <v>93791</v>
      </c>
      <c r="M80" s="290"/>
      <c r="N80" s="300"/>
    </row>
    <row r="81" spans="1:14" s="284" customFormat="1">
      <c r="A81" s="318" t="str">
        <f>'Land Price - BHIWANDI'!A82</f>
        <v>Pipe Grade - PE100</v>
      </c>
      <c r="B81" s="256" t="str">
        <f>'Land Price - BHIWANDI'!B82</f>
        <v>P0049D</v>
      </c>
      <c r="C81" s="348">
        <v>133910</v>
      </c>
      <c r="D81" s="297">
        <v>1100</v>
      </c>
      <c r="E81" s="185">
        <v>0</v>
      </c>
      <c r="F81" s="315">
        <f t="shared" si="91"/>
        <v>132810</v>
      </c>
      <c r="G81" s="185">
        <f t="shared" si="96"/>
        <v>23905.8</v>
      </c>
      <c r="H81" s="115">
        <f t="shared" si="92"/>
        <v>156715.79999999999</v>
      </c>
      <c r="I81" s="115">
        <f t="shared" si="93"/>
        <v>23905.8</v>
      </c>
      <c r="J81" s="173">
        <f t="shared" si="94"/>
        <v>132810</v>
      </c>
      <c r="K81" s="316"/>
      <c r="L81" s="317">
        <v>100420</v>
      </c>
      <c r="M81" s="290">
        <f t="shared" si="90"/>
        <v>32390</v>
      </c>
      <c r="N81" s="300"/>
    </row>
    <row r="82" spans="1:14" s="284" customFormat="1">
      <c r="A82" s="318" t="str">
        <f>'Land Price - BHIWANDI'!A83</f>
        <v>Pipe Grade - PE80</v>
      </c>
      <c r="B82" s="256" t="str">
        <f>'Land Price - BHIWANDI'!B83</f>
        <v>P0148D</v>
      </c>
      <c r="C82" s="348">
        <v>132400</v>
      </c>
      <c r="D82" s="297">
        <v>1100</v>
      </c>
      <c r="E82" s="185">
        <v>0</v>
      </c>
      <c r="F82" s="315">
        <f t="shared" si="91"/>
        <v>131300</v>
      </c>
      <c r="G82" s="185">
        <f t="shared" si="96"/>
        <v>23634</v>
      </c>
      <c r="H82" s="115">
        <f t="shared" si="92"/>
        <v>154934</v>
      </c>
      <c r="I82" s="115">
        <f t="shared" si="93"/>
        <v>23634</v>
      </c>
      <c r="J82" s="173">
        <f t="shared" si="94"/>
        <v>131300</v>
      </c>
      <c r="K82" s="316"/>
      <c r="L82" s="317">
        <v>100421</v>
      </c>
      <c r="M82" s="290"/>
      <c r="N82" s="300"/>
    </row>
    <row r="83" spans="1:14" s="284" customFormat="1">
      <c r="A83" s="318" t="str">
        <f>'Land Price - BHIWANDI'!A84</f>
        <v>Pipe Grade - PE63</v>
      </c>
      <c r="B83" s="256" t="str">
        <f>'Land Price - BHIWANDI'!B84</f>
        <v>P0142S</v>
      </c>
      <c r="C83" s="348">
        <v>131080</v>
      </c>
      <c r="D83" s="297">
        <v>1100</v>
      </c>
      <c r="E83" s="185">
        <v>0</v>
      </c>
      <c r="F83" s="315">
        <f t="shared" si="91"/>
        <v>129980</v>
      </c>
      <c r="G83" s="185">
        <f t="shared" si="96"/>
        <v>23396.400000000001</v>
      </c>
      <c r="H83" s="115">
        <f t="shared" si="92"/>
        <v>153376.4</v>
      </c>
      <c r="I83" s="115">
        <f t="shared" si="93"/>
        <v>23396.400000000001</v>
      </c>
      <c r="J83" s="173">
        <f t="shared" si="94"/>
        <v>129980</v>
      </c>
      <c r="K83" s="316"/>
      <c r="L83" s="317">
        <v>97090</v>
      </c>
      <c r="M83" s="290">
        <f t="shared" si="90"/>
        <v>32890</v>
      </c>
      <c r="N83" s="300"/>
    </row>
    <row r="84" spans="1:14" s="284" customFormat="1">
      <c r="A84" s="318" t="s">
        <v>294</v>
      </c>
      <c r="B84" s="256" t="s">
        <v>315</v>
      </c>
      <c r="C84" s="348">
        <v>132930</v>
      </c>
      <c r="D84" s="297">
        <v>1100</v>
      </c>
      <c r="E84" s="185">
        <v>0</v>
      </c>
      <c r="F84" s="315">
        <f t="shared" si="91"/>
        <v>131830</v>
      </c>
      <c r="G84" s="185">
        <f t="shared" si="96"/>
        <v>23729.4</v>
      </c>
      <c r="H84" s="115">
        <f t="shared" si="92"/>
        <v>155559.4</v>
      </c>
      <c r="I84" s="115">
        <f t="shared" ref="I84" si="102">H84*18/100</f>
        <v>28000.691999999995</v>
      </c>
      <c r="J84" s="173">
        <f t="shared" ref="J84" si="103">H84+I84</f>
        <v>183560.092</v>
      </c>
      <c r="K84" s="316">
        <f t="shared" ref="K84" si="104">I84</f>
        <v>28000.691999999995</v>
      </c>
      <c r="L84" s="317">
        <f t="shared" ref="L84" si="105">J84-K84</f>
        <v>155559.40000000002</v>
      </c>
      <c r="M84" s="290">
        <v>97590</v>
      </c>
      <c r="N84" s="300">
        <f t="shared" ref="N84" si="106">L84-M84</f>
        <v>57969.400000000023</v>
      </c>
    </row>
    <row r="85" spans="1:14" s="284" customFormat="1">
      <c r="A85" s="318" t="str">
        <f>'Land Price - BHIWANDI'!A86</f>
        <v>HD Mono Filaments</v>
      </c>
      <c r="B85" s="256" t="str">
        <f>'Land Price - BHIWANDI'!B86</f>
        <v>Y0154S</v>
      </c>
      <c r="C85" s="348">
        <v>139840</v>
      </c>
      <c r="D85" s="297">
        <v>1100</v>
      </c>
      <c r="E85" s="185">
        <v>0</v>
      </c>
      <c r="F85" s="315">
        <f t="shared" si="91"/>
        <v>138740</v>
      </c>
      <c r="G85" s="185">
        <f t="shared" si="95"/>
        <v>24973.200000000001</v>
      </c>
      <c r="H85" s="115">
        <f t="shared" si="92"/>
        <v>163713.20000000001</v>
      </c>
      <c r="I85" s="115">
        <f t="shared" si="93"/>
        <v>24973.200000000001</v>
      </c>
      <c r="J85" s="173">
        <f t="shared" si="94"/>
        <v>138740</v>
      </c>
      <c r="K85" s="316"/>
      <c r="L85" s="317">
        <v>93840</v>
      </c>
      <c r="M85" s="290">
        <f t="shared" si="90"/>
        <v>44900</v>
      </c>
      <c r="N85" s="300"/>
    </row>
    <row r="86" spans="1:14" s="284" customFormat="1">
      <c r="A86" s="318" t="str">
        <f>'Land Price - BHIWANDI'!A87</f>
        <v>HD Raffia</v>
      </c>
      <c r="B86" s="256" t="s">
        <v>333</v>
      </c>
      <c r="C86" s="348">
        <v>140280</v>
      </c>
      <c r="D86" s="297">
        <v>1100</v>
      </c>
      <c r="E86" s="185">
        <v>0</v>
      </c>
      <c r="F86" s="315">
        <f t="shared" si="91"/>
        <v>139180</v>
      </c>
      <c r="G86" s="185">
        <f t="shared" si="95"/>
        <v>25052.400000000001</v>
      </c>
      <c r="H86" s="115">
        <f t="shared" si="92"/>
        <v>164232.4</v>
      </c>
      <c r="I86" s="115">
        <f t="shared" si="93"/>
        <v>25052.400000000001</v>
      </c>
      <c r="J86" s="173">
        <f t="shared" si="94"/>
        <v>139180</v>
      </c>
      <c r="K86" s="316"/>
      <c r="L86" s="317">
        <v>94280</v>
      </c>
      <c r="M86" s="290">
        <f t="shared" si="90"/>
        <v>44900</v>
      </c>
      <c r="N86" s="300"/>
    </row>
    <row r="87" spans="1:14" s="284" customFormat="1">
      <c r="A87" s="318" t="str">
        <f>'Land Price - BHIWANDI'!A88</f>
        <v>HM Film</v>
      </c>
      <c r="B87" s="256" t="str">
        <f>'Land Price - BHIWANDI'!B88</f>
        <v>F0050D</v>
      </c>
      <c r="C87" s="348">
        <v>142030</v>
      </c>
      <c r="D87" s="297">
        <v>1100</v>
      </c>
      <c r="E87" s="185">
        <v>0</v>
      </c>
      <c r="F87" s="315">
        <f t="shared" si="91"/>
        <v>140930</v>
      </c>
      <c r="G87" s="185">
        <f t="shared" si="95"/>
        <v>25367.4</v>
      </c>
      <c r="H87" s="115">
        <f t="shared" si="92"/>
        <v>166297.4</v>
      </c>
      <c r="I87" s="115">
        <f t="shared" si="93"/>
        <v>25367.4</v>
      </c>
      <c r="J87" s="173">
        <f t="shared" si="94"/>
        <v>140930</v>
      </c>
      <c r="K87" s="316"/>
      <c r="L87" s="317">
        <v>94281</v>
      </c>
      <c r="M87" s="290"/>
      <c r="N87" s="300"/>
    </row>
    <row r="88" spans="1:14" s="284" customFormat="1">
      <c r="A88" s="318" t="str">
        <f>'Land Price - BHIWANDI'!A89</f>
        <v>HD Film</v>
      </c>
      <c r="B88" s="256" t="str">
        <f>'Land Price - BHIWANDI'!B89</f>
        <v>F0146D</v>
      </c>
      <c r="C88" s="348">
        <v>142370</v>
      </c>
      <c r="D88" s="297">
        <v>1100</v>
      </c>
      <c r="E88" s="185">
        <v>0</v>
      </c>
      <c r="F88" s="315">
        <f t="shared" si="91"/>
        <v>141270</v>
      </c>
      <c r="G88" s="185">
        <f t="shared" si="95"/>
        <v>25428.6</v>
      </c>
      <c r="H88" s="115">
        <f t="shared" si="92"/>
        <v>166698.6</v>
      </c>
      <c r="I88" s="115">
        <f t="shared" si="93"/>
        <v>25428.6</v>
      </c>
      <c r="J88" s="173">
        <f t="shared" si="94"/>
        <v>141270</v>
      </c>
      <c r="K88" s="316"/>
      <c r="L88" s="317">
        <v>94282</v>
      </c>
      <c r="M88" s="290"/>
      <c r="N88" s="300"/>
    </row>
    <row r="89" spans="1:14" s="284" customFormat="1">
      <c r="A89" s="318" t="str">
        <f>'Land Price - BHIWANDI'!A90</f>
        <v>HD Film</v>
      </c>
      <c r="B89" s="256" t="str">
        <f>'Land Price - BHIWANDI'!B90</f>
        <v>F0153S</v>
      </c>
      <c r="C89" s="348">
        <v>142370</v>
      </c>
      <c r="D89" s="297">
        <v>1100</v>
      </c>
      <c r="E89" s="185">
        <v>0</v>
      </c>
      <c r="F89" s="315">
        <f t="shared" si="91"/>
        <v>141270</v>
      </c>
      <c r="G89" s="185">
        <f t="shared" si="95"/>
        <v>25428.6</v>
      </c>
      <c r="H89" s="115">
        <f t="shared" si="92"/>
        <v>166698.6</v>
      </c>
      <c r="I89" s="115">
        <f t="shared" si="93"/>
        <v>25428.6</v>
      </c>
      <c r="J89" s="173">
        <f t="shared" si="94"/>
        <v>141270</v>
      </c>
      <c r="K89" s="316"/>
      <c r="L89" s="317">
        <v>93020</v>
      </c>
      <c r="M89" s="290">
        <f t="shared" si="90"/>
        <v>48250</v>
      </c>
      <c r="N89" s="300"/>
    </row>
    <row r="90" spans="1:14" s="284" customFormat="1">
      <c r="A90" s="318" t="s">
        <v>362</v>
      </c>
      <c r="B90" s="256" t="s">
        <v>360</v>
      </c>
      <c r="C90" s="348">
        <v>147980</v>
      </c>
      <c r="D90" s="297">
        <v>1100</v>
      </c>
      <c r="E90" s="185">
        <v>0</v>
      </c>
      <c r="F90" s="315">
        <f t="shared" ref="F90:F93" si="107">C90-D90-E90</f>
        <v>146880</v>
      </c>
      <c r="G90" s="185">
        <f t="shared" ref="G90:G93" si="108">F90*18/100</f>
        <v>26438.400000000001</v>
      </c>
      <c r="H90" s="115">
        <f t="shared" ref="H90:H93" si="109">F90+G90</f>
        <v>173318.39999999999</v>
      </c>
      <c r="I90" s="115"/>
      <c r="J90" s="173"/>
      <c r="K90" s="316"/>
      <c r="L90" s="317"/>
      <c r="M90" s="290"/>
      <c r="N90" s="300"/>
    </row>
    <row r="91" spans="1:14" s="284" customFormat="1">
      <c r="A91" s="318" t="s">
        <v>416</v>
      </c>
      <c r="B91" s="256" t="s">
        <v>413</v>
      </c>
      <c r="C91" s="348">
        <v>144040</v>
      </c>
      <c r="D91" s="297">
        <v>1100</v>
      </c>
      <c r="E91" s="185">
        <v>0</v>
      </c>
      <c r="F91" s="315">
        <f t="shared" si="107"/>
        <v>142940</v>
      </c>
      <c r="G91" s="185">
        <f t="shared" si="108"/>
        <v>25729.200000000001</v>
      </c>
      <c r="H91" s="115">
        <f t="shared" si="109"/>
        <v>168669.2</v>
      </c>
      <c r="I91" s="115"/>
      <c r="J91" s="173"/>
      <c r="K91" s="316"/>
      <c r="L91" s="317"/>
      <c r="M91" s="290"/>
      <c r="N91" s="300"/>
    </row>
    <row r="92" spans="1:14" s="284" customFormat="1">
      <c r="A92" s="318" t="s">
        <v>416</v>
      </c>
      <c r="B92" s="256" t="s">
        <v>414</v>
      </c>
      <c r="C92" s="348">
        <v>144040</v>
      </c>
      <c r="D92" s="297">
        <v>1100</v>
      </c>
      <c r="E92" s="185">
        <v>0</v>
      </c>
      <c r="F92" s="315">
        <f t="shared" si="107"/>
        <v>142940</v>
      </c>
      <c r="G92" s="185">
        <f t="shared" si="108"/>
        <v>25729.200000000001</v>
      </c>
      <c r="H92" s="115">
        <f t="shared" si="109"/>
        <v>168669.2</v>
      </c>
      <c r="I92" s="115"/>
      <c r="J92" s="173"/>
      <c r="K92" s="316"/>
      <c r="L92" s="317"/>
      <c r="M92" s="290"/>
      <c r="N92" s="300"/>
    </row>
    <row r="93" spans="1:14" s="284" customFormat="1">
      <c r="A93" s="318" t="s">
        <v>416</v>
      </c>
      <c r="B93" s="256" t="s">
        <v>415</v>
      </c>
      <c r="C93" s="348">
        <v>141540</v>
      </c>
      <c r="D93" s="297">
        <v>1100</v>
      </c>
      <c r="E93" s="185">
        <v>0</v>
      </c>
      <c r="F93" s="315">
        <f t="shared" si="107"/>
        <v>140440</v>
      </c>
      <c r="G93" s="185">
        <f t="shared" si="108"/>
        <v>25279.200000000001</v>
      </c>
      <c r="H93" s="115">
        <f t="shared" si="109"/>
        <v>165719.20000000001</v>
      </c>
      <c r="I93" s="115"/>
      <c r="J93" s="297"/>
      <c r="K93" s="316"/>
      <c r="L93" s="317"/>
      <c r="M93" s="290"/>
      <c r="N93" s="300"/>
    </row>
    <row r="94" spans="1:14" s="284" customFormat="1">
      <c r="A94" s="318" t="str">
        <f>'Land Price - BHIWANDI'!A95</f>
        <v>HD Inj. Mldg. (NP)</v>
      </c>
      <c r="B94" s="256" t="str">
        <f>'Land Price - BHIWANDI'!B95</f>
        <v>N0252S</v>
      </c>
      <c r="C94" s="348">
        <v>140740</v>
      </c>
      <c r="D94" s="297">
        <v>1100</v>
      </c>
      <c r="E94" s="185">
        <v>0</v>
      </c>
      <c r="F94" s="315">
        <f t="shared" si="91"/>
        <v>139640</v>
      </c>
      <c r="G94" s="185">
        <f t="shared" si="95"/>
        <v>25135.200000000001</v>
      </c>
      <c r="H94" s="115">
        <f t="shared" si="92"/>
        <v>164775.20000000001</v>
      </c>
      <c r="I94" s="115">
        <f t="shared" si="93"/>
        <v>25135.200000000001</v>
      </c>
      <c r="J94" s="173">
        <f t="shared" si="94"/>
        <v>139640</v>
      </c>
      <c r="K94" s="316"/>
      <c r="L94" s="317">
        <v>91380</v>
      </c>
      <c r="M94" s="290">
        <f t="shared" si="90"/>
        <v>48260</v>
      </c>
      <c r="N94" s="300"/>
    </row>
    <row r="95" spans="1:14" s="284" customFormat="1">
      <c r="A95" s="318" t="str">
        <f>'Land Price - BHIWANDI'!A96</f>
        <v>HD Inj. Mldg. (NP)</v>
      </c>
      <c r="B95" s="256" t="str">
        <f>'Land Price - BHIWANDI'!B96</f>
        <v>N0662D</v>
      </c>
      <c r="C95" s="348">
        <v>132140</v>
      </c>
      <c r="D95" s="297">
        <v>1100</v>
      </c>
      <c r="E95" s="185">
        <v>0</v>
      </c>
      <c r="F95" s="315">
        <f t="shared" si="91"/>
        <v>131040</v>
      </c>
      <c r="G95" s="185">
        <f>F95*18/100</f>
        <v>23587.200000000001</v>
      </c>
      <c r="H95" s="115">
        <f t="shared" si="92"/>
        <v>154627.20000000001</v>
      </c>
      <c r="I95" s="115">
        <f t="shared" si="93"/>
        <v>23587.200000000001</v>
      </c>
      <c r="J95" s="173">
        <f t="shared" si="94"/>
        <v>131040.00000000001</v>
      </c>
      <c r="K95" s="316"/>
      <c r="L95" s="317">
        <v>89040</v>
      </c>
      <c r="M95" s="290">
        <f t="shared" si="90"/>
        <v>42000.000000000015</v>
      </c>
      <c r="N95" s="300"/>
    </row>
    <row r="96" spans="1:14" s="284" customFormat="1">
      <c r="A96" s="318" t="str">
        <f>'Land Price - BHIWANDI'!A97</f>
        <v>HD Inj. Mldg. (NP)</v>
      </c>
      <c r="B96" s="256" t="str">
        <f>'Land Price - BHIWANDI'!B97</f>
        <v>N0861S</v>
      </c>
      <c r="C96" s="348">
        <v>132140</v>
      </c>
      <c r="D96" s="297">
        <v>1100</v>
      </c>
      <c r="E96" s="185">
        <v>0</v>
      </c>
      <c r="F96" s="315">
        <f t="shared" si="91"/>
        <v>131040</v>
      </c>
      <c r="G96" s="185">
        <f t="shared" si="95"/>
        <v>23587.200000000001</v>
      </c>
      <c r="H96" s="115">
        <f t="shared" si="92"/>
        <v>154627.20000000001</v>
      </c>
      <c r="I96" s="115">
        <f t="shared" si="93"/>
        <v>23587.200000000001</v>
      </c>
      <c r="J96" s="173">
        <f t="shared" si="94"/>
        <v>131040.00000000001</v>
      </c>
      <c r="K96" s="316"/>
      <c r="L96" s="317">
        <v>89040</v>
      </c>
      <c r="M96" s="290">
        <f t="shared" si="90"/>
        <v>42000.000000000015</v>
      </c>
      <c r="N96" s="300"/>
    </row>
    <row r="97" spans="1:14" s="284" customFormat="1">
      <c r="A97" s="318" t="str">
        <f>'Land Price - BHIWANDI'!A98</f>
        <v>HD Inj. Mldg. (NP)</v>
      </c>
      <c r="B97" s="254" t="str">
        <f>'Land Price - BHIWANDI'!B98</f>
        <v>N2050S</v>
      </c>
      <c r="C97" s="348">
        <v>133400</v>
      </c>
      <c r="D97" s="279">
        <v>1100</v>
      </c>
      <c r="E97" s="134">
        <v>0</v>
      </c>
      <c r="F97" s="319">
        <f t="shared" si="91"/>
        <v>132300</v>
      </c>
      <c r="G97" s="185">
        <f t="shared" si="95"/>
        <v>23814</v>
      </c>
      <c r="H97" s="115">
        <f t="shared" si="92"/>
        <v>156114</v>
      </c>
      <c r="I97" s="115">
        <f t="shared" si="93"/>
        <v>23814</v>
      </c>
      <c r="J97" s="280">
        <f t="shared" si="94"/>
        <v>132300</v>
      </c>
      <c r="K97" s="281"/>
      <c r="L97" s="282">
        <v>91560</v>
      </c>
      <c r="M97" s="290">
        <f t="shared" si="90"/>
        <v>40740</v>
      </c>
      <c r="N97" s="283"/>
    </row>
    <row r="98" spans="1:14" s="284" customFormat="1">
      <c r="A98" s="318" t="str">
        <f>'Land Price - BHIWANDI'!A99</f>
        <v>HD Inj. Mldg. (NP)</v>
      </c>
      <c r="B98" s="256" t="str">
        <f>'Land Price - BHIWANDI'!B99</f>
        <v>N0662DU</v>
      </c>
      <c r="C98" s="348">
        <v>133460</v>
      </c>
      <c r="D98" s="297">
        <v>1100</v>
      </c>
      <c r="E98" s="185">
        <v>0</v>
      </c>
      <c r="F98" s="315">
        <f t="shared" si="91"/>
        <v>132360</v>
      </c>
      <c r="G98" s="185">
        <f t="shared" si="95"/>
        <v>23824.799999999999</v>
      </c>
      <c r="H98" s="115">
        <f t="shared" si="92"/>
        <v>156184.79999999999</v>
      </c>
      <c r="I98" s="115">
        <f t="shared" si="93"/>
        <v>23824.799999999999</v>
      </c>
      <c r="J98" s="173">
        <f t="shared" si="94"/>
        <v>132360</v>
      </c>
      <c r="K98" s="316"/>
      <c r="L98" s="317">
        <v>91560</v>
      </c>
      <c r="M98" s="290">
        <f t="shared" si="90"/>
        <v>40800</v>
      </c>
      <c r="N98" s="300"/>
    </row>
    <row r="99" spans="1:14" s="284" customFormat="1">
      <c r="A99" s="318" t="str">
        <f>'Land Price - BHIWANDI'!A100</f>
        <v>HD Inj. Mldg. (NP)</v>
      </c>
      <c r="B99" s="256" t="str">
        <f>'Land Price - BHIWANDI'!B100</f>
        <v>N0861SU</v>
      </c>
      <c r="C99" s="348">
        <v>133460</v>
      </c>
      <c r="D99" s="297">
        <v>1100</v>
      </c>
      <c r="E99" s="185">
        <v>0</v>
      </c>
      <c r="F99" s="315">
        <f t="shared" si="91"/>
        <v>132360</v>
      </c>
      <c r="G99" s="185">
        <f t="shared" si="95"/>
        <v>23824.799999999999</v>
      </c>
      <c r="H99" s="115">
        <f t="shared" si="92"/>
        <v>156184.79999999999</v>
      </c>
      <c r="I99" s="115">
        <f t="shared" si="93"/>
        <v>23824.799999999999</v>
      </c>
      <c r="J99" s="173">
        <f t="shared" si="94"/>
        <v>132360</v>
      </c>
      <c r="K99" s="316"/>
      <c r="L99" s="317">
        <v>91560</v>
      </c>
      <c r="M99" s="290">
        <f t="shared" si="90"/>
        <v>40800</v>
      </c>
      <c r="N99" s="300"/>
    </row>
    <row r="100" spans="1:14" s="284" customFormat="1">
      <c r="A100" s="318" t="str">
        <f>'Land Price - BHIWANDI'!A101</f>
        <v>GP Blow Moulding (NP)</v>
      </c>
      <c r="B100" s="256" t="str">
        <f>'Land Price - BHIWANDI'!B101</f>
        <v>N0155D</v>
      </c>
      <c r="C100" s="348">
        <v>139590</v>
      </c>
      <c r="D100" s="297">
        <v>1100</v>
      </c>
      <c r="E100" s="185">
        <v>0</v>
      </c>
      <c r="F100" s="315">
        <f t="shared" si="91"/>
        <v>138490</v>
      </c>
      <c r="G100" s="185">
        <f t="shared" si="95"/>
        <v>24928.2</v>
      </c>
      <c r="H100" s="115">
        <f t="shared" si="92"/>
        <v>163418.20000000001</v>
      </c>
      <c r="I100" s="115">
        <f t="shared" si="93"/>
        <v>24928.2</v>
      </c>
      <c r="J100" s="173">
        <f t="shared" si="94"/>
        <v>138490</v>
      </c>
      <c r="K100" s="316"/>
      <c r="L100" s="317">
        <v>91240</v>
      </c>
      <c r="M100" s="290">
        <f t="shared" si="90"/>
        <v>47250</v>
      </c>
      <c r="N100" s="300"/>
    </row>
    <row r="101" spans="1:14" s="284" customFormat="1">
      <c r="A101" s="318" t="s">
        <v>169</v>
      </c>
      <c r="B101" s="228" t="s">
        <v>310</v>
      </c>
      <c r="C101" s="348">
        <v>139590</v>
      </c>
      <c r="D101" s="297">
        <v>1100</v>
      </c>
      <c r="E101" s="185">
        <v>0</v>
      </c>
      <c r="F101" s="315">
        <f t="shared" si="91"/>
        <v>138490</v>
      </c>
      <c r="G101" s="185">
        <f t="shared" si="95"/>
        <v>24928.2</v>
      </c>
      <c r="H101" s="115">
        <f t="shared" si="92"/>
        <v>163418.20000000001</v>
      </c>
      <c r="I101" s="115">
        <f t="shared" ref="I101:I102" si="110">H101*18/100</f>
        <v>29415.276000000002</v>
      </c>
      <c r="J101" s="173">
        <f t="shared" ref="J101:J102" si="111">H101+I101</f>
        <v>192833.47600000002</v>
      </c>
      <c r="K101" s="316">
        <f t="shared" ref="K101:K102" si="112">I101</f>
        <v>29415.276000000002</v>
      </c>
      <c r="L101" s="317">
        <f t="shared" ref="L101:L102" si="113">J101-K101</f>
        <v>163418.20000000001</v>
      </c>
      <c r="M101" s="290">
        <v>91740</v>
      </c>
      <c r="N101" s="300">
        <f t="shared" ref="N101:N102" si="114">L101-M101</f>
        <v>71678.200000000012</v>
      </c>
    </row>
    <row r="102" spans="1:14" s="284" customFormat="1">
      <c r="A102" s="318" t="s">
        <v>169</v>
      </c>
      <c r="B102" s="228" t="s">
        <v>311</v>
      </c>
      <c r="C102" s="348">
        <v>139590</v>
      </c>
      <c r="D102" s="297">
        <v>1100</v>
      </c>
      <c r="E102" s="185">
        <v>0</v>
      </c>
      <c r="F102" s="315">
        <f t="shared" si="91"/>
        <v>138490</v>
      </c>
      <c r="G102" s="185">
        <f t="shared" si="95"/>
        <v>24928.2</v>
      </c>
      <c r="H102" s="115">
        <f t="shared" si="92"/>
        <v>163418.20000000001</v>
      </c>
      <c r="I102" s="115">
        <f t="shared" si="110"/>
        <v>29415.276000000002</v>
      </c>
      <c r="J102" s="173">
        <f t="shared" si="111"/>
        <v>192833.47600000002</v>
      </c>
      <c r="K102" s="316">
        <f t="shared" si="112"/>
        <v>29415.276000000002</v>
      </c>
      <c r="L102" s="317">
        <f t="shared" si="113"/>
        <v>163418.20000000001</v>
      </c>
      <c r="M102" s="290">
        <v>91740</v>
      </c>
      <c r="N102" s="300">
        <f t="shared" si="114"/>
        <v>71678.200000000012</v>
      </c>
    </row>
    <row r="103" spans="1:14" s="284" customFormat="1">
      <c r="A103" s="318" t="str">
        <f>'Land Price - BHIWANDI'!A104</f>
        <v>Medium Blow Moulding(NP)</v>
      </c>
      <c r="B103" s="256" t="str">
        <f>'Land Price - BHIWANDI'!B104</f>
        <v>N0148D</v>
      </c>
      <c r="C103" s="348">
        <v>141480</v>
      </c>
      <c r="D103" s="297">
        <v>1100</v>
      </c>
      <c r="E103" s="185">
        <v>0</v>
      </c>
      <c r="F103" s="315">
        <f t="shared" si="91"/>
        <v>140380</v>
      </c>
      <c r="G103" s="185">
        <f t="shared" si="95"/>
        <v>25268.400000000001</v>
      </c>
      <c r="H103" s="115">
        <f t="shared" si="92"/>
        <v>165648.4</v>
      </c>
      <c r="I103" s="115">
        <f t="shared" si="93"/>
        <v>25268.400000000001</v>
      </c>
      <c r="J103" s="173">
        <f t="shared" si="94"/>
        <v>140380</v>
      </c>
      <c r="K103" s="316"/>
      <c r="L103" s="317">
        <v>92990</v>
      </c>
      <c r="M103" s="290">
        <f t="shared" si="90"/>
        <v>47390</v>
      </c>
      <c r="N103" s="300"/>
    </row>
    <row r="104" spans="1:14" s="284" customFormat="1">
      <c r="A104" s="318" t="str">
        <f>'Land Price - BHIWANDI'!A105</f>
        <v>Large Blow Moulding(NP)</v>
      </c>
      <c r="B104" s="256" t="str">
        <f>'Land Price - BHIWANDI'!B105</f>
        <v>N0053D</v>
      </c>
      <c r="C104" s="348">
        <v>145090</v>
      </c>
      <c r="D104" s="297">
        <v>1100</v>
      </c>
      <c r="E104" s="185">
        <v>0</v>
      </c>
      <c r="F104" s="315">
        <f t="shared" si="91"/>
        <v>143990</v>
      </c>
      <c r="G104" s="185">
        <f t="shared" si="95"/>
        <v>25918.2</v>
      </c>
      <c r="H104" s="115">
        <f t="shared" si="92"/>
        <v>169908.2</v>
      </c>
      <c r="I104" s="115">
        <f t="shared" si="93"/>
        <v>25918.2</v>
      </c>
      <c r="J104" s="173">
        <f t="shared" si="94"/>
        <v>143990</v>
      </c>
      <c r="K104" s="316"/>
      <c r="L104" s="317">
        <v>92991</v>
      </c>
      <c r="M104" s="290"/>
      <c r="N104" s="300"/>
    </row>
    <row r="105" spans="1:14" s="284" customFormat="1">
      <c r="A105" s="318" t="str">
        <f>'Land Price - BHIWANDI'!A106</f>
        <v>Pipe Grade (NP)</v>
      </c>
      <c r="B105" s="256" t="str">
        <f>'Land Price - BHIWANDI'!B106</f>
        <v>N0049D</v>
      </c>
      <c r="C105" s="348">
        <v>133110</v>
      </c>
      <c r="D105" s="297">
        <v>1100</v>
      </c>
      <c r="E105" s="185">
        <v>0</v>
      </c>
      <c r="F105" s="315">
        <f t="shared" si="91"/>
        <v>132010</v>
      </c>
      <c r="G105" s="185">
        <f t="shared" si="95"/>
        <v>23761.8</v>
      </c>
      <c r="H105" s="115">
        <f t="shared" si="92"/>
        <v>155771.79999999999</v>
      </c>
      <c r="I105" s="115">
        <f t="shared" si="93"/>
        <v>23761.8</v>
      </c>
      <c r="J105" s="173">
        <f t="shared" si="94"/>
        <v>132010</v>
      </c>
      <c r="K105" s="316"/>
      <c r="L105" s="317">
        <v>99620</v>
      </c>
      <c r="M105" s="290">
        <f t="shared" si="90"/>
        <v>32390</v>
      </c>
      <c r="N105" s="300"/>
    </row>
    <row r="106" spans="1:14" s="284" customFormat="1">
      <c r="A106" s="318" t="str">
        <f>'Land Price - BHIWANDI'!A107</f>
        <v>Pipe Grade (NP)</v>
      </c>
      <c r="B106" s="256" t="str">
        <f>'Land Price - BHIWANDI'!B107</f>
        <v>NP0148D</v>
      </c>
      <c r="C106" s="348">
        <v>131600</v>
      </c>
      <c r="D106" s="297">
        <v>1100</v>
      </c>
      <c r="E106" s="185">
        <v>0</v>
      </c>
      <c r="F106" s="315">
        <f t="shared" si="91"/>
        <v>130500</v>
      </c>
      <c r="G106" s="185">
        <f t="shared" si="95"/>
        <v>23490</v>
      </c>
      <c r="H106" s="115">
        <f t="shared" si="92"/>
        <v>153990</v>
      </c>
      <c r="I106" s="115">
        <f t="shared" si="93"/>
        <v>23490</v>
      </c>
      <c r="J106" s="173">
        <f t="shared" si="94"/>
        <v>130500</v>
      </c>
      <c r="K106" s="316"/>
      <c r="L106" s="317">
        <v>99621</v>
      </c>
      <c r="M106" s="290"/>
      <c r="N106" s="300"/>
    </row>
    <row r="107" spans="1:14" s="284" customFormat="1">
      <c r="A107" s="318" t="str">
        <f>'Land Price - BHIWANDI'!A108</f>
        <v>Pipe Grade (NP)</v>
      </c>
      <c r="B107" s="256" t="str">
        <f>'Land Price - BHIWANDI'!B108</f>
        <v>N0142S</v>
      </c>
      <c r="C107" s="348">
        <v>130280</v>
      </c>
      <c r="D107" s="297">
        <v>1100</v>
      </c>
      <c r="E107" s="185">
        <v>0</v>
      </c>
      <c r="F107" s="315">
        <f t="shared" si="91"/>
        <v>129180</v>
      </c>
      <c r="G107" s="185">
        <f t="shared" si="95"/>
        <v>23252.400000000001</v>
      </c>
      <c r="H107" s="115">
        <f t="shared" si="92"/>
        <v>152432.4</v>
      </c>
      <c r="I107" s="115">
        <f t="shared" si="93"/>
        <v>23252.400000000001</v>
      </c>
      <c r="J107" s="173">
        <f t="shared" si="94"/>
        <v>129180</v>
      </c>
      <c r="K107" s="316"/>
      <c r="L107" s="317">
        <v>96290</v>
      </c>
      <c r="M107" s="290">
        <f t="shared" si="90"/>
        <v>32890</v>
      </c>
      <c r="N107" s="300"/>
    </row>
    <row r="108" spans="1:14" s="284" customFormat="1">
      <c r="A108" s="318" t="s">
        <v>189</v>
      </c>
      <c r="B108" s="256" t="s">
        <v>312</v>
      </c>
      <c r="C108" s="348">
        <v>132130</v>
      </c>
      <c r="D108" s="297">
        <v>1100</v>
      </c>
      <c r="E108" s="185">
        <v>0</v>
      </c>
      <c r="F108" s="315">
        <f t="shared" si="91"/>
        <v>131030</v>
      </c>
      <c r="G108" s="185">
        <f t="shared" si="95"/>
        <v>23585.4</v>
      </c>
      <c r="H108" s="115">
        <f t="shared" si="92"/>
        <v>154615.4</v>
      </c>
      <c r="I108" s="115">
        <f t="shared" ref="I108" si="115">H108*18/100</f>
        <v>27830.771999999997</v>
      </c>
      <c r="J108" s="173">
        <f t="shared" ref="J108" si="116">H108+I108</f>
        <v>182446.17199999999</v>
      </c>
      <c r="K108" s="316">
        <f t="shared" ref="K108" si="117">I108</f>
        <v>27830.771999999997</v>
      </c>
      <c r="L108" s="317">
        <f t="shared" ref="L108" si="118">J108-K108</f>
        <v>154615.4</v>
      </c>
      <c r="M108" s="290">
        <v>96790</v>
      </c>
      <c r="N108" s="300">
        <f t="shared" ref="N108" si="119">L108-M108</f>
        <v>57825.399999999994</v>
      </c>
    </row>
    <row r="109" spans="1:14" s="284" customFormat="1">
      <c r="A109" s="318" t="str">
        <f>'Land Price - BHIWANDI'!A110</f>
        <v>HD Mono Filaments (NP)</v>
      </c>
      <c r="B109" s="256" t="str">
        <f>'Land Price - BHIWANDI'!B110</f>
        <v>N0154S</v>
      </c>
      <c r="C109" s="348">
        <v>139040</v>
      </c>
      <c r="D109" s="297">
        <v>1100</v>
      </c>
      <c r="E109" s="185">
        <v>0</v>
      </c>
      <c r="F109" s="315">
        <f t="shared" si="91"/>
        <v>137940</v>
      </c>
      <c r="G109" s="185">
        <f t="shared" si="95"/>
        <v>24829.200000000001</v>
      </c>
      <c r="H109" s="115">
        <f t="shared" si="92"/>
        <v>162769.20000000001</v>
      </c>
      <c r="I109" s="115">
        <f t="shared" si="93"/>
        <v>24829.200000000001</v>
      </c>
      <c r="J109" s="173">
        <f t="shared" si="94"/>
        <v>137940</v>
      </c>
      <c r="K109" s="316"/>
      <c r="L109" s="317">
        <v>93040</v>
      </c>
      <c r="M109" s="290">
        <f t="shared" si="90"/>
        <v>44900</v>
      </c>
      <c r="N109" s="300"/>
    </row>
    <row r="110" spans="1:14" s="284" customFormat="1">
      <c r="A110" s="318" t="str">
        <f>'Land Price - BHIWANDI'!A111</f>
        <v>HD Raffia (NP)</v>
      </c>
      <c r="B110" s="256" t="str">
        <f>'Land Price - BHIWANDI'!B111</f>
        <v>N0150S/ N0151D</v>
      </c>
      <c r="C110" s="348">
        <v>139480</v>
      </c>
      <c r="D110" s="297">
        <v>1100</v>
      </c>
      <c r="E110" s="185">
        <v>0</v>
      </c>
      <c r="F110" s="315">
        <f t="shared" si="91"/>
        <v>138380</v>
      </c>
      <c r="G110" s="185">
        <f t="shared" si="95"/>
        <v>24908.400000000001</v>
      </c>
      <c r="H110" s="115">
        <f t="shared" si="92"/>
        <v>163288.4</v>
      </c>
      <c r="I110" s="115">
        <f t="shared" si="93"/>
        <v>24908.400000000001</v>
      </c>
      <c r="J110" s="173">
        <f t="shared" si="94"/>
        <v>138380</v>
      </c>
      <c r="K110" s="316"/>
      <c r="L110" s="317">
        <v>93480</v>
      </c>
      <c r="M110" s="290">
        <f t="shared" si="90"/>
        <v>44900</v>
      </c>
      <c r="N110" s="300"/>
    </row>
    <row r="111" spans="1:14" s="284" customFormat="1">
      <c r="A111" s="318" t="str">
        <f>'Land Price - BHIWANDI'!A112</f>
        <v>HM Film (NP)</v>
      </c>
      <c r="B111" s="256" t="str">
        <f>'Land Price - BHIWANDI'!B112</f>
        <v>N0050D</v>
      </c>
      <c r="C111" s="348">
        <v>141230</v>
      </c>
      <c r="D111" s="297">
        <v>1100</v>
      </c>
      <c r="E111" s="185">
        <v>0</v>
      </c>
      <c r="F111" s="315">
        <f t="shared" si="91"/>
        <v>140130</v>
      </c>
      <c r="G111" s="185">
        <f t="shared" si="95"/>
        <v>25223.4</v>
      </c>
      <c r="H111" s="115">
        <f t="shared" si="92"/>
        <v>165353.4</v>
      </c>
      <c r="I111" s="115">
        <f t="shared" si="93"/>
        <v>25223.4</v>
      </c>
      <c r="J111" s="173">
        <f t="shared" si="94"/>
        <v>140130</v>
      </c>
      <c r="K111" s="316"/>
      <c r="L111" s="317">
        <v>93481</v>
      </c>
      <c r="N111" s="300"/>
    </row>
    <row r="112" spans="1:14" s="284" customFormat="1">
      <c r="A112" s="318" t="str">
        <f>'Land Price - BHIWANDI'!A113</f>
        <v>HD Film (NP)</v>
      </c>
      <c r="B112" s="256" t="str">
        <f>'Land Price - BHIWANDI'!B113</f>
        <v>N0146D</v>
      </c>
      <c r="C112" s="348">
        <v>141570</v>
      </c>
      <c r="D112" s="297">
        <v>1100</v>
      </c>
      <c r="E112" s="185">
        <v>0</v>
      </c>
      <c r="F112" s="315">
        <f t="shared" si="91"/>
        <v>140470</v>
      </c>
      <c r="G112" s="185">
        <f t="shared" si="95"/>
        <v>25284.6</v>
      </c>
      <c r="H112" s="115">
        <f t="shared" si="92"/>
        <v>165754.6</v>
      </c>
      <c r="I112" s="115">
        <f t="shared" si="93"/>
        <v>25284.6</v>
      </c>
      <c r="J112" s="173">
        <f t="shared" si="94"/>
        <v>140470</v>
      </c>
      <c r="K112" s="316"/>
      <c r="L112" s="317">
        <v>93482</v>
      </c>
      <c r="N112" s="300"/>
    </row>
    <row r="113" spans="1:24" s="284" customFormat="1">
      <c r="A113" s="318" t="str">
        <f>'Land Price - BHIWANDI'!A114</f>
        <v>HD Film (NP)</v>
      </c>
      <c r="B113" s="256" t="str">
        <f>'Land Price - BHIWANDI'!B114</f>
        <v>N0153S</v>
      </c>
      <c r="C113" s="348">
        <v>141570</v>
      </c>
      <c r="D113" s="297">
        <v>1100</v>
      </c>
      <c r="E113" s="185">
        <v>0</v>
      </c>
      <c r="F113" s="315">
        <f t="shared" si="91"/>
        <v>140470</v>
      </c>
      <c r="G113" s="185">
        <f t="shared" si="95"/>
        <v>25284.6</v>
      </c>
      <c r="H113" s="115">
        <f t="shared" si="92"/>
        <v>165754.6</v>
      </c>
      <c r="I113" s="115">
        <f t="shared" si="93"/>
        <v>25284.6</v>
      </c>
      <c r="J113" s="173">
        <f t="shared" si="94"/>
        <v>140470</v>
      </c>
      <c r="K113" s="316"/>
      <c r="L113" s="317">
        <v>92220</v>
      </c>
      <c r="M113" s="284">
        <f t="shared" si="90"/>
        <v>48250</v>
      </c>
      <c r="N113" s="300"/>
    </row>
    <row r="114" spans="1:24" s="284" customFormat="1">
      <c r="A114" s="320" t="str">
        <f>'Land Price - BHIWANDI'!A115</f>
        <v>OGHDBD</v>
      </c>
      <c r="B114" s="256" t="str">
        <f>'Land Price - BHIWANDI'!B115</f>
        <v>OGHDBD</v>
      </c>
      <c r="C114" s="348">
        <v>134890</v>
      </c>
      <c r="D114" s="297">
        <v>1100</v>
      </c>
      <c r="E114" s="185">
        <v>0</v>
      </c>
      <c r="F114" s="315">
        <f t="shared" si="91"/>
        <v>133790</v>
      </c>
      <c r="G114" s="185">
        <f t="shared" si="95"/>
        <v>24082.2</v>
      </c>
      <c r="H114" s="115">
        <f t="shared" si="92"/>
        <v>157872.20000000001</v>
      </c>
      <c r="I114" s="115">
        <f t="shared" si="93"/>
        <v>24082.2</v>
      </c>
      <c r="J114" s="173">
        <f t="shared" si="94"/>
        <v>133790</v>
      </c>
      <c r="K114" s="316"/>
      <c r="L114" s="317">
        <v>86540</v>
      </c>
      <c r="M114" s="284">
        <f t="shared" si="90"/>
        <v>47250</v>
      </c>
      <c r="N114" s="300"/>
    </row>
    <row r="115" spans="1:24" s="284" customFormat="1">
      <c r="A115" s="320" t="str">
        <f>'Land Price - BHIWANDI'!A116</f>
        <v>OGHDED</v>
      </c>
      <c r="B115" s="256" t="str">
        <f>'Land Price - BHIWANDI'!B116</f>
        <v>OGHDED</v>
      </c>
      <c r="C115" s="348">
        <v>133780</v>
      </c>
      <c r="D115" s="297">
        <v>1100</v>
      </c>
      <c r="E115" s="185">
        <v>0</v>
      </c>
      <c r="F115" s="315">
        <f t="shared" si="91"/>
        <v>132680</v>
      </c>
      <c r="G115" s="185">
        <f t="shared" si="95"/>
        <v>23882.400000000001</v>
      </c>
      <c r="H115" s="115">
        <f t="shared" si="92"/>
        <v>156562.4</v>
      </c>
      <c r="I115" s="115">
        <f t="shared" si="93"/>
        <v>23882.400000000001</v>
      </c>
      <c r="J115" s="173">
        <f t="shared" si="94"/>
        <v>132680</v>
      </c>
      <c r="K115" s="316"/>
      <c r="L115" s="317">
        <v>87780</v>
      </c>
      <c r="M115" s="284">
        <f t="shared" si="90"/>
        <v>44900</v>
      </c>
      <c r="N115" s="300"/>
    </row>
    <row r="116" spans="1:24" s="284" customFormat="1">
      <c r="A116" s="285" t="str">
        <f>'Land Price - BHIWANDI'!A117</f>
        <v>OGHDMD</v>
      </c>
      <c r="B116" s="254" t="str">
        <f>'Land Price - BHIWANDI'!B117</f>
        <v>OGHDMD</v>
      </c>
      <c r="C116" s="348">
        <v>125940</v>
      </c>
      <c r="D116" s="279">
        <v>1100</v>
      </c>
      <c r="E116" s="134">
        <v>0</v>
      </c>
      <c r="F116" s="319">
        <f t="shared" si="91"/>
        <v>124840</v>
      </c>
      <c r="G116" s="185">
        <f t="shared" si="95"/>
        <v>22471.200000000001</v>
      </c>
      <c r="H116" s="115">
        <f t="shared" si="92"/>
        <v>147311.20000000001</v>
      </c>
      <c r="I116" s="115">
        <f t="shared" si="93"/>
        <v>22471.200000000001</v>
      </c>
      <c r="J116" s="280">
        <f t="shared" si="94"/>
        <v>124840.00000000001</v>
      </c>
      <c r="K116" s="281"/>
      <c r="L116" s="282">
        <v>82840</v>
      </c>
      <c r="M116" s="290">
        <f t="shared" si="90"/>
        <v>42000.000000000015</v>
      </c>
      <c r="N116" s="283"/>
    </row>
    <row r="117" spans="1:24">
      <c r="A117" s="320" t="str">
        <f>'Land Price - BHIWANDI'!A118</f>
        <v>OGHDES</v>
      </c>
      <c r="B117" s="254" t="str">
        <f>'Land Price - BHIWANDI'!B118</f>
        <v>OGHDES</v>
      </c>
      <c r="C117" s="348">
        <v>133780</v>
      </c>
      <c r="D117" s="279">
        <v>1100</v>
      </c>
      <c r="E117" s="134">
        <v>0</v>
      </c>
      <c r="F117" s="319">
        <f t="shared" si="91"/>
        <v>132680</v>
      </c>
      <c r="G117" s="185">
        <f t="shared" si="95"/>
        <v>23882.400000000001</v>
      </c>
      <c r="H117" s="115">
        <f t="shared" si="92"/>
        <v>156562.4</v>
      </c>
      <c r="I117" s="115">
        <f t="shared" si="93"/>
        <v>23882.400000000001</v>
      </c>
      <c r="J117" s="280">
        <f t="shared" si="94"/>
        <v>132680</v>
      </c>
      <c r="K117" s="281"/>
      <c r="L117" s="282">
        <v>87780</v>
      </c>
      <c r="M117" s="271">
        <f t="shared" si="90"/>
        <v>44900</v>
      </c>
      <c r="N117" s="283"/>
    </row>
    <row r="118" spans="1:24" s="284" customFormat="1">
      <c r="A118" s="320" t="str">
        <f>'Land Price - BHIWANDI'!A119</f>
        <v>OGHDMS</v>
      </c>
      <c r="B118" s="254" t="str">
        <f>'Land Price - BHIWANDI'!B119</f>
        <v>OGHDMS</v>
      </c>
      <c r="C118" s="348">
        <v>125940</v>
      </c>
      <c r="D118" s="279">
        <v>1100</v>
      </c>
      <c r="E118" s="134">
        <v>0</v>
      </c>
      <c r="F118" s="319">
        <f t="shared" si="91"/>
        <v>124840</v>
      </c>
      <c r="G118" s="185">
        <f t="shared" si="95"/>
        <v>22471.200000000001</v>
      </c>
      <c r="H118" s="115">
        <f t="shared" si="92"/>
        <v>147311.20000000001</v>
      </c>
      <c r="I118" s="115">
        <f>G118</f>
        <v>22471.200000000001</v>
      </c>
      <c r="J118" s="280">
        <f>H118-I118</f>
        <v>124840.00000000001</v>
      </c>
      <c r="K118" s="281"/>
      <c r="L118" s="282">
        <v>82590</v>
      </c>
      <c r="M118" s="290">
        <f>J118-L118</f>
        <v>42250.000000000015</v>
      </c>
      <c r="N118" s="283"/>
    </row>
    <row r="119" spans="1:24" s="284" customFormat="1">
      <c r="A119" s="321" t="str">
        <f>'Land Price - BHIWANDI'!A120</f>
        <v>OGHDLD</v>
      </c>
      <c r="B119" s="254" t="str">
        <f>'Land Price - BHIWANDI'!B120</f>
        <v>OGHDLD</v>
      </c>
      <c r="C119" s="348">
        <v>140390</v>
      </c>
      <c r="D119" s="279">
        <v>1100</v>
      </c>
      <c r="E119" s="134">
        <v>0</v>
      </c>
      <c r="F119" s="319">
        <f t="shared" si="91"/>
        <v>139290</v>
      </c>
      <c r="G119" s="185">
        <f t="shared" si="95"/>
        <v>25072.2</v>
      </c>
      <c r="H119" s="115">
        <f t="shared" si="92"/>
        <v>164362.20000000001</v>
      </c>
      <c r="I119" s="118">
        <f>G119</f>
        <v>25072.2</v>
      </c>
      <c r="J119" s="174">
        <f>H119-I119</f>
        <v>139290</v>
      </c>
      <c r="K119" s="295"/>
      <c r="L119" s="118"/>
      <c r="M119" s="290"/>
      <c r="N119" s="283"/>
    </row>
    <row r="120" spans="1:24" s="284" customFormat="1">
      <c r="A120" s="318" t="s">
        <v>363</v>
      </c>
      <c r="B120" s="254" t="s">
        <v>421</v>
      </c>
      <c r="C120" s="348">
        <v>147180</v>
      </c>
      <c r="D120" s="279">
        <v>1100</v>
      </c>
      <c r="E120" s="134">
        <v>0</v>
      </c>
      <c r="F120" s="319">
        <f t="shared" ref="F120" si="120">C120-D120-E120</f>
        <v>146080</v>
      </c>
      <c r="G120" s="185">
        <f t="shared" ref="G120" si="121">F120*18/100</f>
        <v>26294.400000000001</v>
      </c>
      <c r="H120" s="115">
        <f t="shared" ref="H120" si="122">F120+G120</f>
        <v>172374.39999999999</v>
      </c>
      <c r="I120" s="310"/>
      <c r="J120" s="309"/>
      <c r="K120" s="322"/>
      <c r="L120" s="310"/>
      <c r="M120" s="290"/>
      <c r="N120" s="283"/>
    </row>
    <row r="121" spans="1:24" s="284" customFormat="1">
      <c r="A121" s="318" t="s">
        <v>422</v>
      </c>
      <c r="B121" s="254" t="s">
        <v>417</v>
      </c>
      <c r="C121" s="348">
        <v>143240</v>
      </c>
      <c r="D121" s="279">
        <v>1100</v>
      </c>
      <c r="E121" s="134">
        <v>0</v>
      </c>
      <c r="F121" s="319">
        <f t="shared" ref="F121:F122" si="123">C121-D121-E121</f>
        <v>142140</v>
      </c>
      <c r="G121" s="185">
        <f t="shared" ref="G121:G122" si="124">F121*18/100</f>
        <v>25585.200000000001</v>
      </c>
      <c r="H121" s="115">
        <f t="shared" ref="H121:H122" si="125">F121+G121</f>
        <v>167725.20000000001</v>
      </c>
      <c r="I121" s="310"/>
      <c r="J121" s="309"/>
      <c r="K121" s="322"/>
      <c r="L121" s="310"/>
      <c r="M121" s="290"/>
      <c r="N121" s="283"/>
    </row>
    <row r="122" spans="1:24" s="284" customFormat="1" ht="29.25" thickBot="1">
      <c r="A122" s="349" t="s">
        <v>422</v>
      </c>
      <c r="B122" s="350" t="s">
        <v>418</v>
      </c>
      <c r="C122" s="348">
        <v>143240</v>
      </c>
      <c r="D122" s="351">
        <v>1100</v>
      </c>
      <c r="E122" s="352">
        <v>0</v>
      </c>
      <c r="F122" s="353">
        <f t="shared" si="123"/>
        <v>142140</v>
      </c>
      <c r="G122" s="354">
        <f t="shared" si="124"/>
        <v>25585.200000000001</v>
      </c>
      <c r="H122" s="126">
        <f t="shared" si="125"/>
        <v>167725.20000000001</v>
      </c>
      <c r="I122" s="310"/>
      <c r="J122" s="309"/>
      <c r="K122" s="322"/>
      <c r="L122" s="310"/>
      <c r="M122" s="290"/>
      <c r="N122" s="283"/>
    </row>
    <row r="123" spans="1:24" ht="29.25" thickBot="1">
      <c r="A123" s="433" t="s">
        <v>399</v>
      </c>
      <c r="B123" s="434"/>
      <c r="C123" s="435"/>
      <c r="D123" s="434"/>
      <c r="E123" s="434"/>
      <c r="F123" s="434"/>
      <c r="G123" s="434"/>
      <c r="H123" s="434"/>
      <c r="I123" s="246"/>
      <c r="J123" s="247"/>
      <c r="K123" s="426"/>
      <c r="L123" s="426"/>
    </row>
    <row r="124" spans="1:24" s="252" customFormat="1" ht="57.75" thickBot="1">
      <c r="A124" s="248" t="s">
        <v>90</v>
      </c>
      <c r="B124" s="249" t="s">
        <v>0</v>
      </c>
      <c r="C124" s="229" t="s">
        <v>83</v>
      </c>
      <c r="D124" s="230" t="s">
        <v>289</v>
      </c>
      <c r="E124" s="231" t="s">
        <v>132</v>
      </c>
      <c r="F124" s="231" t="s">
        <v>149</v>
      </c>
      <c r="G124" s="231" t="s">
        <v>85</v>
      </c>
      <c r="H124" s="232" t="s">
        <v>86</v>
      </c>
      <c r="I124" s="232" t="s">
        <v>87</v>
      </c>
      <c r="J124" s="250" t="s">
        <v>88</v>
      </c>
      <c r="K124" s="230"/>
      <c r="L124" s="251"/>
      <c r="P124" s="274"/>
      <c r="Q124" s="274"/>
      <c r="R124" s="275"/>
      <c r="S124" s="274"/>
      <c r="T124" s="274"/>
      <c r="U124" s="276"/>
      <c r="V124" s="276"/>
      <c r="W124" s="274"/>
      <c r="X124" s="274"/>
    </row>
    <row r="125" spans="1:24" s="284" customFormat="1">
      <c r="A125" s="152" t="s">
        <v>194</v>
      </c>
      <c r="B125" s="152" t="s">
        <v>137</v>
      </c>
      <c r="C125" s="347">
        <v>135230</v>
      </c>
      <c r="D125" s="279">
        <v>1100</v>
      </c>
      <c r="E125" s="134">
        <v>0</v>
      </c>
      <c r="F125" s="118">
        <f>C125-D125-E125</f>
        <v>134130</v>
      </c>
      <c r="G125" s="185">
        <f t="shared" ref="G125:G163" si="126">F125*18/100</f>
        <v>24143.4</v>
      </c>
      <c r="H125" s="115">
        <f>F125+G125</f>
        <v>158273.4</v>
      </c>
      <c r="I125" s="115">
        <f>G125</f>
        <v>24143.4</v>
      </c>
      <c r="J125" s="280">
        <f>H125-I125</f>
        <v>134130</v>
      </c>
      <c r="K125" s="281"/>
      <c r="L125" s="282">
        <v>86250</v>
      </c>
      <c r="M125" s="290">
        <f t="shared" ref="M125:M160" si="127">J125-L125</f>
        <v>47880</v>
      </c>
      <c r="N125" s="283"/>
    </row>
    <row r="126" spans="1:24">
      <c r="A126" s="152" t="s">
        <v>195</v>
      </c>
      <c r="B126" s="152" t="s">
        <v>138</v>
      </c>
      <c r="C126" s="348">
        <v>135230</v>
      </c>
      <c r="D126" s="279">
        <v>1100</v>
      </c>
      <c r="E126" s="134">
        <v>0</v>
      </c>
      <c r="F126" s="118">
        <f t="shared" ref="F126:F163" si="128">C126-D126-E126</f>
        <v>134130</v>
      </c>
      <c r="G126" s="185">
        <f t="shared" si="126"/>
        <v>24143.4</v>
      </c>
      <c r="H126" s="115">
        <f t="shared" ref="H126:H163" si="129">F126+G126</f>
        <v>158273.4</v>
      </c>
      <c r="I126" s="115">
        <f>G126</f>
        <v>24143.4</v>
      </c>
      <c r="J126" s="280">
        <f>H126-I126</f>
        <v>134130</v>
      </c>
      <c r="K126" s="281"/>
      <c r="L126" s="282">
        <v>86250</v>
      </c>
      <c r="M126" s="294">
        <f t="shared" si="127"/>
        <v>47880</v>
      </c>
      <c r="N126" s="283"/>
    </row>
    <row r="127" spans="1:24">
      <c r="A127" s="152" t="s">
        <v>196</v>
      </c>
      <c r="B127" s="152" t="s">
        <v>139</v>
      </c>
      <c r="C127" s="348">
        <v>135470</v>
      </c>
      <c r="D127" s="279">
        <v>1100</v>
      </c>
      <c r="E127" s="134">
        <v>0</v>
      </c>
      <c r="F127" s="118">
        <f t="shared" si="128"/>
        <v>134370</v>
      </c>
      <c r="G127" s="185">
        <f t="shared" si="126"/>
        <v>24186.6</v>
      </c>
      <c r="H127" s="115">
        <f t="shared" si="129"/>
        <v>158556.6</v>
      </c>
      <c r="I127" s="115">
        <f t="shared" ref="I127:I150" si="130">G127</f>
        <v>24186.6</v>
      </c>
      <c r="J127" s="280">
        <f t="shared" ref="J127:J150" si="131">H127-I127</f>
        <v>134370</v>
      </c>
      <c r="K127" s="281"/>
      <c r="L127" s="282">
        <v>86570</v>
      </c>
      <c r="M127" s="294">
        <f t="shared" si="127"/>
        <v>47800</v>
      </c>
      <c r="N127" s="283"/>
    </row>
    <row r="128" spans="1:24">
      <c r="A128" s="152" t="s">
        <v>340</v>
      </c>
      <c r="B128" s="152" t="s">
        <v>338</v>
      </c>
      <c r="C128" s="348">
        <v>135470</v>
      </c>
      <c r="D128" s="279">
        <v>1100</v>
      </c>
      <c r="E128" s="134">
        <v>0</v>
      </c>
      <c r="F128" s="118">
        <f t="shared" ref="F128" si="132">C128-D128-E128</f>
        <v>134370</v>
      </c>
      <c r="G128" s="185">
        <f t="shared" ref="G128" si="133">F128*18/100</f>
        <v>24186.6</v>
      </c>
      <c r="H128" s="115">
        <f t="shared" ref="H128" si="134">F128+G128</f>
        <v>158556.6</v>
      </c>
      <c r="I128" s="115"/>
      <c r="J128" s="280"/>
      <c r="K128" s="281"/>
      <c r="L128" s="282"/>
      <c r="M128" s="294"/>
      <c r="N128" s="283"/>
    </row>
    <row r="129" spans="1:21" s="284" customFormat="1">
      <c r="A129" s="152" t="s">
        <v>239</v>
      </c>
      <c r="B129" s="152" t="s">
        <v>238</v>
      </c>
      <c r="C129" s="348">
        <v>135880</v>
      </c>
      <c r="D129" s="297">
        <v>1100</v>
      </c>
      <c r="E129" s="185">
        <v>0</v>
      </c>
      <c r="F129" s="303">
        <f t="shared" si="128"/>
        <v>134780</v>
      </c>
      <c r="G129" s="185">
        <f t="shared" si="126"/>
        <v>24260.400000000001</v>
      </c>
      <c r="H129" s="115">
        <f t="shared" si="129"/>
        <v>159040.4</v>
      </c>
      <c r="I129" s="115">
        <f t="shared" si="130"/>
        <v>24260.400000000001</v>
      </c>
      <c r="J129" s="173">
        <f t="shared" si="131"/>
        <v>134780</v>
      </c>
      <c r="K129" s="316"/>
      <c r="L129" s="317"/>
      <c r="M129" s="290"/>
      <c r="N129" s="300"/>
    </row>
    <row r="130" spans="1:21" s="284" customFormat="1">
      <c r="A130" s="151" t="s">
        <v>197</v>
      </c>
      <c r="B130" s="152" t="s">
        <v>181</v>
      </c>
      <c r="C130" s="348">
        <v>145320</v>
      </c>
      <c r="D130" s="297">
        <v>1100</v>
      </c>
      <c r="E130" s="185">
        <v>0</v>
      </c>
      <c r="F130" s="303">
        <f t="shared" si="128"/>
        <v>144220</v>
      </c>
      <c r="G130" s="185">
        <f t="shared" si="126"/>
        <v>25959.599999999999</v>
      </c>
      <c r="H130" s="115">
        <f t="shared" si="129"/>
        <v>170179.6</v>
      </c>
      <c r="I130" s="115">
        <f t="shared" si="130"/>
        <v>25959.599999999999</v>
      </c>
      <c r="J130" s="173">
        <f t="shared" si="131"/>
        <v>144220</v>
      </c>
      <c r="K130" s="316"/>
      <c r="L130" s="317">
        <v>98430</v>
      </c>
      <c r="M130" s="323">
        <f t="shared" si="127"/>
        <v>45790</v>
      </c>
      <c r="N130" s="300"/>
      <c r="O130" s="324"/>
      <c r="P130" s="325"/>
      <c r="Q130" s="325"/>
      <c r="R130" s="326"/>
      <c r="S130" s="326"/>
      <c r="T130" s="325"/>
      <c r="U130" s="325"/>
    </row>
    <row r="131" spans="1:21" s="284" customFormat="1">
      <c r="A131" s="151" t="s">
        <v>284</v>
      </c>
      <c r="B131" s="152" t="s">
        <v>280</v>
      </c>
      <c r="C131" s="348">
        <v>146020</v>
      </c>
      <c r="D131" s="297">
        <v>1100</v>
      </c>
      <c r="E131" s="185">
        <v>0</v>
      </c>
      <c r="F131" s="303">
        <f t="shared" si="128"/>
        <v>144920</v>
      </c>
      <c r="G131" s="185">
        <f t="shared" si="126"/>
        <v>26085.599999999999</v>
      </c>
      <c r="H131" s="115">
        <f t="shared" si="129"/>
        <v>171005.6</v>
      </c>
      <c r="I131" s="115">
        <f t="shared" si="130"/>
        <v>26085.599999999999</v>
      </c>
      <c r="J131" s="173">
        <f t="shared" si="131"/>
        <v>144920</v>
      </c>
      <c r="K131" s="316"/>
      <c r="L131" s="317">
        <v>98430</v>
      </c>
      <c r="M131" s="323">
        <f t="shared" si="127"/>
        <v>46490</v>
      </c>
      <c r="N131" s="300"/>
      <c r="O131" s="324"/>
      <c r="P131" s="325"/>
      <c r="Q131" s="325"/>
      <c r="R131" s="326"/>
      <c r="S131" s="326"/>
      <c r="T131" s="325"/>
      <c r="U131" s="325"/>
    </row>
    <row r="132" spans="1:21" s="284" customFormat="1">
      <c r="A132" s="151" t="s">
        <v>198</v>
      </c>
      <c r="B132" s="152" t="s">
        <v>182</v>
      </c>
      <c r="C132" s="348">
        <v>149020</v>
      </c>
      <c r="D132" s="297">
        <v>1100</v>
      </c>
      <c r="E132" s="185">
        <v>0</v>
      </c>
      <c r="F132" s="303">
        <f t="shared" si="128"/>
        <v>147920</v>
      </c>
      <c r="G132" s="185">
        <f t="shared" si="126"/>
        <v>26625.599999999999</v>
      </c>
      <c r="H132" s="115">
        <f t="shared" si="129"/>
        <v>174545.6</v>
      </c>
      <c r="I132" s="115">
        <f t="shared" si="130"/>
        <v>26625.599999999999</v>
      </c>
      <c r="J132" s="173">
        <f t="shared" si="131"/>
        <v>147920</v>
      </c>
      <c r="K132" s="316"/>
      <c r="L132" s="317">
        <v>98450</v>
      </c>
      <c r="M132" s="290">
        <f t="shared" si="127"/>
        <v>49470</v>
      </c>
      <c r="N132" s="300"/>
    </row>
    <row r="133" spans="1:21" s="284" customFormat="1">
      <c r="A133" s="151" t="s">
        <v>203</v>
      </c>
      <c r="B133" s="152" t="s">
        <v>136</v>
      </c>
      <c r="C133" s="348">
        <v>149510</v>
      </c>
      <c r="D133" s="297">
        <v>1100</v>
      </c>
      <c r="E133" s="185">
        <v>0</v>
      </c>
      <c r="F133" s="303">
        <f t="shared" si="128"/>
        <v>148410</v>
      </c>
      <c r="G133" s="185">
        <f t="shared" si="126"/>
        <v>26713.8</v>
      </c>
      <c r="H133" s="115">
        <f t="shared" si="129"/>
        <v>175123.8</v>
      </c>
      <c r="I133" s="115">
        <f t="shared" si="130"/>
        <v>26713.8</v>
      </c>
      <c r="J133" s="173">
        <f t="shared" si="131"/>
        <v>148410</v>
      </c>
      <c r="K133" s="316"/>
      <c r="L133" s="317">
        <v>99910</v>
      </c>
      <c r="M133" s="290">
        <f t="shared" si="127"/>
        <v>48500</v>
      </c>
      <c r="N133" s="300"/>
    </row>
    <row r="134" spans="1:21" s="284" customFormat="1">
      <c r="A134" s="151" t="s">
        <v>204</v>
      </c>
      <c r="B134" s="152" t="s">
        <v>183</v>
      </c>
      <c r="C134" s="348">
        <v>150750</v>
      </c>
      <c r="D134" s="297">
        <v>1100</v>
      </c>
      <c r="E134" s="185">
        <v>0</v>
      </c>
      <c r="F134" s="303">
        <f t="shared" si="128"/>
        <v>149650</v>
      </c>
      <c r="G134" s="185">
        <f t="shared" si="126"/>
        <v>26937</v>
      </c>
      <c r="H134" s="115">
        <f t="shared" si="129"/>
        <v>176587</v>
      </c>
      <c r="I134" s="115">
        <f t="shared" si="130"/>
        <v>26937</v>
      </c>
      <c r="J134" s="173">
        <f t="shared" si="131"/>
        <v>149650</v>
      </c>
      <c r="K134" s="316"/>
      <c r="L134" s="317">
        <v>100900</v>
      </c>
      <c r="M134" s="290">
        <f t="shared" si="127"/>
        <v>48750</v>
      </c>
      <c r="N134" s="300"/>
    </row>
    <row r="135" spans="1:21" s="284" customFormat="1">
      <c r="A135" s="151" t="s">
        <v>318</v>
      </c>
      <c r="B135" s="343" t="s">
        <v>412</v>
      </c>
      <c r="C135" s="348">
        <v>149730</v>
      </c>
      <c r="D135" s="297">
        <v>1100</v>
      </c>
      <c r="E135" s="185">
        <v>0</v>
      </c>
      <c r="F135" s="303">
        <f t="shared" si="128"/>
        <v>148630</v>
      </c>
      <c r="G135" s="185">
        <f t="shared" si="126"/>
        <v>26753.4</v>
      </c>
      <c r="H135" s="115">
        <f t="shared" si="129"/>
        <v>175383.4</v>
      </c>
      <c r="I135" s="115"/>
      <c r="J135" s="173"/>
      <c r="K135" s="316"/>
      <c r="L135" s="317"/>
      <c r="M135" s="290"/>
      <c r="N135" s="300"/>
    </row>
    <row r="136" spans="1:21" s="284" customFormat="1">
      <c r="A136" s="151" t="s">
        <v>319</v>
      </c>
      <c r="B136" s="152" t="s">
        <v>317</v>
      </c>
      <c r="C136" s="348">
        <v>149230</v>
      </c>
      <c r="D136" s="297">
        <v>1100</v>
      </c>
      <c r="E136" s="185">
        <v>0</v>
      </c>
      <c r="F136" s="303">
        <f t="shared" si="128"/>
        <v>148130</v>
      </c>
      <c r="G136" s="185">
        <f t="shared" si="126"/>
        <v>26663.4</v>
      </c>
      <c r="H136" s="115">
        <f t="shared" si="129"/>
        <v>174793.4</v>
      </c>
      <c r="I136" s="115"/>
      <c r="J136" s="173"/>
      <c r="K136" s="316"/>
      <c r="L136" s="317"/>
      <c r="M136" s="290"/>
      <c r="N136" s="300"/>
    </row>
    <row r="137" spans="1:21" s="284" customFormat="1">
      <c r="A137" s="151" t="s">
        <v>353</v>
      </c>
      <c r="B137" s="152" t="s">
        <v>351</v>
      </c>
      <c r="C137" s="348">
        <v>150230</v>
      </c>
      <c r="D137" s="297">
        <v>1100</v>
      </c>
      <c r="E137" s="185">
        <v>0</v>
      </c>
      <c r="F137" s="303">
        <f t="shared" si="128"/>
        <v>149130</v>
      </c>
      <c r="G137" s="185">
        <f t="shared" si="126"/>
        <v>26843.4</v>
      </c>
      <c r="H137" s="115">
        <f t="shared" si="129"/>
        <v>175973.4</v>
      </c>
      <c r="I137" s="115"/>
      <c r="J137" s="173"/>
      <c r="K137" s="316"/>
      <c r="L137" s="317"/>
      <c r="M137" s="290"/>
      <c r="N137" s="300"/>
    </row>
    <row r="138" spans="1:21" s="284" customFormat="1">
      <c r="A138" s="151" t="s">
        <v>353</v>
      </c>
      <c r="B138" s="152" t="s">
        <v>352</v>
      </c>
      <c r="C138" s="348">
        <v>149730</v>
      </c>
      <c r="D138" s="297">
        <v>1100</v>
      </c>
      <c r="E138" s="185">
        <v>0</v>
      </c>
      <c r="F138" s="303">
        <f t="shared" si="128"/>
        <v>148630</v>
      </c>
      <c r="G138" s="185">
        <f t="shared" si="126"/>
        <v>26753.4</v>
      </c>
      <c r="H138" s="115">
        <f t="shared" si="129"/>
        <v>175383.4</v>
      </c>
      <c r="I138" s="115"/>
      <c r="J138" s="173"/>
      <c r="K138" s="316"/>
      <c r="L138" s="317"/>
      <c r="M138" s="290"/>
      <c r="N138" s="300"/>
    </row>
    <row r="139" spans="1:21" s="284" customFormat="1">
      <c r="A139" s="151" t="s">
        <v>388</v>
      </c>
      <c r="B139" s="152" t="s">
        <v>371</v>
      </c>
      <c r="C139" s="348">
        <v>149730</v>
      </c>
      <c r="D139" s="297">
        <v>1100</v>
      </c>
      <c r="E139" s="185">
        <v>0</v>
      </c>
      <c r="F139" s="303">
        <f t="shared" ref="F139:F142" si="135">C139-D139-E139</f>
        <v>148630</v>
      </c>
      <c r="G139" s="185">
        <f t="shared" ref="G139:G142" si="136">F139*18/100</f>
        <v>26753.4</v>
      </c>
      <c r="H139" s="115">
        <f t="shared" ref="H139:H142" si="137">F139+G139</f>
        <v>175383.4</v>
      </c>
      <c r="I139" s="115"/>
      <c r="J139" s="173"/>
      <c r="K139" s="316"/>
      <c r="L139" s="317"/>
      <c r="M139" s="290"/>
      <c r="N139" s="300"/>
    </row>
    <row r="140" spans="1:21" s="284" customFormat="1">
      <c r="A140" s="151" t="s">
        <v>375</v>
      </c>
      <c r="B140" s="152" t="s">
        <v>372</v>
      </c>
      <c r="C140" s="348">
        <v>148730</v>
      </c>
      <c r="D140" s="297">
        <v>1100</v>
      </c>
      <c r="E140" s="185">
        <v>0</v>
      </c>
      <c r="F140" s="303">
        <f t="shared" si="135"/>
        <v>147630</v>
      </c>
      <c r="G140" s="185">
        <f t="shared" si="136"/>
        <v>26573.4</v>
      </c>
      <c r="H140" s="115">
        <f t="shared" si="137"/>
        <v>174203.4</v>
      </c>
      <c r="I140" s="115"/>
      <c r="J140" s="173"/>
      <c r="K140" s="316"/>
      <c r="L140" s="317"/>
      <c r="M140" s="290"/>
      <c r="N140" s="300"/>
    </row>
    <row r="141" spans="1:21" s="284" customFormat="1">
      <c r="A141" s="151" t="s">
        <v>376</v>
      </c>
      <c r="B141" s="152" t="s">
        <v>373</v>
      </c>
      <c r="C141" s="348">
        <v>150730</v>
      </c>
      <c r="D141" s="297">
        <v>1100</v>
      </c>
      <c r="E141" s="185">
        <v>0</v>
      </c>
      <c r="F141" s="303">
        <f t="shared" si="135"/>
        <v>149630</v>
      </c>
      <c r="G141" s="185">
        <f t="shared" si="136"/>
        <v>26933.4</v>
      </c>
      <c r="H141" s="115">
        <f t="shared" si="137"/>
        <v>176563.4</v>
      </c>
      <c r="I141" s="115"/>
      <c r="J141" s="173"/>
      <c r="K141" s="316"/>
      <c r="L141" s="317"/>
      <c r="M141" s="290"/>
      <c r="N141" s="300"/>
    </row>
    <row r="142" spans="1:21" s="284" customFormat="1">
      <c r="A142" s="151" t="s">
        <v>377</v>
      </c>
      <c r="B142" s="152" t="s">
        <v>374</v>
      </c>
      <c r="C142" s="348">
        <v>155230</v>
      </c>
      <c r="D142" s="297">
        <v>1100</v>
      </c>
      <c r="E142" s="185">
        <v>0</v>
      </c>
      <c r="F142" s="303">
        <f t="shared" si="135"/>
        <v>154130</v>
      </c>
      <c r="G142" s="185">
        <f t="shared" si="136"/>
        <v>27743.4</v>
      </c>
      <c r="H142" s="115">
        <f t="shared" si="137"/>
        <v>181873.4</v>
      </c>
      <c r="I142" s="115"/>
      <c r="J142" s="173"/>
      <c r="K142" s="316"/>
      <c r="L142" s="317"/>
      <c r="M142" s="290"/>
      <c r="N142" s="300"/>
    </row>
    <row r="143" spans="1:21" s="284" customFormat="1">
      <c r="A143" s="151" t="s">
        <v>353</v>
      </c>
      <c r="B143" s="152" t="s">
        <v>393</v>
      </c>
      <c r="C143" s="348">
        <v>154230</v>
      </c>
      <c r="D143" s="297">
        <v>1100</v>
      </c>
      <c r="E143" s="185">
        <v>0</v>
      </c>
      <c r="F143" s="303">
        <f t="shared" ref="F143:F145" si="138">C143-D143-E143</f>
        <v>153130</v>
      </c>
      <c r="G143" s="185">
        <f t="shared" ref="G143:G145" si="139">F143*18/100</f>
        <v>27563.4</v>
      </c>
      <c r="H143" s="115">
        <f t="shared" ref="H143:H145" si="140">F143+G143</f>
        <v>180693.4</v>
      </c>
      <c r="I143" s="115"/>
      <c r="J143" s="173"/>
      <c r="K143" s="316"/>
      <c r="L143" s="317"/>
      <c r="M143" s="290"/>
      <c r="N143" s="300"/>
    </row>
    <row r="144" spans="1:21" s="284" customFormat="1">
      <c r="A144" s="151" t="s">
        <v>353</v>
      </c>
      <c r="B144" s="344" t="s">
        <v>419</v>
      </c>
      <c r="C144" s="348">
        <v>152230</v>
      </c>
      <c r="D144" s="297">
        <v>1100</v>
      </c>
      <c r="E144" s="185">
        <v>0</v>
      </c>
      <c r="F144" s="303">
        <f t="shared" si="138"/>
        <v>151130</v>
      </c>
      <c r="G144" s="185">
        <f t="shared" si="139"/>
        <v>27203.4</v>
      </c>
      <c r="H144" s="115">
        <f t="shared" si="140"/>
        <v>178333.4</v>
      </c>
      <c r="I144" s="115"/>
      <c r="J144" s="173"/>
      <c r="K144" s="316"/>
      <c r="L144" s="317"/>
      <c r="M144" s="290"/>
      <c r="N144" s="300"/>
    </row>
    <row r="145" spans="1:14" s="284" customFormat="1">
      <c r="A145" s="151" t="s">
        <v>353</v>
      </c>
      <c r="B145" s="152" t="s">
        <v>394</v>
      </c>
      <c r="C145" s="348">
        <v>152230</v>
      </c>
      <c r="D145" s="297">
        <v>1100</v>
      </c>
      <c r="E145" s="185">
        <v>0</v>
      </c>
      <c r="F145" s="303">
        <f t="shared" si="138"/>
        <v>151130</v>
      </c>
      <c r="G145" s="185">
        <f t="shared" si="139"/>
        <v>27203.4</v>
      </c>
      <c r="H145" s="115">
        <f t="shared" si="140"/>
        <v>178333.4</v>
      </c>
      <c r="I145" s="115"/>
      <c r="J145" s="173"/>
      <c r="K145" s="316"/>
      <c r="L145" s="317"/>
      <c r="M145" s="290"/>
      <c r="N145" s="300"/>
    </row>
    <row r="146" spans="1:14" s="284" customFormat="1">
      <c r="A146" s="151" t="s">
        <v>353</v>
      </c>
      <c r="B146" s="152" t="s">
        <v>403</v>
      </c>
      <c r="C146" s="348">
        <v>147230</v>
      </c>
      <c r="D146" s="297">
        <v>1100</v>
      </c>
      <c r="E146" s="185">
        <v>0</v>
      </c>
      <c r="F146" s="303">
        <f t="shared" si="128"/>
        <v>146130</v>
      </c>
      <c r="G146" s="185">
        <f t="shared" si="126"/>
        <v>26303.4</v>
      </c>
      <c r="H146" s="115">
        <f t="shared" si="129"/>
        <v>172433.4</v>
      </c>
      <c r="I146" s="115">
        <f t="shared" si="130"/>
        <v>26303.4</v>
      </c>
      <c r="J146" s="173">
        <f t="shared" si="131"/>
        <v>146130</v>
      </c>
      <c r="K146" s="316"/>
      <c r="L146" s="317">
        <v>85450</v>
      </c>
      <c r="M146" s="290">
        <f t="shared" si="127"/>
        <v>60680</v>
      </c>
      <c r="N146" s="300"/>
    </row>
    <row r="147" spans="1:14" s="284" customFormat="1">
      <c r="A147" s="151" t="s">
        <v>353</v>
      </c>
      <c r="B147" s="152" t="s">
        <v>404</v>
      </c>
      <c r="C147" s="348">
        <v>149730</v>
      </c>
      <c r="D147" s="297">
        <v>1100</v>
      </c>
      <c r="E147" s="185">
        <v>0</v>
      </c>
      <c r="F147" s="303">
        <f t="shared" si="128"/>
        <v>148630</v>
      </c>
      <c r="G147" s="185">
        <f t="shared" si="126"/>
        <v>26753.4</v>
      </c>
      <c r="H147" s="115">
        <f t="shared" si="129"/>
        <v>175383.4</v>
      </c>
      <c r="I147" s="115">
        <f t="shared" si="130"/>
        <v>26753.4</v>
      </c>
      <c r="J147" s="173">
        <f t="shared" si="131"/>
        <v>148630</v>
      </c>
      <c r="K147" s="316"/>
      <c r="L147" s="317">
        <v>85450</v>
      </c>
      <c r="M147" s="290">
        <f t="shared" si="127"/>
        <v>63180</v>
      </c>
      <c r="N147" s="300"/>
    </row>
    <row r="148" spans="1:14" s="258" customFormat="1">
      <c r="A148" s="151" t="s">
        <v>353</v>
      </c>
      <c r="B148" s="152" t="s">
        <v>405</v>
      </c>
      <c r="C148" s="348">
        <v>149730</v>
      </c>
      <c r="D148" s="297">
        <v>1100</v>
      </c>
      <c r="E148" s="185">
        <v>0</v>
      </c>
      <c r="F148" s="303">
        <f t="shared" si="128"/>
        <v>148630</v>
      </c>
      <c r="G148" s="185">
        <f t="shared" si="126"/>
        <v>26753.4</v>
      </c>
      <c r="H148" s="115">
        <f t="shared" si="129"/>
        <v>175383.4</v>
      </c>
      <c r="I148" s="115">
        <f t="shared" si="130"/>
        <v>26753.4</v>
      </c>
      <c r="J148" s="173">
        <f t="shared" si="131"/>
        <v>148630</v>
      </c>
      <c r="K148" s="316"/>
      <c r="L148" s="317">
        <v>85520</v>
      </c>
      <c r="M148" s="257">
        <f t="shared" si="127"/>
        <v>63110</v>
      </c>
      <c r="N148" s="300"/>
    </row>
    <row r="149" spans="1:14" s="258" customFormat="1">
      <c r="A149" s="151" t="s">
        <v>353</v>
      </c>
      <c r="B149" s="152" t="s">
        <v>406</v>
      </c>
      <c r="C149" s="348">
        <v>149730</v>
      </c>
      <c r="D149" s="297">
        <v>1100</v>
      </c>
      <c r="E149" s="185">
        <v>0</v>
      </c>
      <c r="F149" s="303">
        <f t="shared" ref="F149" si="141">C149-D149-E149</f>
        <v>148630</v>
      </c>
      <c r="G149" s="185">
        <f t="shared" ref="G149" si="142">F149*18/100</f>
        <v>26753.4</v>
      </c>
      <c r="H149" s="115">
        <f t="shared" ref="H149" si="143">F149+G149</f>
        <v>175383.4</v>
      </c>
      <c r="I149" s="115"/>
      <c r="J149" s="173"/>
      <c r="K149" s="316"/>
      <c r="L149" s="317"/>
      <c r="M149" s="257"/>
      <c r="N149" s="300"/>
    </row>
    <row r="150" spans="1:14" s="258" customFormat="1">
      <c r="A150" s="152" t="s">
        <v>191</v>
      </c>
      <c r="B150" s="152" t="s">
        <v>141</v>
      </c>
      <c r="C150" s="348">
        <v>134430</v>
      </c>
      <c r="D150" s="297">
        <v>1100</v>
      </c>
      <c r="E150" s="185">
        <v>0</v>
      </c>
      <c r="F150" s="303">
        <f t="shared" si="128"/>
        <v>133330</v>
      </c>
      <c r="G150" s="185">
        <f t="shared" si="126"/>
        <v>23999.4</v>
      </c>
      <c r="H150" s="115">
        <f t="shared" si="129"/>
        <v>157329.4</v>
      </c>
      <c r="I150" s="115">
        <f t="shared" si="130"/>
        <v>23999.4</v>
      </c>
      <c r="J150" s="173">
        <f t="shared" si="131"/>
        <v>133330</v>
      </c>
      <c r="K150" s="316"/>
      <c r="L150" s="317"/>
      <c r="M150" s="257"/>
      <c r="N150" s="300"/>
    </row>
    <row r="151" spans="1:14" s="258" customFormat="1">
      <c r="A151" s="152" t="s">
        <v>192</v>
      </c>
      <c r="B151" s="152" t="s">
        <v>142</v>
      </c>
      <c r="C151" s="348">
        <v>134430</v>
      </c>
      <c r="D151" s="297">
        <v>1100</v>
      </c>
      <c r="E151" s="185">
        <v>0</v>
      </c>
      <c r="F151" s="303">
        <f t="shared" si="128"/>
        <v>133330</v>
      </c>
      <c r="G151" s="185">
        <f t="shared" si="126"/>
        <v>23999.4</v>
      </c>
      <c r="H151" s="115">
        <f t="shared" si="129"/>
        <v>157329.4</v>
      </c>
      <c r="I151" s="115">
        <f>G151</f>
        <v>23999.4</v>
      </c>
      <c r="J151" s="173">
        <f>H151-I151</f>
        <v>133330</v>
      </c>
      <c r="K151" s="316"/>
      <c r="L151" s="317">
        <v>97630</v>
      </c>
      <c r="M151" s="257">
        <f t="shared" si="127"/>
        <v>35700</v>
      </c>
      <c r="N151" s="300"/>
    </row>
    <row r="152" spans="1:14" s="258" customFormat="1">
      <c r="A152" s="152" t="s">
        <v>193</v>
      </c>
      <c r="B152" s="152" t="s">
        <v>143</v>
      </c>
      <c r="C152" s="348">
        <v>134670</v>
      </c>
      <c r="D152" s="297">
        <v>2800</v>
      </c>
      <c r="E152" s="185">
        <v>0</v>
      </c>
      <c r="F152" s="303">
        <f t="shared" si="128"/>
        <v>131870</v>
      </c>
      <c r="G152" s="185">
        <f t="shared" si="126"/>
        <v>23736.6</v>
      </c>
      <c r="H152" s="115">
        <f t="shared" si="129"/>
        <v>155606.6</v>
      </c>
      <c r="I152" s="115">
        <f t="shared" ref="I152:I160" si="144">G152</f>
        <v>23736.6</v>
      </c>
      <c r="J152" s="173">
        <f t="shared" ref="J152:J160" si="145">H152-I152</f>
        <v>131870</v>
      </c>
      <c r="K152" s="316"/>
      <c r="L152" s="317"/>
      <c r="M152" s="257"/>
      <c r="N152" s="300"/>
    </row>
    <row r="153" spans="1:14" s="258" customFormat="1">
      <c r="A153" s="152" t="s">
        <v>341</v>
      </c>
      <c r="B153" s="152" t="s">
        <v>339</v>
      </c>
      <c r="C153" s="348">
        <v>134670</v>
      </c>
      <c r="D153" s="279">
        <v>1100</v>
      </c>
      <c r="E153" s="134">
        <v>0</v>
      </c>
      <c r="F153" s="118">
        <f t="shared" si="128"/>
        <v>133570</v>
      </c>
      <c r="G153" s="185">
        <f t="shared" si="126"/>
        <v>24042.6</v>
      </c>
      <c r="H153" s="115">
        <f t="shared" si="129"/>
        <v>157612.6</v>
      </c>
      <c r="I153" s="115">
        <f t="shared" si="144"/>
        <v>24042.6</v>
      </c>
      <c r="J153" s="280">
        <f t="shared" si="145"/>
        <v>133570</v>
      </c>
      <c r="K153" s="281"/>
      <c r="L153" s="282">
        <v>97650</v>
      </c>
      <c r="M153" s="257">
        <f t="shared" si="127"/>
        <v>35920</v>
      </c>
      <c r="N153" s="283"/>
    </row>
    <row r="154" spans="1:14" s="258" customFormat="1">
      <c r="A154" s="152" t="s">
        <v>241</v>
      </c>
      <c r="B154" s="152" t="s">
        <v>240</v>
      </c>
      <c r="C154" s="348">
        <v>135080</v>
      </c>
      <c r="D154" s="279">
        <v>1100</v>
      </c>
      <c r="E154" s="134">
        <v>0</v>
      </c>
      <c r="F154" s="118">
        <f t="shared" si="128"/>
        <v>133980</v>
      </c>
      <c r="G154" s="185">
        <f t="shared" si="126"/>
        <v>24116.400000000001</v>
      </c>
      <c r="H154" s="115">
        <f t="shared" si="129"/>
        <v>158096.4</v>
      </c>
      <c r="I154" s="115">
        <f t="shared" si="144"/>
        <v>24116.400000000001</v>
      </c>
      <c r="J154" s="280">
        <f t="shared" si="145"/>
        <v>133980</v>
      </c>
      <c r="K154" s="281"/>
      <c r="L154" s="282">
        <v>99110</v>
      </c>
      <c r="M154" s="257">
        <f t="shared" si="127"/>
        <v>34870</v>
      </c>
      <c r="N154" s="283"/>
    </row>
    <row r="155" spans="1:14" s="284" customFormat="1">
      <c r="A155" s="152" t="s">
        <v>199</v>
      </c>
      <c r="B155" s="152" t="s">
        <v>184</v>
      </c>
      <c r="C155" s="348">
        <v>144520</v>
      </c>
      <c r="D155" s="279">
        <v>1100</v>
      </c>
      <c r="E155" s="134">
        <v>0</v>
      </c>
      <c r="F155" s="118">
        <f t="shared" si="128"/>
        <v>143420</v>
      </c>
      <c r="G155" s="185">
        <f t="shared" si="126"/>
        <v>25815.599999999999</v>
      </c>
      <c r="H155" s="115">
        <f t="shared" si="129"/>
        <v>169235.6</v>
      </c>
      <c r="I155" s="115">
        <f t="shared" si="144"/>
        <v>25815.599999999999</v>
      </c>
      <c r="J155" s="280">
        <f t="shared" si="145"/>
        <v>143420</v>
      </c>
      <c r="K155" s="281"/>
      <c r="L155" s="282">
        <v>100100</v>
      </c>
      <c r="M155" s="290">
        <f t="shared" si="127"/>
        <v>43320</v>
      </c>
      <c r="N155" s="283"/>
    </row>
    <row r="156" spans="1:14" s="284" customFormat="1">
      <c r="A156" s="152" t="s">
        <v>285</v>
      </c>
      <c r="B156" s="152" t="s">
        <v>277</v>
      </c>
      <c r="C156" s="348">
        <v>145220</v>
      </c>
      <c r="D156" s="279">
        <v>1100</v>
      </c>
      <c r="E156" s="134">
        <v>0</v>
      </c>
      <c r="F156" s="118">
        <f t="shared" si="128"/>
        <v>144120</v>
      </c>
      <c r="G156" s="185">
        <f t="shared" si="126"/>
        <v>25941.599999999999</v>
      </c>
      <c r="H156" s="115">
        <f t="shared" si="129"/>
        <v>170061.6</v>
      </c>
      <c r="I156" s="115"/>
      <c r="J156" s="280"/>
      <c r="K156" s="281"/>
      <c r="L156" s="282"/>
      <c r="M156" s="290"/>
      <c r="N156" s="283"/>
    </row>
    <row r="157" spans="1:14" s="284" customFormat="1">
      <c r="A157" s="159" t="s">
        <v>200</v>
      </c>
      <c r="B157" s="152" t="s">
        <v>185</v>
      </c>
      <c r="C157" s="348">
        <v>148220</v>
      </c>
      <c r="D157" s="279">
        <v>1100</v>
      </c>
      <c r="E157" s="134">
        <v>0</v>
      </c>
      <c r="F157" s="118">
        <f t="shared" si="128"/>
        <v>147120</v>
      </c>
      <c r="G157" s="185">
        <f t="shared" si="126"/>
        <v>26481.599999999999</v>
      </c>
      <c r="H157" s="115">
        <f t="shared" si="129"/>
        <v>173601.6</v>
      </c>
      <c r="I157" s="115"/>
      <c r="J157" s="280"/>
      <c r="K157" s="281"/>
      <c r="L157" s="282"/>
      <c r="M157" s="290"/>
      <c r="N157" s="283"/>
    </row>
    <row r="158" spans="1:14" s="284" customFormat="1">
      <c r="A158" s="159" t="s">
        <v>207</v>
      </c>
      <c r="B158" s="152" t="s">
        <v>140</v>
      </c>
      <c r="C158" s="348">
        <v>148710</v>
      </c>
      <c r="D158" s="279">
        <v>1100</v>
      </c>
      <c r="E158" s="134">
        <v>0</v>
      </c>
      <c r="F158" s="118">
        <f t="shared" si="128"/>
        <v>147610</v>
      </c>
      <c r="G158" s="185">
        <f t="shared" si="126"/>
        <v>26569.8</v>
      </c>
      <c r="H158" s="115">
        <f t="shared" si="129"/>
        <v>174179.8</v>
      </c>
      <c r="I158" s="115">
        <f t="shared" si="144"/>
        <v>26569.8</v>
      </c>
      <c r="J158" s="280">
        <f t="shared" si="145"/>
        <v>147610</v>
      </c>
      <c r="K158" s="281"/>
      <c r="L158" s="282">
        <v>81250</v>
      </c>
      <c r="M158" s="290">
        <f t="shared" si="127"/>
        <v>66360</v>
      </c>
      <c r="N158" s="283"/>
    </row>
    <row r="159" spans="1:14" s="284" customFormat="1">
      <c r="A159" s="158" t="s">
        <v>205</v>
      </c>
      <c r="B159" s="152" t="s">
        <v>186</v>
      </c>
      <c r="C159" s="348">
        <v>149950</v>
      </c>
      <c r="D159" s="279">
        <v>1100</v>
      </c>
      <c r="E159" s="134">
        <v>0</v>
      </c>
      <c r="F159" s="118">
        <f t="shared" si="128"/>
        <v>148850</v>
      </c>
      <c r="G159" s="185">
        <f t="shared" si="126"/>
        <v>26793</v>
      </c>
      <c r="H159" s="115">
        <f t="shared" si="129"/>
        <v>175643</v>
      </c>
      <c r="I159" s="115">
        <f t="shared" si="144"/>
        <v>26793</v>
      </c>
      <c r="J159" s="280">
        <f t="shared" si="145"/>
        <v>148850</v>
      </c>
      <c r="K159" s="281"/>
      <c r="L159" s="282">
        <v>91430</v>
      </c>
      <c r="M159" s="290">
        <f t="shared" si="127"/>
        <v>57420</v>
      </c>
      <c r="N159" s="283"/>
    </row>
    <row r="160" spans="1:14" s="284" customFormat="1">
      <c r="A160" s="151" t="s">
        <v>323</v>
      </c>
      <c r="B160" s="152" t="s">
        <v>321</v>
      </c>
      <c r="C160" s="348">
        <v>148930</v>
      </c>
      <c r="D160" s="279">
        <v>1100</v>
      </c>
      <c r="E160" s="134">
        <v>0</v>
      </c>
      <c r="F160" s="118">
        <f t="shared" si="128"/>
        <v>147830</v>
      </c>
      <c r="G160" s="185">
        <f t="shared" si="126"/>
        <v>26609.4</v>
      </c>
      <c r="H160" s="115">
        <f t="shared" si="129"/>
        <v>174439.4</v>
      </c>
      <c r="I160" s="115">
        <f t="shared" si="144"/>
        <v>26609.4</v>
      </c>
      <c r="J160" s="280">
        <f t="shared" si="145"/>
        <v>147830</v>
      </c>
      <c r="K160" s="281"/>
      <c r="L160" s="282">
        <v>93900</v>
      </c>
      <c r="M160" s="284">
        <f t="shared" si="127"/>
        <v>53930</v>
      </c>
      <c r="N160" s="283"/>
    </row>
    <row r="161" spans="1:14" s="284" customFormat="1">
      <c r="A161" s="151" t="s">
        <v>324</v>
      </c>
      <c r="B161" s="152" t="s">
        <v>322</v>
      </c>
      <c r="C161" s="348">
        <v>148430</v>
      </c>
      <c r="D161" s="305">
        <v>1100</v>
      </c>
      <c r="E161" s="181">
        <v>0</v>
      </c>
      <c r="F161" s="118">
        <f t="shared" si="128"/>
        <v>147330</v>
      </c>
      <c r="G161" s="338">
        <f t="shared" si="126"/>
        <v>26519.4</v>
      </c>
      <c r="H161" s="183">
        <f t="shared" si="129"/>
        <v>173849.4</v>
      </c>
      <c r="I161" s="334"/>
      <c r="J161" s="339"/>
      <c r="K161" s="327"/>
      <c r="L161" s="328"/>
      <c r="N161" s="283"/>
    </row>
    <row r="162" spans="1:14" s="284" customFormat="1">
      <c r="A162" s="158" t="s">
        <v>144</v>
      </c>
      <c r="B162" s="152" t="s">
        <v>144</v>
      </c>
      <c r="C162" s="348">
        <v>130230</v>
      </c>
      <c r="D162" s="305">
        <v>1100</v>
      </c>
      <c r="E162" s="181">
        <v>0</v>
      </c>
      <c r="F162" s="118">
        <f t="shared" si="128"/>
        <v>129130</v>
      </c>
      <c r="G162" s="338">
        <f t="shared" si="126"/>
        <v>23243.4</v>
      </c>
      <c r="H162" s="183">
        <f t="shared" si="129"/>
        <v>152373.4</v>
      </c>
      <c r="I162" s="334"/>
      <c r="J162" s="339"/>
      <c r="K162" s="327"/>
      <c r="L162" s="328"/>
      <c r="N162" s="283"/>
    </row>
    <row r="163" spans="1:14" s="284" customFormat="1">
      <c r="A163" s="158" t="s">
        <v>187</v>
      </c>
      <c r="B163" s="152" t="s">
        <v>187</v>
      </c>
      <c r="C163" s="348">
        <v>138320</v>
      </c>
      <c r="D163" s="305">
        <v>1100</v>
      </c>
      <c r="E163" s="181">
        <v>0</v>
      </c>
      <c r="F163" s="118">
        <f t="shared" si="128"/>
        <v>137220</v>
      </c>
      <c r="G163" s="338">
        <f t="shared" si="126"/>
        <v>24699.599999999999</v>
      </c>
      <c r="H163" s="183">
        <f t="shared" si="129"/>
        <v>161919.6</v>
      </c>
      <c r="I163" s="334"/>
      <c r="J163" s="339"/>
      <c r="K163" s="327"/>
      <c r="L163" s="328"/>
      <c r="N163" s="283"/>
    </row>
    <row r="164" spans="1:14" s="284" customFormat="1">
      <c r="A164" s="160" t="s">
        <v>145</v>
      </c>
      <c r="B164" s="152" t="s">
        <v>145</v>
      </c>
      <c r="C164" s="348">
        <v>143750</v>
      </c>
      <c r="D164" s="305">
        <v>1100</v>
      </c>
      <c r="E164" s="181">
        <v>0</v>
      </c>
      <c r="F164" s="118">
        <f t="shared" ref="F164:F169" si="146">C164-D164-E164</f>
        <v>142650</v>
      </c>
      <c r="G164" s="338">
        <f t="shared" ref="G164:G169" si="147">F164*18/100</f>
        <v>25677</v>
      </c>
      <c r="H164" s="183">
        <f t="shared" ref="H164:H169" si="148">F164+G164</f>
        <v>168327</v>
      </c>
      <c r="I164" s="334"/>
      <c r="J164" s="339"/>
      <c r="K164" s="327"/>
      <c r="L164" s="328"/>
      <c r="N164" s="283"/>
    </row>
    <row r="165" spans="1:14" s="284" customFormat="1">
      <c r="A165" s="216" t="s">
        <v>320</v>
      </c>
      <c r="B165" s="152" t="s">
        <v>320</v>
      </c>
      <c r="C165" s="348">
        <v>130230</v>
      </c>
      <c r="D165" s="305">
        <v>1100</v>
      </c>
      <c r="E165" s="181">
        <v>0</v>
      </c>
      <c r="F165" s="118">
        <f t="shared" si="146"/>
        <v>129130</v>
      </c>
      <c r="G165" s="338">
        <f t="shared" si="147"/>
        <v>23243.4</v>
      </c>
      <c r="H165" s="183">
        <f t="shared" si="148"/>
        <v>152373.4</v>
      </c>
      <c r="I165" s="334"/>
      <c r="J165" s="339"/>
      <c r="K165" s="327"/>
      <c r="L165" s="328"/>
      <c r="N165" s="283"/>
    </row>
    <row r="166" spans="1:14" s="284" customFormat="1">
      <c r="A166" s="151" t="s">
        <v>353</v>
      </c>
      <c r="B166" s="152" t="s">
        <v>354</v>
      </c>
      <c r="C166" s="348">
        <v>149430</v>
      </c>
      <c r="D166" s="305">
        <v>1100</v>
      </c>
      <c r="E166" s="181">
        <v>0</v>
      </c>
      <c r="F166" s="118">
        <f t="shared" si="146"/>
        <v>148330</v>
      </c>
      <c r="G166" s="338">
        <f t="shared" si="147"/>
        <v>26699.4</v>
      </c>
      <c r="H166" s="183">
        <f t="shared" si="148"/>
        <v>175029.4</v>
      </c>
      <c r="I166" s="334"/>
      <c r="J166" s="339"/>
      <c r="K166" s="327"/>
      <c r="L166" s="328"/>
      <c r="N166" s="283"/>
    </row>
    <row r="167" spans="1:14" s="284" customFormat="1">
      <c r="A167" s="151" t="s">
        <v>353</v>
      </c>
      <c r="B167" s="152" t="s">
        <v>355</v>
      </c>
      <c r="C167" s="348">
        <v>148930</v>
      </c>
      <c r="D167" s="305">
        <v>1100</v>
      </c>
      <c r="E167" s="181">
        <v>0</v>
      </c>
      <c r="F167" s="118">
        <f t="shared" si="146"/>
        <v>147830</v>
      </c>
      <c r="G167" s="338">
        <f t="shared" si="147"/>
        <v>26609.4</v>
      </c>
      <c r="H167" s="183">
        <f t="shared" si="148"/>
        <v>174439.4</v>
      </c>
      <c r="I167" s="334"/>
      <c r="J167" s="339"/>
      <c r="K167" s="327"/>
      <c r="L167" s="328"/>
      <c r="N167" s="283"/>
    </row>
    <row r="168" spans="1:14" s="284" customFormat="1">
      <c r="A168" s="151" t="s">
        <v>387</v>
      </c>
      <c r="B168" s="152" t="s">
        <v>378</v>
      </c>
      <c r="C168" s="348">
        <v>148930</v>
      </c>
      <c r="D168" s="305">
        <v>1100</v>
      </c>
      <c r="E168" s="181">
        <v>0</v>
      </c>
      <c r="F168" s="118">
        <f t="shared" si="146"/>
        <v>147830</v>
      </c>
      <c r="G168" s="338">
        <f t="shared" si="147"/>
        <v>26609.4</v>
      </c>
      <c r="H168" s="183">
        <f t="shared" si="148"/>
        <v>174439.4</v>
      </c>
      <c r="I168" s="334"/>
      <c r="J168" s="339"/>
      <c r="K168" s="327"/>
      <c r="L168" s="328"/>
      <c r="N168" s="283"/>
    </row>
    <row r="169" spans="1:14" s="284" customFormat="1">
      <c r="A169" s="151" t="s">
        <v>384</v>
      </c>
      <c r="B169" s="152" t="s">
        <v>379</v>
      </c>
      <c r="C169" s="348">
        <v>147930</v>
      </c>
      <c r="D169" s="305">
        <v>1100</v>
      </c>
      <c r="E169" s="181">
        <v>0</v>
      </c>
      <c r="F169" s="118">
        <f t="shared" si="146"/>
        <v>146830</v>
      </c>
      <c r="G169" s="338">
        <f t="shared" si="147"/>
        <v>26429.4</v>
      </c>
      <c r="H169" s="183">
        <f t="shared" si="148"/>
        <v>173259.4</v>
      </c>
      <c r="I169" s="334"/>
      <c r="J169" s="339"/>
      <c r="K169" s="327"/>
      <c r="L169" s="328"/>
      <c r="N169" s="283"/>
    </row>
    <row r="170" spans="1:14" s="284" customFormat="1">
      <c r="A170" s="151" t="s">
        <v>385</v>
      </c>
      <c r="B170" s="152" t="s">
        <v>380</v>
      </c>
      <c r="C170" s="348">
        <v>149930</v>
      </c>
      <c r="D170" s="305">
        <v>1100</v>
      </c>
      <c r="E170" s="181">
        <v>0</v>
      </c>
      <c r="F170" s="118">
        <f t="shared" ref="F170:F171" si="149">C170-D170-E170</f>
        <v>148830</v>
      </c>
      <c r="G170" s="338">
        <f t="shared" ref="G170:G171" si="150">F170*18/100</f>
        <v>26789.4</v>
      </c>
      <c r="H170" s="183">
        <f t="shared" ref="H170:H171" si="151">F170+G170</f>
        <v>175619.4</v>
      </c>
      <c r="I170" s="334"/>
      <c r="J170" s="339"/>
      <c r="K170" s="327"/>
      <c r="L170" s="328"/>
      <c r="N170" s="283"/>
    </row>
    <row r="171" spans="1:14" s="284" customFormat="1">
      <c r="A171" s="151" t="s">
        <v>386</v>
      </c>
      <c r="B171" s="152" t="s">
        <v>381</v>
      </c>
      <c r="C171" s="348">
        <v>154430</v>
      </c>
      <c r="D171" s="305">
        <v>1100</v>
      </c>
      <c r="E171" s="181">
        <v>0</v>
      </c>
      <c r="F171" s="118">
        <f t="shared" si="149"/>
        <v>153330</v>
      </c>
      <c r="G171" s="338">
        <f t="shared" si="150"/>
        <v>27599.4</v>
      </c>
      <c r="H171" s="183">
        <f t="shared" si="151"/>
        <v>180929.4</v>
      </c>
      <c r="I171" s="334"/>
      <c r="J171" s="339"/>
      <c r="K171" s="327"/>
      <c r="L171" s="328"/>
      <c r="N171" s="283"/>
    </row>
    <row r="172" spans="1:14" s="284" customFormat="1">
      <c r="A172" s="87" t="s">
        <v>382</v>
      </c>
      <c r="B172" s="152" t="s">
        <v>382</v>
      </c>
      <c r="C172" s="348">
        <v>130230</v>
      </c>
      <c r="D172" s="305">
        <v>1100</v>
      </c>
      <c r="E172" s="181">
        <v>0</v>
      </c>
      <c r="F172" s="118">
        <f t="shared" ref="F172:F180" si="152">C172-D172-E172</f>
        <v>129130</v>
      </c>
      <c r="G172" s="338">
        <f t="shared" ref="G172:G180" si="153">F172*18/100</f>
        <v>23243.4</v>
      </c>
      <c r="H172" s="183">
        <f t="shared" ref="H172:H180" si="154">F172+G172</f>
        <v>152373.4</v>
      </c>
      <c r="I172" s="334"/>
      <c r="J172" s="339"/>
      <c r="K172" s="327"/>
      <c r="L172" s="328"/>
      <c r="N172" s="283"/>
    </row>
    <row r="173" spans="1:14" s="284" customFormat="1">
      <c r="A173" s="87" t="s">
        <v>382</v>
      </c>
      <c r="B173" s="152" t="s">
        <v>383</v>
      </c>
      <c r="C173" s="348">
        <v>130230</v>
      </c>
      <c r="D173" s="305">
        <v>1100</v>
      </c>
      <c r="E173" s="181">
        <v>0</v>
      </c>
      <c r="F173" s="118">
        <f t="shared" si="152"/>
        <v>129130</v>
      </c>
      <c r="G173" s="338">
        <f t="shared" si="153"/>
        <v>23243.4</v>
      </c>
      <c r="H173" s="183">
        <f t="shared" si="154"/>
        <v>152373.4</v>
      </c>
      <c r="I173" s="334"/>
      <c r="J173" s="339"/>
      <c r="K173" s="327"/>
      <c r="L173" s="328"/>
      <c r="N173" s="283"/>
    </row>
    <row r="174" spans="1:14" s="284" customFormat="1">
      <c r="A174" s="151" t="s">
        <v>353</v>
      </c>
      <c r="B174" s="152" t="s">
        <v>396</v>
      </c>
      <c r="C174" s="348">
        <v>153430</v>
      </c>
      <c r="D174" s="305">
        <v>1100</v>
      </c>
      <c r="E174" s="181">
        <v>0</v>
      </c>
      <c r="F174" s="118">
        <f t="shared" si="152"/>
        <v>152330</v>
      </c>
      <c r="G174" s="338">
        <f t="shared" si="153"/>
        <v>27419.4</v>
      </c>
      <c r="H174" s="183">
        <f t="shared" si="154"/>
        <v>179749.4</v>
      </c>
      <c r="I174" s="334"/>
      <c r="J174" s="339"/>
      <c r="K174" s="327"/>
      <c r="L174" s="328"/>
      <c r="N174" s="283"/>
    </row>
    <row r="175" spans="1:14" s="284" customFormat="1">
      <c r="A175" s="151" t="s">
        <v>353</v>
      </c>
      <c r="B175" s="152" t="s">
        <v>397</v>
      </c>
      <c r="C175" s="348">
        <v>151430</v>
      </c>
      <c r="D175" s="305">
        <v>1100</v>
      </c>
      <c r="E175" s="181">
        <v>0</v>
      </c>
      <c r="F175" s="118">
        <f t="shared" si="152"/>
        <v>150330</v>
      </c>
      <c r="G175" s="338">
        <f t="shared" si="153"/>
        <v>27059.4</v>
      </c>
      <c r="H175" s="183">
        <f t="shared" si="154"/>
        <v>177389.4</v>
      </c>
      <c r="I175" s="334"/>
      <c r="J175" s="339"/>
      <c r="K175" s="327"/>
      <c r="L175" s="328"/>
      <c r="N175" s="283"/>
    </row>
    <row r="176" spans="1:14" s="284" customFormat="1">
      <c r="A176" s="151" t="s">
        <v>353</v>
      </c>
      <c r="B176" s="152" t="s">
        <v>398</v>
      </c>
      <c r="C176" s="348">
        <v>151430</v>
      </c>
      <c r="D176" s="305">
        <v>1100</v>
      </c>
      <c r="E176" s="181">
        <v>0</v>
      </c>
      <c r="F176" s="118">
        <f t="shared" si="152"/>
        <v>150330</v>
      </c>
      <c r="G176" s="338">
        <f t="shared" si="153"/>
        <v>27059.4</v>
      </c>
      <c r="H176" s="183">
        <f t="shared" si="154"/>
        <v>177389.4</v>
      </c>
      <c r="I176" s="334"/>
      <c r="J176" s="339"/>
      <c r="K176" s="327"/>
      <c r="L176" s="328"/>
      <c r="N176" s="283"/>
    </row>
    <row r="177" spans="1:14" s="284" customFormat="1">
      <c r="A177" s="151" t="s">
        <v>353</v>
      </c>
      <c r="B177" s="152" t="s">
        <v>407</v>
      </c>
      <c r="C177" s="348">
        <v>146430</v>
      </c>
      <c r="D177" s="305">
        <v>1100</v>
      </c>
      <c r="E177" s="181">
        <v>0</v>
      </c>
      <c r="F177" s="118">
        <f t="shared" si="152"/>
        <v>145330</v>
      </c>
      <c r="G177" s="338">
        <f t="shared" si="153"/>
        <v>26159.4</v>
      </c>
      <c r="H177" s="183">
        <f t="shared" si="154"/>
        <v>171489.4</v>
      </c>
      <c r="I177" s="334"/>
      <c r="J177" s="339"/>
      <c r="K177" s="327"/>
      <c r="L177" s="328"/>
      <c r="N177" s="283"/>
    </row>
    <row r="178" spans="1:14" s="284" customFormat="1">
      <c r="A178" s="151" t="s">
        <v>353</v>
      </c>
      <c r="B178" s="152" t="s">
        <v>408</v>
      </c>
      <c r="C178" s="348">
        <v>148930</v>
      </c>
      <c r="D178" s="305">
        <v>1100</v>
      </c>
      <c r="E178" s="181">
        <v>0</v>
      </c>
      <c r="F178" s="118">
        <f t="shared" si="152"/>
        <v>147830</v>
      </c>
      <c r="G178" s="338">
        <f t="shared" si="153"/>
        <v>26609.4</v>
      </c>
      <c r="H178" s="183">
        <f t="shared" si="154"/>
        <v>174439.4</v>
      </c>
      <c r="I178" s="334"/>
      <c r="J178" s="339"/>
      <c r="K178" s="327"/>
      <c r="L178" s="328"/>
      <c r="N178" s="283"/>
    </row>
    <row r="179" spans="1:14" s="284" customFormat="1">
      <c r="A179" s="151" t="s">
        <v>353</v>
      </c>
      <c r="B179" s="152" t="s">
        <v>409</v>
      </c>
      <c r="C179" s="348">
        <v>148930</v>
      </c>
      <c r="D179" s="305">
        <v>1100</v>
      </c>
      <c r="E179" s="181">
        <v>0</v>
      </c>
      <c r="F179" s="118">
        <f t="shared" si="152"/>
        <v>147830</v>
      </c>
      <c r="G179" s="338">
        <f t="shared" si="153"/>
        <v>26609.4</v>
      </c>
      <c r="H179" s="183">
        <f t="shared" si="154"/>
        <v>174439.4</v>
      </c>
      <c r="I179" s="334"/>
      <c r="J179" s="339"/>
      <c r="K179" s="327"/>
      <c r="L179" s="328"/>
      <c r="N179" s="283"/>
    </row>
    <row r="180" spans="1:14" s="284" customFormat="1" ht="29.25" thickBot="1">
      <c r="A180" s="151" t="s">
        <v>353</v>
      </c>
      <c r="B180" s="152" t="s">
        <v>410</v>
      </c>
      <c r="C180" s="348">
        <v>148930</v>
      </c>
      <c r="D180" s="305">
        <v>1100</v>
      </c>
      <c r="E180" s="181">
        <v>0</v>
      </c>
      <c r="F180" s="118">
        <f t="shared" si="152"/>
        <v>147830</v>
      </c>
      <c r="G180" s="338">
        <f t="shared" si="153"/>
        <v>26609.4</v>
      </c>
      <c r="H180" s="183">
        <f t="shared" si="154"/>
        <v>174439.4</v>
      </c>
      <c r="I180" s="334"/>
      <c r="J180" s="339"/>
      <c r="K180" s="327"/>
      <c r="L180" s="328"/>
      <c r="N180" s="283"/>
    </row>
    <row r="181" spans="1:14" s="340" customFormat="1" ht="29.25" thickBot="1">
      <c r="A181" s="427" t="s">
        <v>308</v>
      </c>
      <c r="B181" s="428"/>
      <c r="C181" s="429"/>
      <c r="D181" s="428"/>
      <c r="E181" s="428"/>
      <c r="F181" s="428"/>
      <c r="G181" s="428"/>
      <c r="H181" s="430"/>
      <c r="I181" s="179" t="s">
        <v>264</v>
      </c>
      <c r="J181" s="180" t="s">
        <v>265</v>
      </c>
      <c r="K181" s="179"/>
    </row>
    <row r="182" spans="1:14" s="329" customFormat="1" ht="29.25" thickBot="1">
      <c r="A182" s="427" t="s">
        <v>390</v>
      </c>
      <c r="B182" s="428"/>
      <c r="C182" s="429"/>
      <c r="D182" s="428"/>
      <c r="E182" s="428"/>
      <c r="F182" s="428"/>
      <c r="G182" s="428"/>
      <c r="H182" s="430"/>
      <c r="I182" s="177" t="s">
        <v>266</v>
      </c>
      <c r="J182" s="178" t="s">
        <v>267</v>
      </c>
      <c r="K182" s="121"/>
    </row>
    <row r="183" spans="1:14" s="329" customFormat="1">
      <c r="A183" s="446"/>
      <c r="B183" s="447"/>
      <c r="C183" s="447"/>
      <c r="D183" s="447"/>
      <c r="E183" s="260" t="s">
        <v>309</v>
      </c>
      <c r="F183" s="260" t="s">
        <v>93</v>
      </c>
      <c r="G183" s="330"/>
      <c r="H183" s="331"/>
      <c r="I183" s="261"/>
      <c r="J183" s="262"/>
      <c r="K183" s="332"/>
    </row>
    <row r="184" spans="1:14" s="329" customFormat="1" ht="29.25" thickBot="1">
      <c r="A184" s="448" t="s">
        <v>98</v>
      </c>
      <c r="B184" s="449"/>
      <c r="C184" s="449"/>
      <c r="D184" s="449"/>
      <c r="E184" s="264"/>
      <c r="F184" s="263" t="s">
        <v>112</v>
      </c>
      <c r="G184" s="263" t="s">
        <v>94</v>
      </c>
      <c r="H184" s="333"/>
      <c r="I184" s="264"/>
      <c r="J184" s="265"/>
      <c r="K184" s="334"/>
    </row>
    <row r="185" spans="1:14" s="329" customFormat="1">
      <c r="A185" s="438" t="s">
        <v>98</v>
      </c>
      <c r="B185" s="439"/>
      <c r="C185" s="439"/>
      <c r="D185" s="266"/>
      <c r="E185" s="266"/>
      <c r="F185" s="266" t="s">
        <v>112</v>
      </c>
      <c r="G185" s="267"/>
      <c r="H185" s="266" t="s">
        <v>94</v>
      </c>
      <c r="I185" s="267" t="s">
        <v>112</v>
      </c>
      <c r="J185" s="266"/>
      <c r="K185" s="332"/>
    </row>
    <row r="186" spans="1:14">
      <c r="A186" s="440"/>
      <c r="B186" s="440"/>
      <c r="C186" s="440"/>
      <c r="D186" s="440"/>
      <c r="E186" s="440"/>
      <c r="F186" s="440"/>
      <c r="G186" s="440"/>
      <c r="H186" s="441"/>
      <c r="I186" s="268"/>
      <c r="J186" s="268"/>
      <c r="K186" s="268"/>
    </row>
    <row r="187" spans="1:14">
      <c r="A187" s="268"/>
      <c r="C187" s="269"/>
      <c r="D187" s="268"/>
      <c r="E187" s="268"/>
      <c r="F187" s="268"/>
      <c r="G187" s="268"/>
      <c r="H187" s="268"/>
      <c r="I187" s="268"/>
      <c r="J187" s="268"/>
      <c r="K187" s="268"/>
    </row>
    <row r="188" spans="1:14">
      <c r="A188" s="270"/>
      <c r="C188" s="269"/>
      <c r="D188" s="268"/>
      <c r="E188" s="268"/>
      <c r="F188" s="268"/>
      <c r="G188" s="268"/>
      <c r="H188" s="268"/>
      <c r="I188" s="268"/>
      <c r="J188" s="268"/>
      <c r="K188" s="268"/>
    </row>
    <row r="189" spans="1:14">
      <c r="A189" s="270"/>
      <c r="C189" s="269"/>
      <c r="D189" s="268"/>
      <c r="E189" s="268"/>
      <c r="F189" s="268"/>
      <c r="G189" s="268"/>
      <c r="H189" s="268"/>
      <c r="I189" s="268"/>
      <c r="J189" s="268"/>
      <c r="K189" s="268"/>
    </row>
    <row r="190" spans="1:14">
      <c r="A190" s="270"/>
      <c r="C190" s="269"/>
      <c r="D190" s="268"/>
      <c r="E190" s="268"/>
      <c r="F190" s="268"/>
      <c r="G190" s="268"/>
      <c r="H190" s="268"/>
      <c r="I190" s="268"/>
      <c r="J190" s="268"/>
      <c r="K190" s="268"/>
    </row>
    <row r="191" spans="1:14">
      <c r="A191" s="270"/>
      <c r="C191" s="269"/>
      <c r="D191" s="268"/>
      <c r="E191" s="268"/>
      <c r="F191" s="268"/>
      <c r="G191" s="268"/>
      <c r="H191" s="268"/>
      <c r="I191" s="268"/>
      <c r="J191" s="268"/>
      <c r="K191" s="268"/>
    </row>
    <row r="192" spans="1:14">
      <c r="A192" s="270"/>
      <c r="C192" s="269"/>
      <c r="D192" s="268"/>
      <c r="E192" s="268"/>
      <c r="F192" s="268"/>
      <c r="G192" s="268"/>
      <c r="H192" s="268"/>
      <c r="I192" s="268"/>
      <c r="J192" s="268"/>
      <c r="K192" s="268"/>
    </row>
    <row r="193" spans="1:11">
      <c r="A193" s="270"/>
      <c r="C193" s="269"/>
      <c r="D193" s="268"/>
      <c r="E193" s="268"/>
      <c r="F193" s="268"/>
      <c r="G193" s="268"/>
      <c r="H193" s="268"/>
      <c r="I193" s="268"/>
      <c r="J193" s="268"/>
      <c r="K193" s="268"/>
    </row>
    <row r="194" spans="1:11">
      <c r="B194" s="335"/>
      <c r="C194" s="272"/>
      <c r="D194" s="272"/>
      <c r="K194" s="336"/>
    </row>
  </sheetData>
  <mergeCells count="17">
    <mergeCell ref="A185:C185"/>
    <mergeCell ref="A186:H186"/>
    <mergeCell ref="A5:H5"/>
    <mergeCell ref="A68:H68"/>
    <mergeCell ref="A123:H123"/>
    <mergeCell ref="A181:H181"/>
    <mergeCell ref="A182:H182"/>
    <mergeCell ref="A183:D183"/>
    <mergeCell ref="A184:D184"/>
    <mergeCell ref="K5:L5"/>
    <mergeCell ref="K68:L68"/>
    <mergeCell ref="K123:L123"/>
    <mergeCell ref="A1:A2"/>
    <mergeCell ref="B1:H1"/>
    <mergeCell ref="B2:H2"/>
    <mergeCell ref="B3:H3"/>
    <mergeCell ref="B4:H4"/>
  </mergeCells>
  <printOptions horizontalCentered="1" verticalCentered="1"/>
  <pageMargins left="0" right="0" top="0.22" bottom="0.18" header="0" footer="0"/>
  <pageSetup paperSize="9" scale="15" orientation="portrait" r:id="rId1"/>
  <rowBreaks count="1" manualBreakCount="1">
    <brk id="14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Y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W g W + q w A A A D 3 A A A A E g A A A E N v b m Z p Z y 9 Q Y W N r Y W d l L n h t b I S P s Q 6 C M B i E d x P f g X S n L W U x 5 K c M r p K Y E I 1 r A w 0 0 Q m t o s b y b g 4 / k K w h R 1 M 3 x 7 r 7 k 7 h 6 3 O 2 R j 1 w Z X 2 V t l d I o i T F F g n d C V a I 2 W K d I G Z X y 9 g r 0 o z 6 K W w U R r m 4 y 2 S l H j 3 C U h x H u P f Y x N X x N G a U R O + a 4 o G 9 k J 9 I H V f z h U e q 4 t J e J w f K 3 h D E c x w z H b Y A p k M S F X + g u w a f C c / p i w H V o 3 9 J J L H R 4 K I I s E 8 v 7 A n w A A A P / / A w B Q S w M E F A A C A A g A A A A h A L u g h 9 + m B A A A 8 U Y A A B M A A A B G b 3 J t d W x h c y 9 T Z W N 0 a W 9 u M S 5 t 7 F t d c 6 J I F H 1 P 1 f w H i r x o l T r d z Y e 4 W 3 n I g E R r d U K h e b B C H t h I J l a h p I T U 7 F Y q / 3 0 b R J m Z 3 D s j 6 i T B 7 b w E T 9 / + u H D O o b u B O L h N Z t F C G q 3 + 0 z 9 P T u J 7 f x l M J c f / E h C q S m d S G C Q f T i T + N 4 o e l 7 c B R 5 z p X W v s / x 0 G c c 2 e h U H L j B Z J s E j i m u x 5 Z j S n X u C N r 9 z z v 3 r 9 c 8 m + H F h d 1 7 u f B 6 H n u H 2 z K w 3 6 o 7 F n T 5 q M M L X J N I / Q J u l k v z y n K z n L G e / D n C 1 v H 0 N / K R H a I p 1 W W t h 6 m N 7 J 9 Y Z 0 3 Z 8 / h M G c 9 + e n Q z 6 T a U u R b + q N 1 R j T Y V M + x N V Y n 6 7 7 0 z M 5 T 0 W + e b 6 2 / M S / y U N P Z f P e X 3 z h u Y 7 / f Q h k X i n L q T V e + o v 4 L l r O z S h 8 n C / S w r i W t d t 4 e p J X I J U b U s I L p C T 4 J 3 l u S G u c I b i C 4 C q C a w i u I 3 g b w Q 0 E 7 y A 4 J V g B l j H F U q b f 5 / x c / 3 A y W 4 B n / k f S K c d D O k W Q 7 n C k K 0 E h d j w U Y o J C b + l b 3 x R g S V M s a 4 q l T b G 8 K Z Y 4 x T J n W O Y M v d Z Y 5 g z L n G G Z M y x z h m X O 2 r t K m h 6 P p K m Q t J D 0 / p L e S j y n c k Y l Q t t S x h y J k r p c N S l t U v h e T W v 4 p Z y c Z T S P E p 5 + L / C n w T I u J J W X 5 H h t 3 Q Q f Q V 5 y H o a j W 5 + P M j 5 L l o / B Z g y l N A q M I F X s i + v 6 m d / f y Q C C q Z H C / U W i q 6 2 0 z R x n M G 6 l 7 Z z W w r s 6 W E t T d B T P a l 1 B p W 2 m Q b X S y w b h G m F Q L 5 c X g 0 F 3 B O M u g g 9 / w M s x X c + Z 3 q k s 0 X W Y 6 P r + R N c F 0 Y + H 6 C w n u l p Z o j O Y 6 P u t e d a N i D m S m C O V E x T N B a V U V l A U F h Q 9 h K D E o k M I q q S g t F x Q 7 a Z R W U l p s K S 0 Q 0 h K + 9 9 J q h x / 1 J w / e m X Z o 8 L s U f e f y q u v M 5 X v W U 4 X m L c z j Y 0 A W N e Z B U 2 x D Z 2 O w C m 2 R i A 8 a w e f s K e t 4 a V U 0 6 A x f O I F N K t l w b U M G F d h n K 8 p Y F z t Q L i T N v S T 3 l U 2 w v C f Z a r C t Z C z y s 8 2 0 r u O n B M F X L j 0 r E 8 W j H c R f I j F I + 0 P E X x g 7 b N g U n I 7 0 S p r J w p s J 8 r + d q I I O x F 2 I u x k 2 + d R x H h l B 3 F + 2 / M o Y o j n U W J p + B s f M Z d Q V f t 4 V N U W q h K q 2 l p V u + + r S D X 2 6 t N Z R + y t C P U c / z 0 J 2 I e q s t o q v x f 1 c o V I m e t + z F Y 0 2 S E F I s h o E 8 E P K b Q w U T a N p I d Q C N M u 1 i H p I R S i F C E K E k L Z h Q v A Q 8 p M E F c I j K e j B H H j M 9 I + G N 8 l M D 5 k G t y O S m B c R + I p G X e R 8 X T B B d n q / P E D C j 4 v X x c P w G L 7 4 + X F Z B 1 i U / 4 r O 5 6 A w e a m M b N 3 m C 2 l K j t D 5 b e V h D M I Z / i F M 2 Q R r 2 0 P x S s 6 V b a H 7 V / T K W s P 7 I 3 s Y V j Y w x C 2 B 7 u w B x u x B 7 e w B x e x B 7 s I s Z G Q S e E g E 8 R B J o W D T B A H m c A O Y h O j 6 N 8 A + 3 c R k 3 E R k z E R k z E R k z E R k z E R k z E R k z E R k z E R k z E R k z E B k 9 n 1 N a E q i 3 r 7 V 4 X K i p o K U Q t R V 0 z U j K y / j 1 C a t P w L t e Y f 3 l X M i e n N Z 0 k Q e 1 b 0 d R F G / j Q G n v z S 9 i 5 y 5 e O D 5 M r I A b b K G B F b Z e 9 i q 2 z H T e D 3 x 1 a x s f v G b N 2 V S b t M a A S b B J u g L w 0 7 7 5 B J 2 3 9 C W J 5 J b c G k d 3 8 X / Q 8 A A P / / A w B Q S w E C L Q A U A A Y A C A A A A C E A K t 2 q Q N I A A A A 3 A Q A A E w A A A A A A A A A A A A A A A A A A A A A A W 0 N v b n R l b n R f V H l w Z X N d L n h t b F B L A Q I t A B Q A A g A I A A A A I Q C d a B b 6 r A A A A P c A A A A S A A A A A A A A A A A A A A A A A A s D A A B D b 2 5 m a W c v U G F j a 2 F n Z S 5 4 b W x Q S w E C L Q A U A A I A C A A A A C E A u 6 C H 3 6 Y E A A D x R g A A E w A A A A A A A A A A A A A A A A D n A w A A R m 9 y b X V s Y X M v U 2 V j d G l v b j E u b V B L B Q Y A A A A A A w A D A M I A A A C + C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o o B A A A A A A C I i g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h Z 2 U w M T Q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3 O j U 5 O j U 0 L j g 0 M T Y 0 N z d a I i 8 + P E V u d H J 5 I F R 5 c G U 9 I k Z p b G x D b 2 x 1 b W 5 U e X B l c y I g V m F s d W U 9 I n N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0 M j Q 4 M T Z j N i 1 k O D I 3 L T Q w M j U t Y W J j N S 0 x N W Q w Y j E 4 N G F l Y 2 M i L z 4 8 R W 5 0 c n k g V H l w Z T 0 i U m V j b 3 Z l c n l U Y X J n Z X R D b 2 x 1 b W 4 i I F Z h b H V l P S J s N j M i L z 4 8 R W 5 0 c n k g V H l w Z T 0 i U m V j b 3 Z l c n l U Y X J n Z X R S b 3 c i I F Z h b H V l P S J s O T A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T Q v Q 2 h h b m d l Z C B U e X B l L n t D b 2 x 1 b W 4 x L D B 9 J n F 1 b 3 Q 7 L C Z x d W 9 0 O 1 N l Y 3 R p b 2 4 x L 1 B h Z 2 U w M T Q v Q 2 h h b m d l Z C B U e X B l L n t D b 2 x 1 b W 4 y L D F 9 J n F 1 b 3 Q 7 L C Z x d W 9 0 O 1 N l Y 3 R p b 2 4 x L 1 B h Z 2 U w M T Q v Q 2 h h b m d l Z C B U e X B l L n t D b 2 x 1 b W 4 z L D J 9 J n F 1 b 3 Q 7 L C Z x d W 9 0 O 1 N l Y 3 R p b 2 4 x L 1 B h Z 2 U w M T Q v Q 2 h h b m d l Z C B U e X B l L n t D b 2 x 1 b W 4 0 L D N 9 J n F 1 b 3 Q 7 L C Z x d W 9 0 O 1 N l Y 3 R p b 2 4 x L 1 B h Z 2 U w M T Q v Q 2 h h b m d l Z C B U e X B l L n t D b 2 x 1 b W 4 1 L D R 9 J n F 1 b 3 Q 7 L C Z x d W 9 0 O 1 N l Y 3 R p b 2 4 x L 1 B h Z 2 U w M T Q v Q 2 h h b m d l Z C B U e X B l L n t D b 2 x 1 b W 4 2 L D V 9 J n F 1 b 3 Q 7 L C Z x d W 9 0 O 1 N l Y 3 R p b 2 4 x L 1 B h Z 2 U w M T Q v Q 2 h h b m d l Z C B U e X B l L n t D b 2 x 1 b W 4 3 L D Z 9 J n F 1 b 3 Q 7 L C Z x d W 9 0 O 1 N l Y 3 R p b 2 4 x L 1 B h Z 2 U w M T Q v Q 2 h h b m d l Z C B U e X B l L n t D b 2 x 1 b W 4 4 L D d 9 J n F 1 b 3 Q 7 L C Z x d W 9 0 O 1 N l Y 3 R p b 2 4 x L 1 B h Z 2 U w M T Q v Q 2 h h b m d l Z C B U e X B l L n t D b 2 x 1 b W 4 5 L D h 9 J n F 1 b 3 Q 7 L C Z x d W 9 0 O 1 N l Y 3 R p b 2 4 x L 1 B h Z 2 U w M T Q v Q 2 h h b m d l Z C B U e X B l L n t D b 2 x 1 b W 4 x M C w 5 f S Z x d W 9 0 O y w m c X V v d D t T Z W N 0 a W 9 u M S 9 Q Y W d l M D E 0 L 0 N o Y W 5 n Z W Q g V H l w Z S 5 7 Q 2 9 s d W 1 u M T E s M T B 9 J n F 1 b 3 Q 7 L C Z x d W 9 0 O 1 N l Y 3 R p b 2 4 x L 1 B h Z 2 U w M T Q v Q 2 h h b m d l Z C B U e X B l L n t D b 2 x 1 b W 4 x M i w x M X 0 m c X V v d D s s J n F 1 b 3 Q 7 U 2 V j d G l v b j E v U G F n Z T A x N C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U G F n Z T A x N C 9 D a G F u Z 2 V k I F R 5 c G U u e 0 N v b H V t b j E s M H 0 m c X V v d D s s J n F 1 b 3 Q 7 U 2 V j d G l v b j E v U G F n Z T A x N C 9 D a G F u Z 2 V k I F R 5 c G U u e 0 N v b H V t b j I s M X 0 m c X V v d D s s J n F 1 b 3 Q 7 U 2 V j d G l v b j E v U G F n Z T A x N C 9 D a G F u Z 2 V k I F R 5 c G U u e 0 N v b H V t b j M s M n 0 m c X V v d D s s J n F 1 b 3 Q 7 U 2 V j d G l v b j E v U G F n Z T A x N C 9 D a G F u Z 2 V k I F R 5 c G U u e 0 N v b H V t b j Q s M 3 0 m c X V v d D s s J n F 1 b 3 Q 7 U 2 V j d G l v b j E v U G F n Z T A x N C 9 D a G F u Z 2 V k I F R 5 c G U u e 0 N v b H V t b j U s N H 0 m c X V v d D s s J n F 1 b 3 Q 7 U 2 V j d G l v b j E v U G F n Z T A x N C 9 D a G F u Z 2 V k I F R 5 c G U u e 0 N v b H V t b j Y s N X 0 m c X V v d D s s J n F 1 b 3 Q 7 U 2 V j d G l v b j E v U G F n Z T A x N C 9 D a G F u Z 2 V k I F R 5 c G U u e 0 N v b H V t b j c s N n 0 m c X V v d D s s J n F 1 b 3 Q 7 U 2 V j d G l v b j E v U G F n Z T A x N C 9 D a G F u Z 2 V k I F R 5 c G U u e 0 N v b H V t b j g s N 3 0 m c X V v d D s s J n F 1 b 3 Q 7 U 2 V j d G l v b j E v U G F n Z T A x N C 9 D a G F u Z 2 V k I F R 5 c G U u e 0 N v b H V t b j k s O H 0 m c X V v d D s s J n F 1 b 3 Q 7 U 2 V j d G l v b j E v U G F n Z T A x N C 9 D a G F u Z 2 V k I F R 5 c G U u e 0 N v b H V t b j E w L D l 9 J n F 1 b 3 Q 7 L C Z x d W 9 0 O 1 N l Y 3 R p b 2 4 x L 1 B h Z 2 U w M T Q v Q 2 h h b m d l Z C B U e X B l L n t D b 2 x 1 b W 4 x M S w x M H 0 m c X V v d D s s J n F 1 b 3 Q 7 U 2 V j d G l v b j E v U G F n Z T A x N C 9 D a G F u Z 2 V k I F R 5 c G U u e 0 N v b H V t b j E y L D E x f S Z x d W 9 0 O y w m c X V v d D t T Z W N 0 a W 9 u M S 9 Q Y W d l M D E 0 L 0 N o Y W 5 n Z W Q g V H l w Z S 5 7 Q 2 9 s d W 1 u M T M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E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w M l Q w N z o 1 O T o w N i 4 1 M D E 0 O T c x W i I v P j x F b n R y e S B U e X B l P S J G a W x s Q 2 9 s d W 1 u V H l w Z X M i I F Z h b H V l P S J z Q m d Z R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w M j c 3 O W Y 2 O S 1 i M T c 4 L T Q 1 O D I t O W M w O C 1 i O W Y w O D k 2 O T h k M W Y i L z 4 8 R W 5 0 c n k g V H l w Z T 0 i U m V j b 3 Z l c n l U Y X J n Z X R D b 2 x 1 b W 4 i I F Z h b H V l P S J s N T E i L z 4 8 R W 5 0 c n k g V H l w Z T 0 i U m V j b 3 Z l c n l U Y X J n Z X R S b 3 c i I F Z h b H V l P S J s O T A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T M v Q 2 h h b m d l Z C B U e X B l L n t D b 2 x 1 b W 4 x L D B 9 J n F 1 b 3 Q 7 L C Z x d W 9 0 O 1 N l Y 3 R p b 2 4 x L 1 B h Z 2 U w M T M v Q 2 h h b m d l Z C B U e X B l L n t D b 2 x 1 b W 4 y L D F 9 J n F 1 b 3 Q 7 L C Z x d W 9 0 O 1 N l Y 3 R p b 2 4 x L 1 B h Z 2 U w M T M v Q 2 h h b m d l Z C B U e X B l L n t D b 2 x 1 b W 4 z L D J 9 J n F 1 b 3 Q 7 L C Z x d W 9 0 O 1 N l Y 3 R p b 2 4 x L 1 B h Z 2 U w M T M v Q 2 h h b m d l Z C B U e X B l L n t D b 2 x 1 b W 4 0 L D N 9 J n F 1 b 3 Q 7 L C Z x d W 9 0 O 1 N l Y 3 R p b 2 4 x L 1 B h Z 2 U w M T M v Q 2 h h b m d l Z C B U e X B l L n t D b 2 x 1 b W 4 1 L D R 9 J n F 1 b 3 Q 7 L C Z x d W 9 0 O 1 N l Y 3 R p b 2 4 x L 1 B h Z 2 U w M T M v Q 2 h h b m d l Z C B U e X B l L n t D b 2 x 1 b W 4 2 L D V 9 J n F 1 b 3 Q 7 L C Z x d W 9 0 O 1 N l Y 3 R p b 2 4 x L 1 B h Z 2 U w M T M v Q 2 h h b m d l Z C B U e X B l L n t D b 2 x 1 b W 4 3 L D Z 9 J n F 1 b 3 Q 7 L C Z x d W 9 0 O 1 N l Y 3 R p b 2 4 x L 1 B h Z 2 U w M T M v Q 2 h h b m d l Z C B U e X B l L n t D b 2 x 1 b W 4 4 L D d 9 J n F 1 b 3 Q 7 L C Z x d W 9 0 O 1 N l Y 3 R p b 2 4 x L 1 B h Z 2 U w M T M v Q 2 h h b m d l Z C B U e X B l L n t D b 2 x 1 b W 4 5 L D h 9 J n F 1 b 3 Q 7 L C Z x d W 9 0 O 1 N l Y 3 R p b 2 4 x L 1 B h Z 2 U w M T M v Q 2 h h b m d l Z C B U e X B l L n t D b 2 x 1 b W 4 x M C w 5 f S Z x d W 9 0 O y w m c X V v d D t T Z W N 0 a W 9 u M S 9 Q Y W d l M D E z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Q Y W d l M D E z L 0 N o Y W 5 n Z W Q g V H l w Z S 5 7 Q 2 9 s d W 1 u M S w w f S Z x d W 9 0 O y w m c X V v d D t T Z W N 0 a W 9 u M S 9 Q Y W d l M D E z L 0 N o Y W 5 n Z W Q g V H l w Z S 5 7 Q 2 9 s d W 1 u M i w x f S Z x d W 9 0 O y w m c X V v d D t T Z W N 0 a W 9 u M S 9 Q Y W d l M D E z L 0 N o Y W 5 n Z W Q g V H l w Z S 5 7 Q 2 9 s d W 1 u M y w y f S Z x d W 9 0 O y w m c X V v d D t T Z W N 0 a W 9 u M S 9 Q Y W d l M D E z L 0 N o Y W 5 n Z W Q g V H l w Z S 5 7 Q 2 9 s d W 1 u N C w z f S Z x d W 9 0 O y w m c X V v d D t T Z W N 0 a W 9 u M S 9 Q Y W d l M D E z L 0 N o Y W 5 n Z W Q g V H l w Z S 5 7 Q 2 9 s d W 1 u N S w 0 f S Z x d W 9 0 O y w m c X V v d D t T Z W N 0 a W 9 u M S 9 Q Y W d l M D E z L 0 N o Y W 5 n Z W Q g V H l w Z S 5 7 Q 2 9 s d W 1 u N i w 1 f S Z x d W 9 0 O y w m c X V v d D t T Z W N 0 a W 9 u M S 9 Q Y W d l M D E z L 0 N o Y W 5 n Z W Q g V H l w Z S 5 7 Q 2 9 s d W 1 u N y w 2 f S Z x d W 9 0 O y w m c X V v d D t T Z W N 0 a W 9 u M S 9 Q Y W d l M D E z L 0 N o Y W 5 n Z W Q g V H l w Z S 5 7 Q 2 9 s d W 1 u O C w 3 f S Z x d W 9 0 O y w m c X V v d D t T Z W N 0 a W 9 u M S 9 Q Y W d l M D E z L 0 N o Y W 5 n Z W Q g V H l w Z S 5 7 Q 2 9 s d W 1 u O S w 4 f S Z x d W 9 0 O y w m c X V v d D t T Z W N 0 a W 9 u M S 9 Q Y W d l M D E z L 0 N o Y W 5 n Z W Q g V H l w Z S 5 7 Q 2 9 s d W 1 u M T A s O X 0 m c X V v d D s s J n F 1 b 3 Q 7 U 2 V j d G l v b j E v U G F n Z T A x M y 9 D a G F u Z 2 V k I F R 5 c G U u e 0 N v b H V t b j E x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x M j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J U M D c 6 N T g 6 M j M u M T U w M z c 3 O V o i L z 4 8 R W 5 0 c n k g V H l w Z T 0 i R m l s b E N v b H V t b l R 5 c G V z I i B W Y W x 1 Z T 0 i c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h N G Q 1 Y z d m O C 1 i Z T M x L T Q x M W E t Y m J l M S 0 2 Z D M x N D N m Y T d h Z D g i L z 4 8 R W 5 0 c n k g V H l w Z T 0 i U m V j b 3 Z l c n l U Y X J n Z X R D b 2 x 1 b W 4 i I F Z h b H V l P S J s M j M i L z 4 8 R W 5 0 c n k g V H l w Z T 0 i U m V j b 3 Z l c n l U Y X J n Z X R S b 3 c i I F Z h b H V l P S J s O T A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T I v Q 2 h h b m d l Z C B U e X B l L n t D b 2 x 1 b W 4 x L D B 9 J n F 1 b 3 Q 7 L C Z x d W 9 0 O 1 N l Y 3 R p b 2 4 x L 1 B h Z 2 U w M T I v Q 2 h h b m d l Z C B U e X B l L n t D b 2 x 1 b W 4 y L D F 9 J n F 1 b 3 Q 7 L C Z x d W 9 0 O 1 N l Y 3 R p b 2 4 x L 1 B h Z 2 U w M T I v Q 2 h h b m d l Z C B U e X B l L n t D b 2 x 1 b W 4 z L D J 9 J n F 1 b 3 Q 7 L C Z x d W 9 0 O 1 N l Y 3 R p b 2 4 x L 1 B h Z 2 U w M T I v Q 2 h h b m d l Z C B U e X B l L n t D b 2 x 1 b W 4 0 L D N 9 J n F 1 b 3 Q 7 L C Z x d W 9 0 O 1 N l Y 3 R p b 2 4 x L 1 B h Z 2 U w M T I v Q 2 h h b m d l Z C B U e X B l L n t D b 2 x 1 b W 4 1 L D R 9 J n F 1 b 3 Q 7 L C Z x d W 9 0 O 1 N l Y 3 R p b 2 4 x L 1 B h Z 2 U w M T I v Q 2 h h b m d l Z C B U e X B l L n t D b 2 x 1 b W 4 2 L D V 9 J n F 1 b 3 Q 7 L C Z x d W 9 0 O 1 N l Y 3 R p b 2 4 x L 1 B h Z 2 U w M T I v Q 2 h h b m d l Z C B U e X B l L n t D b 2 x 1 b W 4 3 L D Z 9 J n F 1 b 3 Q 7 L C Z x d W 9 0 O 1 N l Y 3 R p b 2 4 x L 1 B h Z 2 U w M T I v Q 2 h h b m d l Z C B U e X B l L n t D b 2 x 1 b W 4 4 L D d 9 J n F 1 b 3 Q 7 L C Z x d W 9 0 O 1 N l Y 3 R p b 2 4 x L 1 B h Z 2 U w M T I v Q 2 h h b m d l Z C B U e X B l L n t D b 2 x 1 b W 4 5 L D h 9 J n F 1 b 3 Q 7 L C Z x d W 9 0 O 1 N l Y 3 R p b 2 4 x L 1 B h Z 2 U w M T I v Q 2 h h b m d l Z C B U e X B l L n t D b 2 x 1 b W 4 x M C w 5 f S Z x d W 9 0 O y w m c X V v d D t T Z W N 0 a W 9 u M S 9 Q Y W d l M D E y L 0 N o Y W 5 n Z W Q g V H l w Z S 5 7 Q 2 9 s d W 1 u M T E s M T B 9 J n F 1 b 3 Q 7 L C Z x d W 9 0 O 1 N l Y 3 R p b 2 4 x L 1 B h Z 2 U w M T I v Q 2 h h b m d l Z C B U e X B l L n t D b 2 x 1 b W 4 x M i w x M X 0 m c X V v d D s s J n F 1 b 3 Q 7 U 2 V j d G l v b j E v U G F n Z T A x M i 9 D a G F u Z 2 V k I F R 5 c G U u e 0 N v b H V t b j E z L D E y f S Z x d W 9 0 O y w m c X V v d D t T Z W N 0 a W 9 u M S 9 Q Y W d l M D E y L 0 N o Y W 5 n Z W Q g V H l w Z S 5 7 Q 2 9 s d W 1 u M T Q s M T N 9 J n F 1 b 3 Q 7 L C Z x d W 9 0 O 1 N l Y 3 R p b 2 4 x L 1 B h Z 2 U w M T I v Q 2 h h b m d l Z C B U e X B l L n t D b 2 x 1 b W 4 x N S w x N H 0 m c X V v d D s s J n F 1 b 3 Q 7 U 2 V j d G l v b j E v U G F n Z T A x M i 9 D a G F u Z 2 V k I F R 5 c G U u e 0 N v b H V t b j E 2 L D E 1 f S Z x d W 9 0 O y w m c X V v d D t T Z W N 0 a W 9 u M S 9 Q Y W d l M D E y L 0 N o Y W 5 n Z W Q g V H l w Z S 5 7 Q 2 9 s d W 1 u M T c s M T Z 9 J n F 1 b 3 Q 7 L C Z x d W 9 0 O 1 N l Y 3 R p b 2 4 x L 1 B h Z 2 U w M T I v Q 2 h h b m d l Z C B U e X B l L n t D b 2 x 1 b W 4 x O C w x N 3 0 m c X V v d D s s J n F 1 b 3 Q 7 U 2 V j d G l v b j E v U G F n Z T A x M i 9 D a G F u Z 2 V k I F R 5 c G U u e 0 N v b H V t b j E 5 L D E 4 f S Z x d W 9 0 O y w m c X V v d D t T Z W N 0 a W 9 u M S 9 Q Y W d l M D E y L 0 N o Y W 5 n Z W Q g V H l w Z S 5 7 Q 2 9 s d W 1 u M j A s M T l 9 J n F 1 b 3 Q 7 L C Z x d W 9 0 O 1 N l Y 3 R p b 2 4 x L 1 B h Z 2 U w M T I v Q 2 h h b m d l Z C B U e X B l L n t D b 2 x 1 b W 4 y M S w y M H 0 m c X V v d D s s J n F 1 b 3 Q 7 U 2 V j d G l v b j E v U G F n Z T A x M i 9 D a G F u Z 2 V k I F R 5 c G U u e 0 N v b H V t b j I y L D I x f S Z x d W 9 0 O y w m c X V v d D t T Z W N 0 a W 9 u M S 9 Q Y W d l M D E y L 0 N o Y W 5 n Z W Q g V H l w Z S 5 7 Q 2 9 s d W 1 u M j M s M j J 9 J n F 1 b 3 Q 7 L C Z x d W 9 0 O 1 N l Y 3 R p b 2 4 x L 1 B h Z 2 U w M T I v Q 2 h h b m d l Z C B U e X B l L n t D b 2 x 1 b W 4 y N C w y M 3 0 m c X V v d D s s J n F 1 b 3 Q 7 U 2 V j d G l v b j E v U G F n Z T A x M i 9 D a G F u Z 2 V k I F R 5 c G U u e 0 N v b H V t b j I 1 L D I 0 f S Z x d W 9 0 O y w m c X V v d D t T Z W N 0 a W 9 u M S 9 Q Y W d l M D E y L 0 N o Y W 5 n Z W Q g V H l w Z S 5 7 Q 2 9 s d W 1 u M j Y s M j V 9 J n F 1 b 3 Q 7 L C Z x d W 9 0 O 1 N l Y 3 R p b 2 4 x L 1 B h Z 2 U w M T I v Q 2 h h b m d l Z C B U e X B l L n t D b 2 x 1 b W 4 y N y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1 B h Z 2 U w M T I v Q 2 h h b m d l Z C B U e X B l L n t D b 2 x 1 b W 4 x L D B 9 J n F 1 b 3 Q 7 L C Z x d W 9 0 O 1 N l Y 3 R p b 2 4 x L 1 B h Z 2 U w M T I v Q 2 h h b m d l Z C B U e X B l L n t D b 2 x 1 b W 4 y L D F 9 J n F 1 b 3 Q 7 L C Z x d W 9 0 O 1 N l Y 3 R p b 2 4 x L 1 B h Z 2 U w M T I v Q 2 h h b m d l Z C B U e X B l L n t D b 2 x 1 b W 4 z L D J 9 J n F 1 b 3 Q 7 L C Z x d W 9 0 O 1 N l Y 3 R p b 2 4 x L 1 B h Z 2 U w M T I v Q 2 h h b m d l Z C B U e X B l L n t D b 2 x 1 b W 4 0 L D N 9 J n F 1 b 3 Q 7 L C Z x d W 9 0 O 1 N l Y 3 R p b 2 4 x L 1 B h Z 2 U w M T I v Q 2 h h b m d l Z C B U e X B l L n t D b 2 x 1 b W 4 1 L D R 9 J n F 1 b 3 Q 7 L C Z x d W 9 0 O 1 N l Y 3 R p b 2 4 x L 1 B h Z 2 U w M T I v Q 2 h h b m d l Z C B U e X B l L n t D b 2 x 1 b W 4 2 L D V 9 J n F 1 b 3 Q 7 L C Z x d W 9 0 O 1 N l Y 3 R p b 2 4 x L 1 B h Z 2 U w M T I v Q 2 h h b m d l Z C B U e X B l L n t D b 2 x 1 b W 4 3 L D Z 9 J n F 1 b 3 Q 7 L C Z x d W 9 0 O 1 N l Y 3 R p b 2 4 x L 1 B h Z 2 U w M T I v Q 2 h h b m d l Z C B U e X B l L n t D b 2 x 1 b W 4 4 L D d 9 J n F 1 b 3 Q 7 L C Z x d W 9 0 O 1 N l Y 3 R p b 2 4 x L 1 B h Z 2 U w M T I v Q 2 h h b m d l Z C B U e X B l L n t D b 2 x 1 b W 4 5 L D h 9 J n F 1 b 3 Q 7 L C Z x d W 9 0 O 1 N l Y 3 R p b 2 4 x L 1 B h Z 2 U w M T I v Q 2 h h b m d l Z C B U e X B l L n t D b 2 x 1 b W 4 x M C w 5 f S Z x d W 9 0 O y w m c X V v d D t T Z W N 0 a W 9 u M S 9 Q Y W d l M D E y L 0 N o Y W 5 n Z W Q g V H l w Z S 5 7 Q 2 9 s d W 1 u M T E s M T B 9 J n F 1 b 3 Q 7 L C Z x d W 9 0 O 1 N l Y 3 R p b 2 4 x L 1 B h Z 2 U w M T I v Q 2 h h b m d l Z C B U e X B l L n t D b 2 x 1 b W 4 x M i w x M X 0 m c X V v d D s s J n F 1 b 3 Q 7 U 2 V j d G l v b j E v U G F n Z T A x M i 9 D a G F u Z 2 V k I F R 5 c G U u e 0 N v b H V t b j E z L D E y f S Z x d W 9 0 O y w m c X V v d D t T Z W N 0 a W 9 u M S 9 Q Y W d l M D E y L 0 N o Y W 5 n Z W Q g V H l w Z S 5 7 Q 2 9 s d W 1 u M T Q s M T N 9 J n F 1 b 3 Q 7 L C Z x d W 9 0 O 1 N l Y 3 R p b 2 4 x L 1 B h Z 2 U w M T I v Q 2 h h b m d l Z C B U e X B l L n t D b 2 x 1 b W 4 x N S w x N H 0 m c X V v d D s s J n F 1 b 3 Q 7 U 2 V j d G l v b j E v U G F n Z T A x M i 9 D a G F u Z 2 V k I F R 5 c G U u e 0 N v b H V t b j E 2 L D E 1 f S Z x d W 9 0 O y w m c X V v d D t T Z W N 0 a W 9 u M S 9 Q Y W d l M D E y L 0 N o Y W 5 n Z W Q g V H l w Z S 5 7 Q 2 9 s d W 1 u M T c s M T Z 9 J n F 1 b 3 Q 7 L C Z x d W 9 0 O 1 N l Y 3 R p b 2 4 x L 1 B h Z 2 U w M T I v Q 2 h h b m d l Z C B U e X B l L n t D b 2 x 1 b W 4 x O C w x N 3 0 m c X V v d D s s J n F 1 b 3 Q 7 U 2 V j d G l v b j E v U G F n Z T A x M i 9 D a G F u Z 2 V k I F R 5 c G U u e 0 N v b H V t b j E 5 L D E 4 f S Z x d W 9 0 O y w m c X V v d D t T Z W N 0 a W 9 u M S 9 Q Y W d l M D E y L 0 N o Y W 5 n Z W Q g V H l w Z S 5 7 Q 2 9 s d W 1 u M j A s M T l 9 J n F 1 b 3 Q 7 L C Z x d W 9 0 O 1 N l Y 3 R p b 2 4 x L 1 B h Z 2 U w M T I v Q 2 h h b m d l Z C B U e X B l L n t D b 2 x 1 b W 4 y M S w y M H 0 m c X V v d D s s J n F 1 b 3 Q 7 U 2 V j d G l v b j E v U G F n Z T A x M i 9 D a G F u Z 2 V k I F R 5 c G U u e 0 N v b H V t b j I y L D I x f S Z x d W 9 0 O y w m c X V v d D t T Z W N 0 a W 9 u M S 9 Q Y W d l M D E y L 0 N o Y W 5 n Z W Q g V H l w Z S 5 7 Q 2 9 s d W 1 u M j M s M j J 9 J n F 1 b 3 Q 7 L C Z x d W 9 0 O 1 N l Y 3 R p b 2 4 x L 1 B h Z 2 U w M T I v Q 2 h h b m d l Z C B U e X B l L n t D b 2 x 1 b W 4 y N C w y M 3 0 m c X V v d D s s J n F 1 b 3 Q 7 U 2 V j d G l v b j E v U G F n Z T A x M i 9 D a G F u Z 2 V k I F R 5 c G U u e 0 N v b H V t b j I 1 L D I 0 f S Z x d W 9 0 O y w m c X V v d D t T Z W N 0 a W 9 u M S 9 Q Y W d l M D E y L 0 N o Y W 5 n Z W Q g V H l w Z S 5 7 Q 2 9 s d W 1 u M j Y s M j V 9 J n F 1 b 3 Q 7 L C Z x d W 9 0 O 1 N l Y 3 R p b 2 4 x L 1 B h Z 2 U w M T I v Q 2 h h b m d l Z C B U e X B l L n t D b 2 x 1 b W 4 y N y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U w M T E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3 O j U 3 O j M y L j k 0 M z k 2 M z Z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k 4 N 2 I x N z g 4 L T I x M m Q t N G R l Z i 1 h Y 2 I 5 L T I 2 N z R l N j I 1 N T V j Z S I v P j x F b n R y e S B U e X B l P S J S Z W N v d m V y e V R h c m d l d E N v b H V t b i I g V m F s d W U 9 I m w x I i 8 + P E V u d H J 5 I F R 5 c G U 9 I l J l Y 2 9 2 Z X J 5 V G F y Z 2 V 0 U m 9 3 I i B W Y W x 1 Z T 0 i b D k w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E x L 0 N o Y W 5 n Z W Q g V H l w Z S 5 7 Q 2 9 s d W 1 u M S w w f S Z x d W 9 0 O y w m c X V v d D t T Z W N 0 a W 9 u M S 9 Q Y W d l M D E x L 0 N o Y W 5 n Z W Q g V H l w Z S 5 7 Q 2 9 s d W 1 u M i w x f S Z x d W 9 0 O y w m c X V v d D t T Z W N 0 a W 9 u M S 9 Q Y W d l M D E x L 0 N o Y W 5 n Z W Q g V H l w Z S 5 7 Q 2 9 s d W 1 u M y w y f S Z x d W 9 0 O y w m c X V v d D t T Z W N 0 a W 9 u M S 9 Q Y W d l M D E x L 0 N o Y W 5 n Z W Q g V H l w Z S 5 7 Q 2 9 s d W 1 u N C w z f S Z x d W 9 0 O y w m c X V v d D t T Z W N 0 a W 9 u M S 9 Q Y W d l M D E x L 0 N o Y W 5 n Z W Q g V H l w Z S 5 7 Q 2 9 s d W 1 u N S w 0 f S Z x d W 9 0 O y w m c X V v d D t T Z W N 0 a W 9 u M S 9 Q Y W d l M D E x L 0 N o Y W 5 n Z W Q g V H l w Z S 5 7 Q 2 9 s d W 1 u N i w 1 f S Z x d W 9 0 O y w m c X V v d D t T Z W N 0 a W 9 u M S 9 Q Y W d l M D E x L 0 N o Y W 5 n Z W Q g V H l w Z S 5 7 Q 2 9 s d W 1 u N y w 2 f S Z x d W 9 0 O y w m c X V v d D t T Z W N 0 a W 9 u M S 9 Q Y W d l M D E x L 0 N o Y W 5 n Z W Q g V H l w Z S 5 7 Q 2 9 s d W 1 u O C w 3 f S Z x d W 9 0 O y w m c X V v d D t T Z W N 0 a W 9 u M S 9 Q Y W d l M D E x L 0 N o Y W 5 n Z W Q g V H l w Z S 5 7 Q 2 9 s d W 1 u O S w 4 f S Z x d W 9 0 O y w m c X V v d D t T Z W N 0 a W 9 u M S 9 Q Y W d l M D E x L 0 N o Y W 5 n Z W Q g V H l w Z S 5 7 Q 2 9 s d W 1 u M T A s O X 0 m c X V v d D s s J n F 1 b 3 Q 7 U 2 V j d G l v b j E v U G F n Z T A x M S 9 D a G F u Z 2 V k I F R 5 c G U u e 0 N v b H V t b j E x L D E w f S Z x d W 9 0 O y w m c X V v d D t T Z W N 0 a W 9 u M S 9 Q Y W d l M D E x L 0 N o Y W 5 n Z W Q g V H l w Z S 5 7 Q 2 9 s d W 1 u M T I s M T F 9 J n F 1 b 3 Q 7 L C Z x d W 9 0 O 1 N l Y 3 R p b 2 4 x L 1 B h Z 2 U w M T E v Q 2 h h b m d l Z C B U e X B l L n t D b 2 x 1 b W 4 x M y w x M n 0 m c X V v d D s s J n F 1 b 3 Q 7 U 2 V j d G l v b j E v U G F n Z T A x M S 9 D a G F u Z 2 V k I F R 5 c G U u e 0 N v b H V t b j E 0 L D E z f S Z x d W 9 0 O y w m c X V v d D t T Z W N 0 a W 9 u M S 9 Q Y W d l M D E x L 0 N o Y W 5 n Z W Q g V H l w Z S 5 7 Q 2 9 s d W 1 u M T U s M T R 9 J n F 1 b 3 Q 7 L C Z x d W 9 0 O 1 N l Y 3 R p b 2 4 x L 1 B h Z 2 U w M T E v Q 2 h h b m d l Z C B U e X B l L n t D b 2 x 1 b W 4 x N i w x N X 0 m c X V v d D s s J n F 1 b 3 Q 7 U 2 V j d G l v b j E v U G F n Z T A x M S 9 D a G F u Z 2 V k I F R 5 c G U u e 0 N v b H V t b j E 3 L D E 2 f S Z x d W 9 0 O y w m c X V v d D t T Z W N 0 a W 9 u M S 9 Q Y W d l M D E x L 0 N o Y W 5 n Z W Q g V H l w Z S 5 7 Q 2 9 s d W 1 u M T g s M T d 9 J n F 1 b 3 Q 7 L C Z x d W 9 0 O 1 N l Y 3 R p b 2 4 x L 1 B h Z 2 U w M T E v Q 2 h h b m d l Z C B U e X B l L n t D b 2 x 1 b W 4 x O S w x O H 0 m c X V v d D s s J n F 1 b 3 Q 7 U 2 V j d G l v b j E v U G F n Z T A x M S 9 D a G F u Z 2 V k I F R 5 c G U u e 0 N v b H V t b j I w L D E 5 f S Z x d W 9 0 O y w m c X V v d D t T Z W N 0 a W 9 u M S 9 Q Y W d l M D E x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Q Y W d l M D E x L 0 N o Y W 5 n Z W Q g V H l w Z S 5 7 Q 2 9 s d W 1 u M S w w f S Z x d W 9 0 O y w m c X V v d D t T Z W N 0 a W 9 u M S 9 Q Y W d l M D E x L 0 N o Y W 5 n Z W Q g V H l w Z S 5 7 Q 2 9 s d W 1 u M i w x f S Z x d W 9 0 O y w m c X V v d D t T Z W N 0 a W 9 u M S 9 Q Y W d l M D E x L 0 N o Y W 5 n Z W Q g V H l w Z S 5 7 Q 2 9 s d W 1 u M y w y f S Z x d W 9 0 O y w m c X V v d D t T Z W N 0 a W 9 u M S 9 Q Y W d l M D E x L 0 N o Y W 5 n Z W Q g V H l w Z S 5 7 Q 2 9 s d W 1 u N C w z f S Z x d W 9 0 O y w m c X V v d D t T Z W N 0 a W 9 u M S 9 Q Y W d l M D E x L 0 N o Y W 5 n Z W Q g V H l w Z S 5 7 Q 2 9 s d W 1 u N S w 0 f S Z x d W 9 0 O y w m c X V v d D t T Z W N 0 a W 9 u M S 9 Q Y W d l M D E x L 0 N o Y W 5 n Z W Q g V H l w Z S 5 7 Q 2 9 s d W 1 u N i w 1 f S Z x d W 9 0 O y w m c X V v d D t T Z W N 0 a W 9 u M S 9 Q Y W d l M D E x L 0 N o Y W 5 n Z W Q g V H l w Z S 5 7 Q 2 9 s d W 1 u N y w 2 f S Z x d W 9 0 O y w m c X V v d D t T Z W N 0 a W 9 u M S 9 Q Y W d l M D E x L 0 N o Y W 5 n Z W Q g V H l w Z S 5 7 Q 2 9 s d W 1 u O C w 3 f S Z x d W 9 0 O y w m c X V v d D t T Z W N 0 a W 9 u M S 9 Q Y W d l M D E x L 0 N o Y W 5 n Z W Q g V H l w Z S 5 7 Q 2 9 s d W 1 u O S w 4 f S Z x d W 9 0 O y w m c X V v d D t T Z W N 0 a W 9 u M S 9 Q Y W d l M D E x L 0 N o Y W 5 n Z W Q g V H l w Z S 5 7 Q 2 9 s d W 1 u M T A s O X 0 m c X V v d D s s J n F 1 b 3 Q 7 U 2 V j d G l v b j E v U G F n Z T A x M S 9 D a G F u Z 2 V k I F R 5 c G U u e 0 N v b H V t b j E x L D E w f S Z x d W 9 0 O y w m c X V v d D t T Z W N 0 a W 9 u M S 9 Q Y W d l M D E x L 0 N o Y W 5 n Z W Q g V H l w Z S 5 7 Q 2 9 s d W 1 u M T I s M T F 9 J n F 1 b 3 Q 7 L C Z x d W 9 0 O 1 N l Y 3 R p b 2 4 x L 1 B h Z 2 U w M T E v Q 2 h h b m d l Z C B U e X B l L n t D b 2 x 1 b W 4 x M y w x M n 0 m c X V v d D s s J n F 1 b 3 Q 7 U 2 V j d G l v b j E v U G F n Z T A x M S 9 D a G F u Z 2 V k I F R 5 c G U u e 0 N v b H V t b j E 0 L D E z f S Z x d W 9 0 O y w m c X V v d D t T Z W N 0 a W 9 u M S 9 Q Y W d l M D E x L 0 N o Y W 5 n Z W Q g V H l w Z S 5 7 Q 2 9 s d W 1 u M T U s M T R 9 J n F 1 b 3 Q 7 L C Z x d W 9 0 O 1 N l Y 3 R p b 2 4 x L 1 B h Z 2 U w M T E v Q 2 h h b m d l Z C B U e X B l L n t D b 2 x 1 b W 4 x N i w x N X 0 m c X V v d D s s J n F 1 b 3 Q 7 U 2 V j d G l v b j E v U G F n Z T A x M S 9 D a G F u Z 2 V k I F R 5 c G U u e 0 N v b H V t b j E 3 L D E 2 f S Z x d W 9 0 O y w m c X V v d D t T Z W N 0 a W 9 u M S 9 Q Y W d l M D E x L 0 N o Y W 5 n Z W Q g V H l w Z S 5 7 Q 2 9 s d W 1 u M T g s M T d 9 J n F 1 b 3 Q 7 L C Z x d W 9 0 O 1 N l Y 3 R p b 2 4 x L 1 B h Z 2 U w M T E v Q 2 h h b m d l Z C B U e X B l L n t D b 2 x 1 b W 4 x O S w x O H 0 m c X V v d D s s J n F 1 b 3 Q 7 U 2 V j d G l v b j E v U G F n Z T A x M S 9 D a G F u Z 2 V k I F R 5 c G U u e 0 N v b H V t b j I w L D E 5 f S Z x d W 9 0 O y w m c X V v d D t T Z W N 0 a W 9 u M S 9 Q Y W d l M D E x L 0 N o Y W 5 n Z W Q g V H l w Z S 5 7 Q 2 9 s d W 1 u M j E s M j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A p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w M l Q w N z o 1 N j o z N y 4 3 N z I z N z Q 2 W i I v P j x F b n R y e S B U e X B l P S J G a W x s Q 2 9 s d W 1 u V H l w Z X M i I F Z h b H V l P S J z Q m d Z R E F 3 T U R B d 0 1 E Q X d N R E F 3 P T 0 i L z 4 8 R W 5 0 c n k g V H l w Z T 0 i R m l s b E N v b H V t b k 5 h b W V z I i B W Y W x 1 Z T 0 i c 1 s m c X V v d D t D b 2 x 1 b W 4 x J n F 1 b 3 Q 7 L C Z x d W 9 0 O 0 4 w M T I w T C Z x d W 9 0 O y w m c X V v d D t O M D E x O E w m c X V v d D s s J n F 1 b 3 Q 7 T j A y M T h M J n F 1 b 3 Q 7 L C Z x d W 9 0 O 0 5 E M D E y M F x u T C Z x d W 9 0 O y w m c X V v d D t O M D U z N k w m c X V v d D s s J n F 1 b 3 Q 7 T j A 1 M z Z M X G 5 V J n F 1 b 3 Q 7 L C Z x d W 9 0 O 0 4 w N z I 1 T C Z x d W 9 0 O y w m c X V v d D t O M j A y N E w m c X V v d D s s J n F 1 b 3 Q 7 T j U w M j Z M J n F 1 b 3 Q 7 L C Z x d W 9 0 O 0 9 H T E x F U y Z x d W 9 0 O y w m c X V v d D t P R 0 x M U l M m c X V v d D s s J n F 1 b 3 Q 7 T 0 d M T E 1 T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h O D J i M j Y y N i 0 4 Y j Q 4 L T Q 5 M D A t O D U x Z C 0 x N G Z k Z j M x N z N m Y T A i L z 4 8 R W 5 0 c n k g V H l w Z T 0 i U m V j b 3 Z l c n l U Y X J n Z X R D b 2 x 1 b W 4 i I F Z h b H V l P S J s M T I 2 I i 8 + P E V u d H J 5 I F R 5 c G U 9 I l J l Y 2 9 2 Z X J 5 V G F y Z 2 V 0 U m 9 3 I i B W Y W x 1 Z T 0 i b D E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w K S 9 D a G F u Z 2 V k I F R 5 c G U u e y w w f S Z x d W 9 0 O y w m c X V v d D t T Z W N 0 a W 9 u M S 9 U Y W J s Z T A x N y A o U G F n Z S A x M C k v Q 2 h h b m d l Z C B U e X B l L n t O M D E y M E w s M X 0 m c X V v d D s s J n F 1 b 3 Q 7 U 2 V j d G l v b j E v V G F i b G U w M T c g K F B h Z 2 U g M T A p L 0 N o Y W 5 n Z W Q g V H l w Z S 5 7 T j A x M T h M L D J 9 J n F 1 b 3 Q 7 L C Z x d W 9 0 O 1 N l Y 3 R p b 2 4 x L 1 R h Y m x l M D E 3 I C h Q Y W d l I D E w K S 9 D a G F u Z 2 V k I F R 5 c G U u e 0 4 w M j E 4 T C w z f S Z x d W 9 0 O y w m c X V v d D t T Z W N 0 a W 9 u M S 9 U Y W J s Z T A x N y A o U G F n Z S A x M C k v Q 2 h h b m d l Z C B U e X B l L n t O R D A x M j B c b k w s N H 0 m c X V v d D s s J n F 1 b 3 Q 7 U 2 V j d G l v b j E v V G F i b G U w M T c g K F B h Z 2 U g M T A p L 0 N o Y W 5 n Z W Q g V H l w Z S 5 7 T j A 1 M z Z M L D V 9 J n F 1 b 3 Q 7 L C Z x d W 9 0 O 1 N l Y 3 R p b 2 4 x L 1 R h Y m x l M D E 3 I C h Q Y W d l I D E w K S 9 D a G F u Z 2 V k I F R 5 c G U u e 0 4 w N T M 2 T F x u V S w 2 f S Z x d W 9 0 O y w m c X V v d D t T Z W N 0 a W 9 u M S 9 U Y W J s Z T A x N y A o U G F n Z S A x M C k v Q 2 h h b m d l Z C B U e X B l L n t O M D c y N U w s N 3 0 m c X V v d D s s J n F 1 b 3 Q 7 U 2 V j d G l v b j E v V G F i b G U w M T c g K F B h Z 2 U g M T A p L 0 N o Y W 5 n Z W Q g V H l w Z S 5 7 T j I w M j R M L D h 9 J n F 1 b 3 Q 7 L C Z x d W 9 0 O 1 N l Y 3 R p b 2 4 x L 1 R h Y m x l M D E 3 I C h Q Y W d l I D E w K S 9 D a G F u Z 2 V k I F R 5 c G U u e 0 4 1 M D I 2 T C w 5 f S Z x d W 9 0 O y w m c X V v d D t T Z W N 0 a W 9 u M S 9 U Y W J s Z T A x N y A o U G F n Z S A x M C k v Q 2 h h b m d l Z C B U e X B l L n t P R 0 x M R V M s M T B 9 J n F 1 b 3 Q 7 L C Z x d W 9 0 O 1 N l Y 3 R p b 2 4 x L 1 R h Y m x l M D E 3 I C h Q Y W d l I D E w K S 9 D a G F u Z 2 V k I F R 5 c G U u e 0 9 H T E x S U y w x M X 0 m c X V v d D s s J n F 1 b 3 Q 7 U 2 V j d G l v b j E v V G F i b G U w M T c g K F B h Z 2 U g M T A p L 0 N o Y W 5 n Z W Q g V H l w Z S 5 7 T 0 d M T E 1 T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c g K F B h Z 2 U g M T A p L 0 N o Y W 5 n Z W Q g V H l w Z S 5 7 L D B 9 J n F 1 b 3 Q 7 L C Z x d W 9 0 O 1 N l Y 3 R p b 2 4 x L 1 R h Y m x l M D E 3 I C h Q Y W d l I D E w K S 9 D a G F u Z 2 V k I F R 5 c G U u e 0 4 w M T I w T C w x f S Z x d W 9 0 O y w m c X V v d D t T Z W N 0 a W 9 u M S 9 U Y W J s Z T A x N y A o U G F n Z S A x M C k v Q 2 h h b m d l Z C B U e X B l L n t O M D E x O E w s M n 0 m c X V v d D s s J n F 1 b 3 Q 7 U 2 V j d G l v b j E v V G F i b G U w M T c g K F B h Z 2 U g M T A p L 0 N o Y W 5 n Z W Q g V H l w Z S 5 7 T j A y M T h M L D N 9 J n F 1 b 3 Q 7 L C Z x d W 9 0 O 1 N l Y 3 R p b 2 4 x L 1 R h Y m x l M D E 3 I C h Q Y W d l I D E w K S 9 D a G F u Z 2 V k I F R 5 c G U u e 0 5 E M D E y M F x u T C w 0 f S Z x d W 9 0 O y w m c X V v d D t T Z W N 0 a W 9 u M S 9 U Y W J s Z T A x N y A o U G F n Z S A x M C k v Q 2 h h b m d l Z C B U e X B l L n t O M D U z N k w s N X 0 m c X V v d D s s J n F 1 b 3 Q 7 U 2 V j d G l v b j E v V G F i b G U w M T c g K F B h Z 2 U g M T A p L 0 N o Y W 5 n Z W Q g V H l w Z S 5 7 T j A 1 M z Z M X G 5 V L D Z 9 J n F 1 b 3 Q 7 L C Z x d W 9 0 O 1 N l Y 3 R p b 2 4 x L 1 R h Y m x l M D E 3 I C h Q Y W d l I D E w K S 9 D a G F u Z 2 V k I F R 5 c G U u e 0 4 w N z I 1 T C w 3 f S Z x d W 9 0 O y w m c X V v d D t T Z W N 0 a W 9 u M S 9 U Y W J s Z T A x N y A o U G F n Z S A x M C k v Q 2 h h b m d l Z C B U e X B l L n t O M j A y N E w s O H 0 m c X V v d D s s J n F 1 b 3 Q 7 U 2 V j d G l v b j E v V G F i b G U w M T c g K F B h Z 2 U g M T A p L 0 N o Y W 5 n Z W Q g V H l w Z S 5 7 T j U w M j Z M L D l 9 J n F 1 b 3 Q 7 L C Z x d W 9 0 O 1 N l Y 3 R p b 2 4 x L 1 R h Y m x l M D E 3 I C h Q Y W d l I D E w K S 9 D a G F u Z 2 V k I F R 5 c G U u e 0 9 H T E x F U y w x M H 0 m c X V v d D s s J n F 1 b 3 Q 7 U 2 V j d G l v b j E v V G F i b G U w M T c g K F B h Z 2 U g M T A p L 0 N o Y W 5 n Z W Q g V H l w Z S 5 7 T 0 d M T F J T L D E x f S Z x d W 9 0 O y w m c X V v d D t T Z W N 0 a W 9 u M S 9 U Y W J s Z T A x N y A o U G F n Z S A x M C k v Q 2 h h b m d l Z C B U e X B l L n t P R 0 x M T V M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O S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3 O j U 2 O j A 3 L j U x N D k 5 N j N a I i 8 + P E V u d H J 5 I F R 5 c G U 9 I k Z p b G x D b 2 x 1 b W 5 U e X B l c y I g V m F s d W U 9 I n N C Z 1 l E Q X d N R E F 3 T U R B d 0 1 E Q X c 9 P S I v P j x F b n R y e S B U e X B l P S J G a W x s Q 2 9 s d W 1 u T m F t Z X M i I F Z h b H V l P S J z W y Z x d W 9 0 O 0 N v b H V t b j E m c X V v d D s s J n F 1 b 3 Q 7 T j A x M j B M J n F 1 b 3 Q 7 L C Z x d W 9 0 O 0 4 w M T E 4 T C Z x d W 9 0 O y w m c X V v d D t O M D I x O E w m c X V v d D s s J n F 1 b 3 Q 7 T k Q w M T I w X G 5 M J n F 1 b 3 Q 7 L C Z x d W 9 0 O 0 4 w N T M 2 T C Z x d W 9 0 O y w m c X V v d D t O M D U z N k x c b l U m c X V v d D s s J n F 1 b 3 Q 7 T j A 3 M j V M J n F 1 b 3 Q 7 L C Z x d W 9 0 O 0 4 y M D I 0 T C Z x d W 9 0 O y w m c X V v d D t O N T A y N k w m c X V v d D s s J n F 1 b 3 Q 7 T 0 d M T E V T J n F 1 b 3 Q 7 L C Z x d W 9 0 O 0 9 H T E x S U y Z x d W 9 0 O y w m c X V v d D t P R 0 x M T V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V l N D c y N D Q 4 L W J l Y W Y t N G Q z M i 1 h Z T g w L T E x O W F k M j N h N m M 5 M S I v P j x F b n R y e S B U e X B l P S J S Z W N v d m V y e V R h c m d l d E N v b H V t b i I g V m F s d W U 9 I m w x M T I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O S k v Q 2 h h b m d l Z C B U e X B l L n s s M H 0 m c X V v d D s s J n F 1 b 3 Q 7 U 2 V j d G l v b j E v V G F i b G U w M T Y g K F B h Z 2 U g O S k v Q 2 h h b m d l Z C B U e X B l L n t O M D E y M E w s M X 0 m c X V v d D s s J n F 1 b 3 Q 7 U 2 V j d G l v b j E v V G F i b G U w M T Y g K F B h Z 2 U g O S k v Q 2 h h b m d l Z C B U e X B l L n t O M D E x O E w s M n 0 m c X V v d D s s J n F 1 b 3 Q 7 U 2 V j d G l v b j E v V G F i b G U w M T Y g K F B h Z 2 U g O S k v Q 2 h h b m d l Z C B U e X B l L n t O M D I x O E w s M 3 0 m c X V v d D s s J n F 1 b 3 Q 7 U 2 V j d G l v b j E v V G F i b G U w M T Y g K F B h Z 2 U g O S k v Q 2 h h b m d l Z C B U e X B l L n t O R D A x M j B c b k w s N H 0 m c X V v d D s s J n F 1 b 3 Q 7 U 2 V j d G l v b j E v V G F i b G U w M T Y g K F B h Z 2 U g O S k v Q 2 h h b m d l Z C B U e X B l L n t O M D U z N k w s N X 0 m c X V v d D s s J n F 1 b 3 Q 7 U 2 V j d G l v b j E v V G F i b G U w M T Y g K F B h Z 2 U g O S k v Q 2 h h b m d l Z C B U e X B l L n t O M D U z N k x c b l U s N n 0 m c X V v d D s s J n F 1 b 3 Q 7 U 2 V j d G l v b j E v V G F i b G U w M T Y g K F B h Z 2 U g O S k v Q 2 h h b m d l Z C B U e X B l L n t O M D c y N U w s N 3 0 m c X V v d D s s J n F 1 b 3 Q 7 U 2 V j d G l v b j E v V G F i b G U w M T Y g K F B h Z 2 U g O S k v Q 2 h h b m d l Z C B U e X B l L n t O M j A y N E w s O H 0 m c X V v d D s s J n F 1 b 3 Q 7 U 2 V j d G l v b j E v V G F i b G U w M T Y g K F B h Z 2 U g O S k v Q 2 h h b m d l Z C B U e X B l L n t O N T A y N k w s O X 0 m c X V v d D s s J n F 1 b 3 Q 7 U 2 V j d G l v b j E v V G F i b G U w M T Y g K F B h Z 2 U g O S k v Q 2 h h b m d l Z C B U e X B l L n t P R 0 x M R V M s M T B 9 J n F 1 b 3 Q 7 L C Z x d W 9 0 O 1 N l Y 3 R p b 2 4 x L 1 R h Y m x l M D E 2 I C h Q Y W d l I D k p L 0 N o Y W 5 n Z W Q g V H l w Z S 5 7 T 0 d M T F J T L D E x f S Z x d W 9 0 O y w m c X V v d D t T Z W N 0 a W 9 u M S 9 U Y W J s Z T A x N i A o U G F n Z S A 5 K S 9 D a G F u Z 2 V k I F R 5 c G U u e 0 9 H T E x N U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k p L 0 N o Y W 5 n Z W Q g V H l w Z S 5 7 L D B 9 J n F 1 b 3 Q 7 L C Z x d W 9 0 O 1 N l Y 3 R p b 2 4 x L 1 R h Y m x l M D E 2 I C h Q Y W d l I D k p L 0 N o Y W 5 n Z W Q g V H l w Z S 5 7 T j A x M j B M L D F 9 J n F 1 b 3 Q 7 L C Z x d W 9 0 O 1 N l Y 3 R p b 2 4 x L 1 R h Y m x l M D E 2 I C h Q Y W d l I D k p L 0 N o Y W 5 n Z W Q g V H l w Z S 5 7 T j A x M T h M L D J 9 J n F 1 b 3 Q 7 L C Z x d W 9 0 O 1 N l Y 3 R p b 2 4 x L 1 R h Y m x l M D E 2 I C h Q Y W d l I D k p L 0 N o Y W 5 n Z W Q g V H l w Z S 5 7 T j A y M T h M L D N 9 J n F 1 b 3 Q 7 L C Z x d W 9 0 O 1 N l Y 3 R p b 2 4 x L 1 R h Y m x l M D E 2 I C h Q Y W d l I D k p L 0 N o Y W 5 n Z W Q g V H l w Z S 5 7 T k Q w M T I w X G 5 M L D R 9 J n F 1 b 3 Q 7 L C Z x d W 9 0 O 1 N l Y 3 R p b 2 4 x L 1 R h Y m x l M D E 2 I C h Q Y W d l I D k p L 0 N o Y W 5 n Z W Q g V H l w Z S 5 7 T j A 1 M z Z M L D V 9 J n F 1 b 3 Q 7 L C Z x d W 9 0 O 1 N l Y 3 R p b 2 4 x L 1 R h Y m x l M D E 2 I C h Q Y W d l I D k p L 0 N o Y W 5 n Z W Q g V H l w Z S 5 7 T j A 1 M z Z M X G 5 V L D Z 9 J n F 1 b 3 Q 7 L C Z x d W 9 0 O 1 N l Y 3 R p b 2 4 x L 1 R h Y m x l M D E 2 I C h Q Y W d l I D k p L 0 N o Y W 5 n Z W Q g V H l w Z S 5 7 T j A 3 M j V M L D d 9 J n F 1 b 3 Q 7 L C Z x d W 9 0 O 1 N l Y 3 R p b 2 4 x L 1 R h Y m x l M D E 2 I C h Q Y W d l I D k p L 0 N o Y W 5 n Z W Q g V H l w Z S 5 7 T j I w M j R M L D h 9 J n F 1 b 3 Q 7 L C Z x d W 9 0 O 1 N l Y 3 R p b 2 4 x L 1 R h Y m x l M D E 2 I C h Q Y W d l I D k p L 0 N o Y W 5 n Z W Q g V H l w Z S 5 7 T j U w M j Z M L D l 9 J n F 1 b 3 Q 7 L C Z x d W 9 0 O 1 N l Y 3 R p b 2 4 x L 1 R h Y m x l M D E 2 I C h Q Y W d l I D k p L 0 N o Y W 5 n Z W Q g V H l w Z S 5 7 T 0 d M T E V T L D E w f S Z x d W 9 0 O y w m c X V v d D t T Z W N 0 a W 9 u M S 9 U Y W J s Z T A x N i A o U G F n Z S A 5 K S 9 D a G F u Z 2 V k I F R 5 c G U u e 0 9 H T E x S U y w x M X 0 m c X V v d D s s J n F 1 b 3 Q 7 U 2 V j d G l v b j E v V G F i b G U w M T Y g K F B h Z 2 U g O S k v Q 2 h h b m d l Z C B U e X B l L n t P R 0 x M T V M s M T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N C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3 O j U 1 O j I y L j A 2 N T g 0 N D N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E x Y j k z O W I 5 L T E y M D I t N D h m Z S 1 i N W Z k L W M 2 Z j F j Y T k 2 Z j Y 3 Z i I v P j x F b n R y e S B U e X B l P S J S Z W N v d m V y e V R h c m d l d E N v b H V t b i I g V m F s d W U 9 I m w 5 M C I v P j x F b n R y e S B U e X B l P S J S Z W N v d m V y e V R h c m d l d F J v d y I g V m F s d W U 9 I m w x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0 K S 9 D a G F u Z 2 V k I F R 5 c G U u e 0 N v b H V t b j E s M H 0 m c X V v d D s s J n F 1 b 3 Q 7 U 2 V j d G l v b j E v V G F i b G U w M T I g K F B h Z 2 U g N C k v Q 2 h h b m d l Z C B U e X B l L n t D b 2 x 1 b W 4 y L D F 9 J n F 1 b 3 Q 7 L C Z x d W 9 0 O 1 N l Y 3 R p b 2 4 x L 1 R h Y m x l M D E y I C h Q Y W d l I D Q p L 0 N o Y W 5 n Z W Q g V H l w Z S 5 7 Q 2 9 s d W 1 u M y w y f S Z x d W 9 0 O y w m c X V v d D t T Z W N 0 a W 9 u M S 9 U Y W J s Z T A x M i A o U G F n Z S A 0 K S 9 D a G F u Z 2 V k I F R 5 c G U u e 0 N v b H V t b j Q s M 3 0 m c X V v d D s s J n F 1 b 3 Q 7 U 2 V j d G l v b j E v V G F i b G U w M T I g K F B h Z 2 U g N C k v Q 2 h h b m d l Z C B U e X B l L n t D b 2 x 1 b W 4 1 L D R 9 J n F 1 b 3 Q 7 L C Z x d W 9 0 O 1 N l Y 3 R p b 2 4 x L 1 R h Y m x l M D E y I C h Q Y W d l I D Q p L 0 N o Y W 5 n Z W Q g V H l w Z S 5 7 Q 2 9 s d W 1 u N i w 1 f S Z x d W 9 0 O y w m c X V v d D t T Z W N 0 a W 9 u M S 9 U Y W J s Z T A x M i A o U G F n Z S A 0 K S 9 D a G F u Z 2 V k I F R 5 c G U u e 0 N v b H V t b j c s N n 0 m c X V v d D s s J n F 1 b 3 Q 7 U 2 V j d G l v b j E v V G F i b G U w M T I g K F B h Z 2 U g N C k v Q 2 h h b m d l Z C B U e X B l L n t D b 2 x 1 b W 4 4 L D d 9 J n F 1 b 3 Q 7 L C Z x d W 9 0 O 1 N l Y 3 R p b 2 4 x L 1 R h Y m x l M D E y I C h Q Y W d l I D Q p L 0 N o Y W 5 n Z W Q g V H l w Z S 5 7 Q 2 9 s d W 1 u O S w 4 f S Z x d W 9 0 O y w m c X V v d D t T Z W N 0 a W 9 u M S 9 U Y W J s Z T A x M i A o U G F n Z S A 0 K S 9 D a G F u Z 2 V k I F R 5 c G U u e 0 N v b H V t b j E w L D l 9 J n F 1 b 3 Q 7 L C Z x d W 9 0 O 1 N l Y 3 R p b 2 4 x L 1 R h Y m x l M D E y I C h Q Y W d l I D Q p L 0 N o Y W 5 n Z W Q g V H l w Z S 5 7 Q 2 9 s d W 1 u M T E s M T B 9 J n F 1 b 3 Q 7 L C Z x d W 9 0 O 1 N l Y 3 R p b 2 4 x L 1 R h Y m x l M D E y I C h Q Y W d l I D Q p L 0 N o Y W 5 n Z W Q g V H l w Z S 5 7 Q 2 9 s d W 1 u M T I s M T F 9 J n F 1 b 3 Q 7 L C Z x d W 9 0 O 1 N l Y 3 R p b 2 4 x L 1 R h Y m x l M D E y I C h Q Y W d l I D Q p L 0 N o Y W 5 n Z W Q g V H l w Z S 5 7 Q 2 9 s d W 1 u M T M s M T J 9 J n F 1 b 3 Q 7 L C Z x d W 9 0 O 1 N l Y 3 R p b 2 4 x L 1 R h Y m x l M D E y I C h Q Y W d l I D Q p L 0 N o Y W 5 n Z W Q g V H l w Z S 5 7 Q 2 9 s d W 1 u M T Q s M T N 9 J n F 1 b 3 Q 7 L C Z x d W 9 0 O 1 N l Y 3 R p b 2 4 x L 1 R h Y m x l M D E y I C h Q Y W d l I D Q p L 0 N o Y W 5 n Z W Q g V H l w Z S 5 7 Q 2 9 s d W 1 u M T U s M T R 9 J n F 1 b 3 Q 7 L C Z x d W 9 0 O 1 N l Y 3 R p b 2 4 x L 1 R h Y m x l M D E y I C h Q Y W d l I D Q p L 0 N o Y W 5 n Z W Q g V H l w Z S 5 7 Q 2 9 s d W 1 u M T Y s M T V 9 J n F 1 b 3 Q 7 L C Z x d W 9 0 O 1 N l Y 3 R p b 2 4 x L 1 R h Y m x l M D E y I C h Q Y W d l I D Q p L 0 N o Y W 5 n Z W Q g V H l w Z S 5 7 Q 2 9 s d W 1 u M T c s M T Z 9 J n F 1 b 3 Q 7 L C Z x d W 9 0 O 1 N l Y 3 R p b 2 4 x L 1 R h Y m x l M D E y I C h Q Y W d l I D Q p L 0 N o Y W 5 n Z W Q g V H l w Z S 5 7 Q 2 9 s d W 1 u M T g s M T d 9 J n F 1 b 3 Q 7 L C Z x d W 9 0 O 1 N l Y 3 R p b 2 4 x L 1 R h Y m x l M D E y I C h Q Y W d l I D Q p L 0 N o Y W 5 n Z W Q g V H l w Z S 5 7 Q 2 9 s d W 1 u M T k s M T h 9 J n F 1 b 3 Q 7 L C Z x d W 9 0 O 1 N l Y 3 R p b 2 4 x L 1 R h Y m x l M D E y I C h Q Y W d l I D Q p L 0 N o Y W 5 n Z W Q g V H l w Z S 5 7 Q 2 9 s d W 1 u M j A s M T l 9 J n F 1 b 3 Q 7 L C Z x d W 9 0 O 1 N l Y 3 R p b 2 4 x L 1 R h Y m x l M D E y I C h Q Y W d l I D Q p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U Y W J s Z T A x M i A o U G F n Z S A 0 K S 9 D a G F u Z 2 V k I F R 5 c G U u e 0 N v b H V t b j E s M H 0 m c X V v d D s s J n F 1 b 3 Q 7 U 2 V j d G l v b j E v V G F i b G U w M T I g K F B h Z 2 U g N C k v Q 2 h h b m d l Z C B U e X B l L n t D b 2 x 1 b W 4 y L D F 9 J n F 1 b 3 Q 7 L C Z x d W 9 0 O 1 N l Y 3 R p b 2 4 x L 1 R h Y m x l M D E y I C h Q Y W d l I D Q p L 0 N o Y W 5 n Z W Q g V H l w Z S 5 7 Q 2 9 s d W 1 u M y w y f S Z x d W 9 0 O y w m c X V v d D t T Z W N 0 a W 9 u M S 9 U Y W J s Z T A x M i A o U G F n Z S A 0 K S 9 D a G F u Z 2 V k I F R 5 c G U u e 0 N v b H V t b j Q s M 3 0 m c X V v d D s s J n F 1 b 3 Q 7 U 2 V j d G l v b j E v V G F i b G U w M T I g K F B h Z 2 U g N C k v Q 2 h h b m d l Z C B U e X B l L n t D b 2 x 1 b W 4 1 L D R 9 J n F 1 b 3 Q 7 L C Z x d W 9 0 O 1 N l Y 3 R p b 2 4 x L 1 R h Y m x l M D E y I C h Q Y W d l I D Q p L 0 N o Y W 5 n Z W Q g V H l w Z S 5 7 Q 2 9 s d W 1 u N i w 1 f S Z x d W 9 0 O y w m c X V v d D t T Z W N 0 a W 9 u M S 9 U Y W J s Z T A x M i A o U G F n Z S A 0 K S 9 D a G F u Z 2 V k I F R 5 c G U u e 0 N v b H V t b j c s N n 0 m c X V v d D s s J n F 1 b 3 Q 7 U 2 V j d G l v b j E v V G F i b G U w M T I g K F B h Z 2 U g N C k v Q 2 h h b m d l Z C B U e X B l L n t D b 2 x 1 b W 4 4 L D d 9 J n F 1 b 3 Q 7 L C Z x d W 9 0 O 1 N l Y 3 R p b 2 4 x L 1 R h Y m x l M D E y I C h Q Y W d l I D Q p L 0 N o Y W 5 n Z W Q g V H l w Z S 5 7 Q 2 9 s d W 1 u O S w 4 f S Z x d W 9 0 O y w m c X V v d D t T Z W N 0 a W 9 u M S 9 U Y W J s Z T A x M i A o U G F n Z S A 0 K S 9 D a G F u Z 2 V k I F R 5 c G U u e 0 N v b H V t b j E w L D l 9 J n F 1 b 3 Q 7 L C Z x d W 9 0 O 1 N l Y 3 R p b 2 4 x L 1 R h Y m x l M D E y I C h Q Y W d l I D Q p L 0 N o Y W 5 n Z W Q g V H l w Z S 5 7 Q 2 9 s d W 1 u M T E s M T B 9 J n F 1 b 3 Q 7 L C Z x d W 9 0 O 1 N l Y 3 R p b 2 4 x L 1 R h Y m x l M D E y I C h Q Y W d l I D Q p L 0 N o Y W 5 n Z W Q g V H l w Z S 5 7 Q 2 9 s d W 1 u M T I s M T F 9 J n F 1 b 3 Q 7 L C Z x d W 9 0 O 1 N l Y 3 R p b 2 4 x L 1 R h Y m x l M D E y I C h Q Y W d l I D Q p L 0 N o Y W 5 n Z W Q g V H l w Z S 5 7 Q 2 9 s d W 1 u M T M s M T J 9 J n F 1 b 3 Q 7 L C Z x d W 9 0 O 1 N l Y 3 R p b 2 4 x L 1 R h Y m x l M D E y I C h Q Y W d l I D Q p L 0 N o Y W 5 n Z W Q g V H l w Z S 5 7 Q 2 9 s d W 1 u M T Q s M T N 9 J n F 1 b 3 Q 7 L C Z x d W 9 0 O 1 N l Y 3 R p b 2 4 x L 1 R h Y m x l M D E y I C h Q Y W d l I D Q p L 0 N o Y W 5 n Z W Q g V H l w Z S 5 7 Q 2 9 s d W 1 u M T U s M T R 9 J n F 1 b 3 Q 7 L C Z x d W 9 0 O 1 N l Y 3 R p b 2 4 x L 1 R h Y m x l M D E y I C h Q Y W d l I D Q p L 0 N o Y W 5 n Z W Q g V H l w Z S 5 7 Q 2 9 s d W 1 u M T Y s M T V 9 J n F 1 b 3 Q 7 L C Z x d W 9 0 O 1 N l Y 3 R p b 2 4 x L 1 R h Y m x l M D E y I C h Q Y W d l I D Q p L 0 N o Y W 5 n Z W Q g V H l w Z S 5 7 Q 2 9 s d W 1 u M T c s M T Z 9 J n F 1 b 3 Q 7 L C Z x d W 9 0 O 1 N l Y 3 R p b 2 4 x L 1 R h Y m x l M D E y I C h Q Y W d l I D Q p L 0 N o Y W 5 n Z W Q g V H l w Z S 5 7 Q 2 9 s d W 1 u M T g s M T d 9 J n F 1 b 3 Q 7 L C Z x d W 9 0 O 1 N l Y 3 R p b 2 4 x L 1 R h Y m x l M D E y I C h Q Y W d l I D Q p L 0 N o Y W 5 n Z W Q g V H l w Z S 5 7 Q 2 9 s d W 1 u M T k s M T h 9 J n F 1 b 3 Q 7 L C Z x d W 9 0 O 1 N l Y 3 R p b 2 4 x L 1 R h Y m x l M D E y I C h Q Y W d l I D Q p L 0 N o Y W 5 n Z W Q g V H l w Z S 5 7 Q 2 9 s d W 1 u M j A s M T l 9 J n F 1 b 3 Q 7 L C Z x d W 9 0 O 1 N l Y 3 R p b 2 4 x L 1 R h Y m x l M D E y I C h Q Y W d l I D Q p L 0 N o Y W 5 n Z W Q g V H l w Z S 5 7 Q 2 9 s d W 1 u M j E s M j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y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3 O j U z O j A 4 L j M 4 N z I 3 M j Z a I i 8 + P E V u d H J 5 I F R 5 c G U 9 I k Z p b G x D b 2 x 1 b W 5 U e X B l c y I g V m F s d W U 9 I n N C Z 1 l H Q m d Z R 0 J n W U d C Z 1 l H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U x Z m R j N G Y x L W Y 2 Z j I t N G Y 0 O C 0 4 Y m U 2 L W I 1 Y j V h O T U 3 M z g y N C I v P j x F b n R y e S B U e X B l P S J S Z W N v d m V y e V R h c m d l d E N v b H V t b i I g V m F s d W U 9 I m w 2 O C I v P j x F b n R y e S B U e X B l P S J S Z W N v d m V y e V R h c m d l d F J v d y I g V m F s d W U 9 I m w x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z K S 9 D a G F u Z 2 V k I F R 5 c G U u e 0 N v b H V t b j E s M H 0 m c X V v d D s s J n F 1 b 3 Q 7 U 2 V j d G l v b j E v V G F i b G U w M T E g K F B h Z 2 U g M y k v Q 2 h h b m d l Z C B U e X B l L n t D b 2 x 1 b W 4 y L D F 9 J n F 1 b 3 Q 7 L C Z x d W 9 0 O 1 N l Y 3 R p b 2 4 x L 1 R h Y m x l M D E x I C h Q Y W d l I D M p L 0 N o Y W 5 n Z W Q g V H l w Z S 5 7 Q 2 9 s d W 1 u M y w y f S Z x d W 9 0 O y w m c X V v d D t T Z W N 0 a W 9 u M S 9 U Y W J s Z T A x M S A o U G F n Z S A z K S 9 D a G F u Z 2 V k I F R 5 c G U u e 0 N v b H V t b j Q s M 3 0 m c X V v d D s s J n F 1 b 3 Q 7 U 2 V j d G l v b j E v V G F i b G U w M T E g K F B h Z 2 U g M y k v Q 2 h h b m d l Z C B U e X B l L n t D b 2 x 1 b W 4 1 L D R 9 J n F 1 b 3 Q 7 L C Z x d W 9 0 O 1 N l Y 3 R p b 2 4 x L 1 R h Y m x l M D E x I C h Q Y W d l I D M p L 0 N o Y W 5 n Z W Q g V H l w Z S 5 7 Q 2 9 s d W 1 u N i w 1 f S Z x d W 9 0 O y w m c X V v d D t T Z W N 0 a W 9 u M S 9 U Y W J s Z T A x M S A o U G F n Z S A z K S 9 D a G F u Z 2 V k I F R 5 c G U u e 0 N v b H V t b j c s N n 0 m c X V v d D s s J n F 1 b 3 Q 7 U 2 V j d G l v b j E v V G F i b G U w M T E g K F B h Z 2 U g M y k v Q 2 h h b m d l Z C B U e X B l L n t D b 2 x 1 b W 4 4 L D d 9 J n F 1 b 3 Q 7 L C Z x d W 9 0 O 1 N l Y 3 R p b 2 4 x L 1 R h Y m x l M D E x I C h Q Y W d l I D M p L 0 N o Y W 5 n Z W Q g V H l w Z S 5 7 Q 2 9 s d W 1 u O S w 4 f S Z x d W 9 0 O y w m c X V v d D t T Z W N 0 a W 9 u M S 9 U Y W J s Z T A x M S A o U G F n Z S A z K S 9 D a G F u Z 2 V k I F R 5 c G U u e 0 N v b H V t b j E w L D l 9 J n F 1 b 3 Q 7 L C Z x d W 9 0 O 1 N l Y 3 R p b 2 4 x L 1 R h Y m x l M D E x I C h Q Y W d l I D M p L 0 N o Y W 5 n Z W Q g V H l w Z S 5 7 Q 2 9 s d W 1 u M T E s M T B 9 J n F 1 b 3 Q 7 L C Z x d W 9 0 O 1 N l Y 3 R p b 2 4 x L 1 R h Y m x l M D E x I C h Q Y W d l I D M p L 0 N o Y W 5 n Z W Q g V H l w Z S 5 7 Q 2 9 s d W 1 u M T I s M T F 9 J n F 1 b 3 Q 7 L C Z x d W 9 0 O 1 N l Y 3 R p b 2 4 x L 1 R h Y m x l M D E x I C h Q Y W d l I D M p L 0 N o Y W 5 n Z W Q g V H l w Z S 5 7 Q 2 9 s d W 1 u M T M s M T J 9 J n F 1 b 3 Q 7 L C Z x d W 9 0 O 1 N l Y 3 R p b 2 4 x L 1 R h Y m x l M D E x I C h Q Y W d l I D M p L 0 N o Y W 5 n Z W Q g V H l w Z S 5 7 Q 2 9 s d W 1 u M T Q s M T N 9 J n F 1 b 3 Q 7 L C Z x d W 9 0 O 1 N l Y 3 R p b 2 4 x L 1 R h Y m x l M D E x I C h Q Y W d l I D M p L 0 N o Y W 5 n Z W Q g V H l w Z S 5 7 Q 2 9 s d W 1 u M T U s M T R 9 J n F 1 b 3 Q 7 L C Z x d W 9 0 O 1 N l Y 3 R p b 2 4 x L 1 R h Y m x l M D E x I C h Q Y W d l I D M p L 0 N o Y W 5 n Z W Q g V H l w Z S 5 7 Q 2 9 s d W 1 u M T Y s M T V 9 J n F 1 b 3 Q 7 L C Z x d W 9 0 O 1 N l Y 3 R p b 2 4 x L 1 R h Y m x l M D E x I C h Q Y W d l I D M p L 0 N o Y W 5 n Z W Q g V H l w Z S 5 7 Q 2 9 s d W 1 u M T c s M T Z 9 J n F 1 b 3 Q 7 L C Z x d W 9 0 O 1 N l Y 3 R p b 2 4 x L 1 R h Y m x l M D E x I C h Q Y W d l I D M p L 0 N o Y W 5 n Z W Q g V H l w Z S 5 7 Q 2 9 s d W 1 u M T g s M T d 9 J n F 1 b 3 Q 7 L C Z x d W 9 0 O 1 N l Y 3 R p b 2 4 x L 1 R h Y m x l M D E x I C h Q Y W d l I D M p L 0 N o Y W 5 n Z W Q g V H l w Z S 5 7 Q 2 9 s d W 1 u M T k s M T h 9 J n F 1 b 3 Q 7 L C Z x d W 9 0 O 1 N l Y 3 R p b 2 4 x L 1 R h Y m x l M D E x I C h Q Y W d l I D M p L 0 N o Y W 5 n Z W Q g V H l w Z S 5 7 Q 2 9 s d W 1 u M j A s M T l 9 J n F 1 b 3 Q 7 L C Z x d W 9 0 O 1 N l Y 3 R p b 2 4 x L 1 R h Y m x l M D E x I C h Q Y W d l I D M p L 0 N o Y W 5 n Z W Q g V H l w Z S 5 7 Q 2 9 s d W 1 u M j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U Y W J s Z T A x M S A o U G F n Z S A z K S 9 D a G F u Z 2 V k I F R 5 c G U u e 0 N v b H V t b j E s M H 0 m c X V v d D s s J n F 1 b 3 Q 7 U 2 V j d G l v b j E v V G F i b G U w M T E g K F B h Z 2 U g M y k v Q 2 h h b m d l Z C B U e X B l L n t D b 2 x 1 b W 4 y L D F 9 J n F 1 b 3 Q 7 L C Z x d W 9 0 O 1 N l Y 3 R p b 2 4 x L 1 R h Y m x l M D E x I C h Q Y W d l I D M p L 0 N o Y W 5 n Z W Q g V H l w Z S 5 7 Q 2 9 s d W 1 u M y w y f S Z x d W 9 0 O y w m c X V v d D t T Z W N 0 a W 9 u M S 9 U Y W J s Z T A x M S A o U G F n Z S A z K S 9 D a G F u Z 2 V k I F R 5 c G U u e 0 N v b H V t b j Q s M 3 0 m c X V v d D s s J n F 1 b 3 Q 7 U 2 V j d G l v b j E v V G F i b G U w M T E g K F B h Z 2 U g M y k v Q 2 h h b m d l Z C B U e X B l L n t D b 2 x 1 b W 4 1 L D R 9 J n F 1 b 3 Q 7 L C Z x d W 9 0 O 1 N l Y 3 R p b 2 4 x L 1 R h Y m x l M D E x I C h Q Y W d l I D M p L 0 N o Y W 5 n Z W Q g V H l w Z S 5 7 Q 2 9 s d W 1 u N i w 1 f S Z x d W 9 0 O y w m c X V v d D t T Z W N 0 a W 9 u M S 9 U Y W J s Z T A x M S A o U G F n Z S A z K S 9 D a G F u Z 2 V k I F R 5 c G U u e 0 N v b H V t b j c s N n 0 m c X V v d D s s J n F 1 b 3 Q 7 U 2 V j d G l v b j E v V G F i b G U w M T E g K F B h Z 2 U g M y k v Q 2 h h b m d l Z C B U e X B l L n t D b 2 x 1 b W 4 4 L D d 9 J n F 1 b 3 Q 7 L C Z x d W 9 0 O 1 N l Y 3 R p b 2 4 x L 1 R h Y m x l M D E x I C h Q Y W d l I D M p L 0 N o Y W 5 n Z W Q g V H l w Z S 5 7 Q 2 9 s d W 1 u O S w 4 f S Z x d W 9 0 O y w m c X V v d D t T Z W N 0 a W 9 u M S 9 U Y W J s Z T A x M S A o U G F n Z S A z K S 9 D a G F u Z 2 V k I F R 5 c G U u e 0 N v b H V t b j E w L D l 9 J n F 1 b 3 Q 7 L C Z x d W 9 0 O 1 N l Y 3 R p b 2 4 x L 1 R h Y m x l M D E x I C h Q Y W d l I D M p L 0 N o Y W 5 n Z W Q g V H l w Z S 5 7 Q 2 9 s d W 1 u M T E s M T B 9 J n F 1 b 3 Q 7 L C Z x d W 9 0 O 1 N l Y 3 R p b 2 4 x L 1 R h Y m x l M D E x I C h Q Y W d l I D M p L 0 N o Y W 5 n Z W Q g V H l w Z S 5 7 Q 2 9 s d W 1 u M T I s M T F 9 J n F 1 b 3 Q 7 L C Z x d W 9 0 O 1 N l Y 3 R p b 2 4 x L 1 R h Y m x l M D E x I C h Q Y W d l I D M p L 0 N o Y W 5 n Z W Q g V H l w Z S 5 7 Q 2 9 s d W 1 u M T M s M T J 9 J n F 1 b 3 Q 7 L C Z x d W 9 0 O 1 N l Y 3 R p b 2 4 x L 1 R h Y m x l M D E x I C h Q Y W d l I D M p L 0 N o Y W 5 n Z W Q g V H l w Z S 5 7 Q 2 9 s d W 1 u M T Q s M T N 9 J n F 1 b 3 Q 7 L C Z x d W 9 0 O 1 N l Y 3 R p b 2 4 x L 1 R h Y m x l M D E x I C h Q Y W d l I D M p L 0 N o Y W 5 n Z W Q g V H l w Z S 5 7 Q 2 9 s d W 1 u M T U s M T R 9 J n F 1 b 3 Q 7 L C Z x d W 9 0 O 1 N l Y 3 R p b 2 4 x L 1 R h Y m x l M D E x I C h Q Y W d l I D M p L 0 N o Y W 5 n Z W Q g V H l w Z S 5 7 Q 2 9 s d W 1 u M T Y s M T V 9 J n F 1 b 3 Q 7 L C Z x d W 9 0 O 1 N l Y 3 R p b 2 4 x L 1 R h Y m x l M D E x I C h Q Y W d l I D M p L 0 N o Y W 5 n Z W Q g V H l w Z S 5 7 Q 2 9 s d W 1 u M T c s M T Z 9 J n F 1 b 3 Q 7 L C Z x d W 9 0 O 1 N l Y 3 R p b 2 4 x L 1 R h Y m x l M D E x I C h Q Y W d l I D M p L 0 N o Y W 5 n Z W Q g V H l w Z S 5 7 Q 2 9 s d W 1 u M T g s M T d 9 J n F 1 b 3 Q 7 L C Z x d W 9 0 O 1 N l Y 3 R p b 2 4 x L 1 R h Y m x l M D E x I C h Q Y W d l I D M p L 0 N o Y W 5 n Z W Q g V H l w Z S 5 7 Q 2 9 s d W 1 u M T k s M T h 9 J n F 1 b 3 Q 7 L C Z x d W 9 0 O 1 N l Y 3 R p b 2 4 x L 1 R h Y m x l M D E x I C h Q Y W d l I D M p L 0 N o Y W 5 n Z W Q g V H l w Z S 5 7 Q 2 9 s d W 1 u M j A s M T l 9 J n F 1 b 3 Q 7 L C Z x d W 9 0 O 1 N l Y 3 R p b 2 4 x L 1 R h Y m x l M D E x I C h Q Y W d l I D M p L 0 N o Y W 5 n Z W Q g V H l w Z S 5 7 Q 2 9 s d W 1 u M j E s M j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N y 0 4 K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J U M D c 6 N T I 6 M j M u O T g z O T k 5 N 1 o i L z 4 8 R W 5 0 c n k g V H l w Z T 0 i R m l s b E N v b H V t b l R 5 c G V z I i B W Y W x 1 Z T 0 i c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W F k N m V l M D U t Z T E 5 M i 0 0 Y j k x L T l h Y z A t Y T l i M W M 1 Y 2 Y 0 Z T Q y I i 8 + P E V u d H J 5 I F R 5 c G U 9 I l J l Y 2 9 2 Z X J 5 V G F y Z 2 V 0 Q 2 9 s d W 1 u I i B W Y W x 1 Z T 0 i b D U 3 I i 8 + P E V u d H J 5 I F R 5 c G U 9 I l J l Y 2 9 2 Z X J 5 V G F y Z 2 V 0 U m 9 3 I i B W Y W x 1 Z T 0 i b D E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c t O C k v Q 2 h h b m d l Z C B U e X B l L n t D b 2 x 1 b W 4 x L D B 9 J n F 1 b 3 Q 7 L C Z x d W 9 0 O 1 N l Y 3 R p b 2 4 x L 1 R h Y m x l M D E 1 I C h Q Y W d l I D c t O C k v Q 2 h h b m d l Z C B U e X B l L n t D b 2 x 1 b W 4 y L D F 9 J n F 1 b 3 Q 7 L C Z x d W 9 0 O 1 N l Y 3 R p b 2 4 x L 1 R h Y m x l M D E 1 I C h Q Y W d l I D c t O C k v Q 2 h h b m d l Z C B U e X B l L n t D b 2 x 1 b W 4 z L D J 9 J n F 1 b 3 Q 7 L C Z x d W 9 0 O 1 N l Y 3 R p b 2 4 x L 1 R h Y m x l M D E 1 I C h Q Y W d l I D c t O C k v Q 2 h h b m d l Z C B U e X B l L n t D b 2 x 1 b W 4 0 L D N 9 J n F 1 b 3 Q 7 L C Z x d W 9 0 O 1 N l Y 3 R p b 2 4 x L 1 R h Y m x l M D E 1 I C h Q Y W d l I D c t O C k v Q 2 h h b m d l Z C B U e X B l L n t D b 2 x 1 b W 4 1 L D R 9 J n F 1 b 3 Q 7 L C Z x d W 9 0 O 1 N l Y 3 R p b 2 4 x L 1 R h Y m x l M D E 1 I C h Q Y W d l I D c t O C k v Q 2 h h b m d l Z C B U e X B l L n t D b 2 x 1 b W 4 2 L D V 9 J n F 1 b 3 Q 7 L C Z x d W 9 0 O 1 N l Y 3 R p b 2 4 x L 1 R h Y m x l M D E 1 I C h Q Y W d l I D c t O C k v Q 2 h h b m d l Z C B U e X B l L n t D b 2 x 1 b W 4 3 L D Z 9 J n F 1 b 3 Q 7 L C Z x d W 9 0 O 1 N l Y 3 R p b 2 4 x L 1 R h Y m x l M D E 1 I C h Q Y W d l I D c t O C k v Q 2 h h b m d l Z C B U e X B l L n t D b 2 x 1 b W 4 4 L D d 9 J n F 1 b 3 Q 7 L C Z x d W 9 0 O 1 N l Y 3 R p b 2 4 x L 1 R h Y m x l M D E 1 I C h Q Y W d l I D c t O C k v Q 2 h h b m d l Z C B U e X B l L n t D b 2 x 1 b W 4 5 L D h 9 J n F 1 b 3 Q 7 L C Z x d W 9 0 O 1 N l Y 3 R p b 2 4 x L 1 R h Y m x l M D E 1 I C h Q Y W d l I D c t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N y 0 4 K S 9 D a G F u Z 2 V k I F R 5 c G U u e 0 N v b H V t b j E s M H 0 m c X V v d D s s J n F 1 b 3 Q 7 U 2 V j d G l v b j E v V G F i b G U w M T U g K F B h Z 2 U g N y 0 4 K S 9 D a G F u Z 2 V k I F R 5 c G U u e 0 N v b H V t b j I s M X 0 m c X V v d D s s J n F 1 b 3 Q 7 U 2 V j d G l v b j E v V G F i b G U w M T U g K F B h Z 2 U g N y 0 4 K S 9 D a G F u Z 2 V k I F R 5 c G U u e 0 N v b H V t b j M s M n 0 m c X V v d D s s J n F 1 b 3 Q 7 U 2 V j d G l v b j E v V G F i b G U w M T U g K F B h Z 2 U g N y 0 4 K S 9 D a G F u Z 2 V k I F R 5 c G U u e 0 N v b H V t b j Q s M 3 0 m c X V v d D s s J n F 1 b 3 Q 7 U 2 V j d G l v b j E v V G F i b G U w M T U g K F B h Z 2 U g N y 0 4 K S 9 D a G F u Z 2 V k I F R 5 c G U u e 0 N v b H V t b j U s N H 0 m c X V v d D s s J n F 1 b 3 Q 7 U 2 V j d G l v b j E v V G F i b G U w M T U g K F B h Z 2 U g N y 0 4 K S 9 D a G F u Z 2 V k I F R 5 c G U u e 0 N v b H V t b j Y s N X 0 m c X V v d D s s J n F 1 b 3 Q 7 U 2 V j d G l v b j E v V G F i b G U w M T U g K F B h Z 2 U g N y 0 4 K S 9 D a G F u Z 2 V k I F R 5 c G U u e 0 N v b H V t b j c s N n 0 m c X V v d D s s J n F 1 b 3 Q 7 U 2 V j d G l v b j E v V G F i b G U w M T U g K F B h Z 2 U g N y 0 4 K S 9 D a G F u Z 2 V k I F R 5 c G U u e 0 N v b H V t b j g s N 3 0 m c X V v d D s s J n F 1 b 3 Q 7 U 2 V j d G l v b j E v V G F i b G U w M T U g K F B h Z 2 U g N y 0 4 K S 9 D a G F u Z 2 V k I F R 5 c G U u e 0 N v b H V t b j k s O H 0 m c X V v d D s s J n F 1 b 3 Q 7 U 2 V j d G l v b j E v V G F i b G U w M T U g K F B h Z 2 U g N y 0 4 K S 9 D a G F u Z 2 V k I F R 5 c G U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N i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3 O j U x O j Q 2 L j U 5 O D Y 5 M j N a I i 8 + P E V u d H J 5 I F R 5 c G U 9 I k Z p b G x D b 2 x 1 b W 5 U e X B l c y I g V m F s d W U 9 I n N C Z 1 l E Q X d N R E F 3 T U R B d 0 1 E Q X d N R E F 3 T U R B d 0 1 E Q X d N R E F 3 T U Q i L z 4 8 R W 5 0 c n k g V H l w Z T 0 i R m l s b E N v b H V t b k 5 h b W V z I i B W Y W x 1 Z T 0 i c 1 s m c X V v d D t I R F B F J n F 1 b 3 Q 7 L C Z x d W 9 0 O 0 4 w M j U y U y Z x d W 9 0 O y w m c X V v d D t O M D Y 2 M k Q m c X V v d D s s J n F 1 b 3 Q 7 T j A 4 N j F T J n F 1 b 3 Q 7 L C Z x d W 9 0 O 0 4 y M D U w U y Z x d W 9 0 O y w m c X V v d D t O M D Y 2 M k R c b l U m c X V v d D s s J n F 1 b 3 Q 7 T j A 4 N j F T X G 5 V J n F 1 b 3 Q 7 L C Z x d W 9 0 O 0 4 w M T U 1 R C Z x d W 9 0 O y w m c X V v d D t O Q j A x N T F c b k Q m c X V v d D s s J n F 1 b 3 Q 7 T j A x N T h E J n F 1 b 3 Q 7 L C Z x d W 9 0 O 0 4 w M T Q 4 R C Z x d W 9 0 O y w m c X V v d D t O M D A 1 M 0 Q m c X V v d D s s J n F 1 b 3 Q 7 T j A w N D l E J n F 1 b 3 Q 7 L C Z x d W 9 0 O 0 5 Q M D E 0 O F x u R C Z x d W 9 0 O y w m c X V v d D t O M D E 0 M l M m c X V v d D s s J n F 1 b 3 Q 7 T j A x N D J T X G 5 V J n F 1 b 3 Q 7 L C Z x d W 9 0 O 0 4 w M T U 0 U y Z x d W 9 0 O y w m c X V v d D t O M D E 1 M F M m c X V v d D s s J n F 1 b 3 Q 7 T j A w N T B E J n F 1 b 3 Q 7 L C Z x d W 9 0 O 0 4 w M T Q 2 R C Z x d W 9 0 O y w m c X V v d D t O M D E 1 M 1 M m c X V v d D s s J n F 1 b 3 Q 7 T 0 d I R E J E J n F 1 b 3 Q 7 L C Z x d W 9 0 O 0 9 H S E R F R C Z x d W 9 0 O y w m c X V v d D t P R 0 h E T U Q m c X V v d D s s J n F 1 b 3 Q 7 T 0 d I R E V T J n F 1 b 3 Q 7 L C Z x d W 9 0 O 0 9 H S E R N U y Z x d W 9 0 O y w m c X V v d D t P R 0 h E T E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I z N W U 5 Y j E x L T B k Y 2 E t N G Z l M C 1 h Y T J m L T V i Y W U 2 O G M 1 O W U 4 N y I v P j x F b n R y e S B U e X B l P S J S Z W N v d m V y e V R h c m d l d E N v b H V t b i I g V m F s d W U 9 I m w y O S I v P j x F b n R y e S B U e X B l P S J S Z W N v d m V y e V R h c m d l d F J v d y I g V m F s d W U 9 I m w x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2 K S 9 D a G F u Z 2 V k I F R 5 c G U u e 0 h E U E U s M H 0 m c X V v d D s s J n F 1 b 3 Q 7 U 2 V j d G l v b j E v V G F i b G U w M T Q g K F B h Z 2 U g N i k v Q 2 h h b m d l Z C B U e X B l L n t O M D I 1 M l M s M X 0 m c X V v d D s s J n F 1 b 3 Q 7 U 2 V j d G l v b j E v V G F i b G U w M T Q g K F B h Z 2 U g N i k v Q 2 h h b m d l Z C B U e X B l L n t O M D Y 2 M k Q s M n 0 m c X V v d D s s J n F 1 b 3 Q 7 U 2 V j d G l v b j E v V G F i b G U w M T Q g K F B h Z 2 U g N i k v Q 2 h h b m d l Z C B U e X B l L n t O M D g 2 M V M s M 3 0 m c X V v d D s s J n F 1 b 3 Q 7 U 2 V j d G l v b j E v V G F i b G U w M T Q g K F B h Z 2 U g N i k v Q 2 h h b m d l Z C B U e X B l L n t O M j A 1 M F M s N H 0 m c X V v d D s s J n F 1 b 3 Q 7 U 2 V j d G l v b j E v V G F i b G U w M T Q g K F B h Z 2 U g N i k v Q 2 h h b m d l Z C B U e X B l L n t O M D Y 2 M k R c b l U s N X 0 m c X V v d D s s J n F 1 b 3 Q 7 U 2 V j d G l v b j E v V G F i b G U w M T Q g K F B h Z 2 U g N i k v Q 2 h h b m d l Z C B U e X B l L n t O M D g 2 M V N c b l U s N n 0 m c X V v d D s s J n F 1 b 3 Q 7 U 2 V j d G l v b j E v V G F i b G U w M T Q g K F B h Z 2 U g N i k v Q 2 h h b m d l Z C B U e X B l L n t O M D E 1 N U Q s N 3 0 m c X V v d D s s J n F 1 b 3 Q 7 U 2 V j d G l v b j E v V G F i b G U w M T Q g K F B h Z 2 U g N i k v Q 2 h h b m d l Z C B U e X B l L n t O Q j A x N T F c b k Q s O H 0 m c X V v d D s s J n F 1 b 3 Q 7 U 2 V j d G l v b j E v V G F i b G U w M T Q g K F B h Z 2 U g N i k v Q 2 h h b m d l Z C B U e X B l L n t O M D E 1 O E Q s O X 0 m c X V v d D s s J n F 1 b 3 Q 7 U 2 V j d G l v b j E v V G F i b G U w M T Q g K F B h Z 2 U g N i k v Q 2 h h b m d l Z C B U e X B l L n t O M D E 0 O E Q s M T B 9 J n F 1 b 3 Q 7 L C Z x d W 9 0 O 1 N l Y 3 R p b 2 4 x L 1 R h Y m x l M D E 0 I C h Q Y W d l I D Y p L 0 N o Y W 5 n Z W Q g V H l w Z S 5 7 T j A w N T N E L D E x f S Z x d W 9 0 O y w m c X V v d D t T Z W N 0 a W 9 u M S 9 U Y W J s Z T A x N C A o U G F n Z S A 2 K S 9 D a G F u Z 2 V k I F R 5 c G U u e 0 4 w M D Q 5 R C w x M n 0 m c X V v d D s s J n F 1 b 3 Q 7 U 2 V j d G l v b j E v V G F i b G U w M T Q g K F B h Z 2 U g N i k v Q 2 h h b m d l Z C B U e X B l L n t O U D A x N D h c b k Q s M T N 9 J n F 1 b 3 Q 7 L C Z x d W 9 0 O 1 N l Y 3 R p b 2 4 x L 1 R h Y m x l M D E 0 I C h Q Y W d l I D Y p L 0 N o Y W 5 n Z W Q g V H l w Z S 5 7 T j A x N D J T L D E 0 f S Z x d W 9 0 O y w m c X V v d D t T Z W N 0 a W 9 u M S 9 U Y W J s Z T A x N C A o U G F n Z S A 2 K S 9 D a G F u Z 2 V k I F R 5 c G U u e 0 4 w M T Q y U 1 x u V S w x N X 0 m c X V v d D s s J n F 1 b 3 Q 7 U 2 V j d G l v b j E v V G F i b G U w M T Q g K F B h Z 2 U g N i k v Q 2 h h b m d l Z C B U e X B l L n t O M D E 1 N F M s M T Z 9 J n F 1 b 3 Q 7 L C Z x d W 9 0 O 1 N l Y 3 R p b 2 4 x L 1 R h Y m x l M D E 0 I C h Q Y W d l I D Y p L 0 N o Y W 5 n Z W Q g V H l w Z S 5 7 T j A x N T B T L D E 3 f S Z x d W 9 0 O y w m c X V v d D t T Z W N 0 a W 9 u M S 9 U Y W J s Z T A x N C A o U G F n Z S A 2 K S 9 D a G F u Z 2 V k I F R 5 c G U u e 0 4 w M D U w R C w x O H 0 m c X V v d D s s J n F 1 b 3 Q 7 U 2 V j d G l v b j E v V G F i b G U w M T Q g K F B h Z 2 U g N i k v Q 2 h h b m d l Z C B U e X B l L n t O M D E 0 N k Q s M T l 9 J n F 1 b 3 Q 7 L C Z x d W 9 0 O 1 N l Y 3 R p b 2 4 x L 1 R h Y m x l M D E 0 I C h Q Y W d l I D Y p L 0 N o Y W 5 n Z W Q g V H l w Z S 5 7 T j A x N T N T L D I w f S Z x d W 9 0 O y w m c X V v d D t T Z W N 0 a W 9 u M S 9 U Y W J s Z T A x N C A o U G F n Z S A 2 K S 9 D a G F u Z 2 V k I F R 5 c G U u e 0 9 H S E R C R C w y M X 0 m c X V v d D s s J n F 1 b 3 Q 7 U 2 V j d G l v b j E v V G F i b G U w M T Q g K F B h Z 2 U g N i k v Q 2 h h b m d l Z C B U e X B l L n t P R 0 h E R U Q s M j J 9 J n F 1 b 3 Q 7 L C Z x d W 9 0 O 1 N l Y 3 R p b 2 4 x L 1 R h Y m x l M D E 0 I C h Q Y W d l I D Y p L 0 N o Y W 5 n Z W Q g V H l w Z S 5 7 T 0 d I R E 1 E L D I z f S Z x d W 9 0 O y w m c X V v d D t T Z W N 0 a W 9 u M S 9 U Y W J s Z T A x N C A o U G F n Z S A 2 K S 9 D a G F u Z 2 V k I F R 5 c G U u e 0 9 H S E R F U y w y N H 0 m c X V v d D s s J n F 1 b 3 Q 7 U 2 V j d G l v b j E v V G F i b G U w M T Q g K F B h Z 2 U g N i k v Q 2 h h b m d l Z C B U e X B l L n t P R 0 h E T V M s M j V 9 J n F 1 b 3 Q 7 L C Z x d W 9 0 O 1 N l Y 3 R p b 2 4 x L 1 R h Y m x l M D E 0 I C h Q Y W d l I D Y p L 0 N o Y W 5 n Z W Q g V H l w Z S 5 7 T 0 d I R E x E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V G F i b G U w M T Q g K F B h Z 2 U g N i k v Q 2 h h b m d l Z C B U e X B l L n t I R F B F L D B 9 J n F 1 b 3 Q 7 L C Z x d W 9 0 O 1 N l Y 3 R p b 2 4 x L 1 R h Y m x l M D E 0 I C h Q Y W d l I D Y p L 0 N o Y W 5 n Z W Q g V H l w Z S 5 7 T j A y N T J T L D F 9 J n F 1 b 3 Q 7 L C Z x d W 9 0 O 1 N l Y 3 R p b 2 4 x L 1 R h Y m x l M D E 0 I C h Q Y W d l I D Y p L 0 N o Y W 5 n Z W Q g V H l w Z S 5 7 T j A 2 N j J E L D J 9 J n F 1 b 3 Q 7 L C Z x d W 9 0 O 1 N l Y 3 R p b 2 4 x L 1 R h Y m x l M D E 0 I C h Q Y W d l I D Y p L 0 N o Y W 5 n Z W Q g V H l w Z S 5 7 T j A 4 N j F T L D N 9 J n F 1 b 3 Q 7 L C Z x d W 9 0 O 1 N l Y 3 R p b 2 4 x L 1 R h Y m x l M D E 0 I C h Q Y W d l I D Y p L 0 N o Y W 5 n Z W Q g V H l w Z S 5 7 T j I w N T B T L D R 9 J n F 1 b 3 Q 7 L C Z x d W 9 0 O 1 N l Y 3 R p b 2 4 x L 1 R h Y m x l M D E 0 I C h Q Y W d l I D Y p L 0 N o Y W 5 n Z W Q g V H l w Z S 5 7 T j A 2 N j J E X G 5 V L D V 9 J n F 1 b 3 Q 7 L C Z x d W 9 0 O 1 N l Y 3 R p b 2 4 x L 1 R h Y m x l M D E 0 I C h Q Y W d l I D Y p L 0 N o Y W 5 n Z W Q g V H l w Z S 5 7 T j A 4 N j F T X G 5 V L D Z 9 J n F 1 b 3 Q 7 L C Z x d W 9 0 O 1 N l Y 3 R p b 2 4 x L 1 R h Y m x l M D E 0 I C h Q Y W d l I D Y p L 0 N o Y W 5 n Z W Q g V H l w Z S 5 7 T j A x N T V E L D d 9 J n F 1 b 3 Q 7 L C Z x d W 9 0 O 1 N l Y 3 R p b 2 4 x L 1 R h Y m x l M D E 0 I C h Q Y W d l I D Y p L 0 N o Y W 5 n Z W Q g V H l w Z S 5 7 T k I w M T U x X G 5 E L D h 9 J n F 1 b 3 Q 7 L C Z x d W 9 0 O 1 N l Y 3 R p b 2 4 x L 1 R h Y m x l M D E 0 I C h Q Y W d l I D Y p L 0 N o Y W 5 n Z W Q g V H l w Z S 5 7 T j A x N T h E L D l 9 J n F 1 b 3 Q 7 L C Z x d W 9 0 O 1 N l Y 3 R p b 2 4 x L 1 R h Y m x l M D E 0 I C h Q Y W d l I D Y p L 0 N o Y W 5 n Z W Q g V H l w Z S 5 7 T j A x N D h E L D E w f S Z x d W 9 0 O y w m c X V v d D t T Z W N 0 a W 9 u M S 9 U Y W J s Z T A x N C A o U G F n Z S A 2 K S 9 D a G F u Z 2 V k I F R 5 c G U u e 0 4 w M D U z R C w x M X 0 m c X V v d D s s J n F 1 b 3 Q 7 U 2 V j d G l v b j E v V G F i b G U w M T Q g K F B h Z 2 U g N i k v Q 2 h h b m d l Z C B U e X B l L n t O M D A 0 O U Q s M T J 9 J n F 1 b 3 Q 7 L C Z x d W 9 0 O 1 N l Y 3 R p b 2 4 x L 1 R h Y m x l M D E 0 I C h Q Y W d l I D Y p L 0 N o Y W 5 n Z W Q g V H l w Z S 5 7 T l A w M T Q 4 X G 5 E L D E z f S Z x d W 9 0 O y w m c X V v d D t T Z W N 0 a W 9 u M S 9 U Y W J s Z T A x N C A o U G F n Z S A 2 K S 9 D a G F u Z 2 V k I F R 5 c G U u e 0 4 w M T Q y U y w x N H 0 m c X V v d D s s J n F 1 b 3 Q 7 U 2 V j d G l v b j E v V G F i b G U w M T Q g K F B h Z 2 U g N i k v Q 2 h h b m d l Z C B U e X B l L n t O M D E 0 M l N c b l U s M T V 9 J n F 1 b 3 Q 7 L C Z x d W 9 0 O 1 N l Y 3 R p b 2 4 x L 1 R h Y m x l M D E 0 I C h Q Y W d l I D Y p L 0 N o Y W 5 n Z W Q g V H l w Z S 5 7 T j A x N T R T L D E 2 f S Z x d W 9 0 O y w m c X V v d D t T Z W N 0 a W 9 u M S 9 U Y W J s Z T A x N C A o U G F n Z S A 2 K S 9 D a G F u Z 2 V k I F R 5 c G U u e 0 4 w M T U w U y w x N 3 0 m c X V v d D s s J n F 1 b 3 Q 7 U 2 V j d G l v b j E v V G F i b G U w M T Q g K F B h Z 2 U g N i k v Q 2 h h b m d l Z C B U e X B l L n t O M D A 1 M E Q s M T h 9 J n F 1 b 3 Q 7 L C Z x d W 9 0 O 1 N l Y 3 R p b 2 4 x L 1 R h Y m x l M D E 0 I C h Q Y W d l I D Y p L 0 N o Y W 5 n Z W Q g V H l w Z S 5 7 T j A x N D Z E L D E 5 f S Z x d W 9 0 O y w m c X V v d D t T Z W N 0 a W 9 u M S 9 U Y W J s Z T A x N C A o U G F n Z S A 2 K S 9 D a G F u Z 2 V k I F R 5 c G U u e 0 4 w M T U z U y w y M H 0 m c X V v d D s s J n F 1 b 3 Q 7 U 2 V j d G l v b j E v V G F i b G U w M T Q g K F B h Z 2 U g N i k v Q 2 h h b m d l Z C B U e X B l L n t P R 0 h E Q k Q s M j F 9 J n F 1 b 3 Q 7 L C Z x d W 9 0 O 1 N l Y 3 R p b 2 4 x L 1 R h Y m x l M D E 0 I C h Q Y W d l I D Y p L 0 N o Y W 5 n Z W Q g V H l w Z S 5 7 T 0 d I R E V E L D I y f S Z x d W 9 0 O y w m c X V v d D t T Z W N 0 a W 9 u M S 9 U Y W J s Z T A x N C A o U G F n Z S A 2 K S 9 D a G F u Z 2 V k I F R 5 c G U u e 0 9 H S E R N R C w y M 3 0 m c X V v d D s s J n F 1 b 3 Q 7 U 2 V j d G l v b j E v V G F i b G U w M T Q g K F B h Z 2 U g N i k v Q 2 h h b m d l Z C B U e X B l L n t P R 0 h E R V M s M j R 9 J n F 1 b 3 Q 7 L C Z x d W 9 0 O 1 N l Y 3 R p b 2 4 x L 1 R h Y m x l M D E 0 I C h Q Y W d l I D Y p L 0 N o Y W 5 n Z W Q g V H l w Z S 5 7 T 0 d I R E 1 T L D I 1 f S Z x d W 9 0 O y w m c X V v d D t T Z W N 0 a W 9 u M S 9 U Y W J s Z T A x N C A o U G F n Z S A 2 K S 9 D a G F u Z 2 V k I F R 5 c G U u e 0 9 H S E R M R C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1 K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J U M D c 6 N T A 6 M T I u M T Q x M T k z M 1 o i L z 4 8 R W 5 0 c n k g V H l w Z T 0 i R m l s b E N v b H V t b l R 5 c G V z I i B W Y W x 1 Z T 0 i c 0 J n W U R B d 0 1 E Q X d N R E F 3 T U R B d 0 1 E Q X d N R E F 3 T U R B d 0 1 E Q X d N R C I v P j x F b n R y e S B U e X B l P S J G a W x s Q 2 9 s d W 1 u T m F t Z X M i I F Z h b H V l P S J z W y Z x d W 9 0 O 0 h E U E U m c X V v d D s s J n F 1 b 3 Q 7 T j A y N T J T J n F 1 b 3 Q 7 L C Z x d W 9 0 O 0 4 w N j Y y R C Z x d W 9 0 O y w m c X V v d D t O M D g 2 M V M m c X V v d D s s J n F 1 b 3 Q 7 T j I w N T B T J n F 1 b 3 Q 7 L C Z x d W 9 0 O 0 4 w N j Y y R F x u V S Z x d W 9 0 O y w m c X V v d D t O M D g 2 M V N c b l U m c X V v d D s s J n F 1 b 3 Q 7 T j A x N T V E J n F 1 b 3 Q 7 L C Z x d W 9 0 O 0 5 C M D E 1 M V x u R C Z x d W 9 0 O y w m c X V v d D t O M D E 1 O E Q m c X V v d D s s J n F 1 b 3 Q 7 T j A x N D h E J n F 1 b 3 Q 7 L C Z x d W 9 0 O 0 4 w M D U z R C Z x d W 9 0 O y w m c X V v d D t O M D A 0 O U Q m c X V v d D s s J n F 1 b 3 Q 7 T l A w M T Q 4 X G 5 E J n F 1 b 3 Q 7 L C Z x d W 9 0 O 0 4 w M T Q y U y Z x d W 9 0 O y w m c X V v d D t O M D E 0 M l N c b l U m c X V v d D s s J n F 1 b 3 Q 7 T j A x N T R T J n F 1 b 3 Q 7 L C Z x d W 9 0 O 0 4 w M T U w U y Z x d W 9 0 O y w m c X V v d D t O M D A 1 M E Q m c X V v d D s s J n F 1 b 3 Q 7 T j A x N D Z E J n F 1 b 3 Q 7 L C Z x d W 9 0 O 0 4 w M T U z U y Z x d W 9 0 O y w m c X V v d D t P R 0 h E Q k Q m c X V v d D s s J n F 1 b 3 Q 7 T 0 d I R E V E J n F 1 b 3 Q 7 L C Z x d W 9 0 O 0 9 H S E R N R C Z x d W 9 0 O y w m c X V v d D t P R 0 h E R V M m c X V v d D s s J n F 1 b 3 Q 7 T 0 d I R E 1 T J n F 1 b 3 Q 7 L C Z x d W 9 0 O 0 9 H S E R M R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T d k M T R k O D I t M z M 0 N i 0 0 Z D c 2 L W E w M z Y t Z m Q 2 N 2 Q x Z D M w Z T c 5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S k v Q 2 h h b m d l Z C B U e X B l L n t I R F B F L D B 9 J n F 1 b 3 Q 7 L C Z x d W 9 0 O 1 N l Y 3 R p b 2 4 x L 1 R h Y m x l M D E z I C h Q Y W d l I D U p L 0 N o Y W 5 n Z W Q g V H l w Z S 5 7 T j A y N T J T L D F 9 J n F 1 b 3 Q 7 L C Z x d W 9 0 O 1 N l Y 3 R p b 2 4 x L 1 R h Y m x l M D E z I C h Q Y W d l I D U p L 0 N o Y W 5 n Z W Q g V H l w Z S 5 7 T j A 2 N j J E L D J 9 J n F 1 b 3 Q 7 L C Z x d W 9 0 O 1 N l Y 3 R p b 2 4 x L 1 R h Y m x l M D E z I C h Q Y W d l I D U p L 0 N o Y W 5 n Z W Q g V H l w Z S 5 7 T j A 4 N j F T L D N 9 J n F 1 b 3 Q 7 L C Z x d W 9 0 O 1 N l Y 3 R p b 2 4 x L 1 R h Y m x l M D E z I C h Q Y W d l I D U p L 0 N o Y W 5 n Z W Q g V H l w Z S 5 7 T j I w N T B T L D R 9 J n F 1 b 3 Q 7 L C Z x d W 9 0 O 1 N l Y 3 R p b 2 4 x L 1 R h Y m x l M D E z I C h Q Y W d l I D U p L 0 N o Y W 5 n Z W Q g V H l w Z S 5 7 T j A 2 N j J E X G 5 V L D V 9 J n F 1 b 3 Q 7 L C Z x d W 9 0 O 1 N l Y 3 R p b 2 4 x L 1 R h Y m x l M D E z I C h Q Y W d l I D U p L 0 N o Y W 5 n Z W Q g V H l w Z S 5 7 T j A 4 N j F T X G 5 V L D Z 9 J n F 1 b 3 Q 7 L C Z x d W 9 0 O 1 N l Y 3 R p b 2 4 x L 1 R h Y m x l M D E z I C h Q Y W d l I D U p L 0 N o Y W 5 n Z W Q g V H l w Z S 5 7 T j A x N T V E L D d 9 J n F 1 b 3 Q 7 L C Z x d W 9 0 O 1 N l Y 3 R p b 2 4 x L 1 R h Y m x l M D E z I C h Q Y W d l I D U p L 0 N o Y W 5 n Z W Q g V H l w Z S 5 7 T k I w M T U x X G 5 E L D h 9 J n F 1 b 3 Q 7 L C Z x d W 9 0 O 1 N l Y 3 R p b 2 4 x L 1 R h Y m x l M D E z I C h Q Y W d l I D U p L 0 N o Y W 5 n Z W Q g V H l w Z S 5 7 T j A x N T h E L D l 9 J n F 1 b 3 Q 7 L C Z x d W 9 0 O 1 N l Y 3 R p b 2 4 x L 1 R h Y m x l M D E z I C h Q Y W d l I D U p L 0 N o Y W 5 n Z W Q g V H l w Z S 5 7 T j A x N D h E L D E w f S Z x d W 9 0 O y w m c X V v d D t T Z W N 0 a W 9 u M S 9 U Y W J s Z T A x M y A o U G F n Z S A 1 K S 9 D a G F u Z 2 V k I F R 5 c G U u e 0 4 w M D U z R C w x M X 0 m c X V v d D s s J n F 1 b 3 Q 7 U 2 V j d G l v b j E v V G F i b G U w M T M g K F B h Z 2 U g N S k v Q 2 h h b m d l Z C B U e X B l L n t O M D A 0 O U Q s M T J 9 J n F 1 b 3 Q 7 L C Z x d W 9 0 O 1 N l Y 3 R p b 2 4 x L 1 R h Y m x l M D E z I C h Q Y W d l I D U p L 0 N o Y W 5 n Z W Q g V H l w Z S 5 7 T l A w M T Q 4 X G 5 E L D E z f S Z x d W 9 0 O y w m c X V v d D t T Z W N 0 a W 9 u M S 9 U Y W J s Z T A x M y A o U G F n Z S A 1 K S 9 D a G F u Z 2 V k I F R 5 c G U u e 0 4 w M T Q y U y w x N H 0 m c X V v d D s s J n F 1 b 3 Q 7 U 2 V j d G l v b j E v V G F i b G U w M T M g K F B h Z 2 U g N S k v Q 2 h h b m d l Z C B U e X B l L n t O M D E 0 M l N c b l U s M T V 9 J n F 1 b 3 Q 7 L C Z x d W 9 0 O 1 N l Y 3 R p b 2 4 x L 1 R h Y m x l M D E z I C h Q Y W d l I D U p L 0 N o Y W 5 n Z W Q g V H l w Z S 5 7 T j A x N T R T L D E 2 f S Z x d W 9 0 O y w m c X V v d D t T Z W N 0 a W 9 u M S 9 U Y W J s Z T A x M y A o U G F n Z S A 1 K S 9 D a G F u Z 2 V k I F R 5 c G U u e 0 4 w M T U w U y w x N 3 0 m c X V v d D s s J n F 1 b 3 Q 7 U 2 V j d G l v b j E v V G F i b G U w M T M g K F B h Z 2 U g N S k v Q 2 h h b m d l Z C B U e X B l L n t O M D A 1 M E Q s M T h 9 J n F 1 b 3 Q 7 L C Z x d W 9 0 O 1 N l Y 3 R p b 2 4 x L 1 R h Y m x l M D E z I C h Q Y W d l I D U p L 0 N o Y W 5 n Z W Q g V H l w Z S 5 7 T j A x N D Z E L D E 5 f S Z x d W 9 0 O y w m c X V v d D t T Z W N 0 a W 9 u M S 9 U Y W J s Z T A x M y A o U G F n Z S A 1 K S 9 D a G F u Z 2 V k I F R 5 c G U u e 0 4 w M T U z U y w y M H 0 m c X V v d D s s J n F 1 b 3 Q 7 U 2 V j d G l v b j E v V G F i b G U w M T M g K F B h Z 2 U g N S k v Q 2 h h b m d l Z C B U e X B l L n t P R 0 h E Q k Q s M j F 9 J n F 1 b 3 Q 7 L C Z x d W 9 0 O 1 N l Y 3 R p b 2 4 x L 1 R h Y m x l M D E z I C h Q Y W d l I D U p L 0 N o Y W 5 n Z W Q g V H l w Z S 5 7 T 0 d I R E V E L D I y f S Z x d W 9 0 O y w m c X V v d D t T Z W N 0 a W 9 u M S 9 U Y W J s Z T A x M y A o U G F n Z S A 1 K S 9 D a G F u Z 2 V k I F R 5 c G U u e 0 9 H S E R N R C w y M 3 0 m c X V v d D s s J n F 1 b 3 Q 7 U 2 V j d G l v b j E v V G F i b G U w M T M g K F B h Z 2 U g N S k v Q 2 h h b m d l Z C B U e X B l L n t P R 0 h E R V M s M j R 9 J n F 1 b 3 Q 7 L C Z x d W 9 0 O 1 N l Y 3 R p b 2 4 x L 1 R h Y m x l M D E z I C h Q Y W d l I D U p L 0 N o Y W 5 n Z W Q g V H l w Z S 5 7 T 0 d I R E 1 T L D I 1 f S Z x d W 9 0 O y w m c X V v d D t T Z W N 0 a W 9 u M S 9 U Y W J s Z T A x M y A o U G F n Z S A 1 K S 9 D a G F u Z 2 V k I F R 5 c G U u e 0 9 H S E R M R C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1 R h Y m x l M D E z I C h Q Y W d l I D U p L 0 N o Y W 5 n Z W Q g V H l w Z S 5 7 S E R Q R S w w f S Z x d W 9 0 O y w m c X V v d D t T Z W N 0 a W 9 u M S 9 U Y W J s Z T A x M y A o U G F n Z S A 1 K S 9 D a G F u Z 2 V k I F R 5 c G U u e 0 4 w M j U y U y w x f S Z x d W 9 0 O y w m c X V v d D t T Z W N 0 a W 9 u M S 9 U Y W J s Z T A x M y A o U G F n Z S A 1 K S 9 D a G F u Z 2 V k I F R 5 c G U u e 0 4 w N j Y y R C w y f S Z x d W 9 0 O y w m c X V v d D t T Z W N 0 a W 9 u M S 9 U Y W J s Z T A x M y A o U G F n Z S A 1 K S 9 D a G F u Z 2 V k I F R 5 c G U u e 0 4 w O D Y x U y w z f S Z x d W 9 0 O y w m c X V v d D t T Z W N 0 a W 9 u M S 9 U Y W J s Z T A x M y A o U G F n Z S A 1 K S 9 D a G F u Z 2 V k I F R 5 c G U u e 0 4 y M D U w U y w 0 f S Z x d W 9 0 O y w m c X V v d D t T Z W N 0 a W 9 u M S 9 U Y W J s Z T A x M y A o U G F n Z S A 1 K S 9 D a G F u Z 2 V k I F R 5 c G U u e 0 4 w N j Y y R F x u V S w 1 f S Z x d W 9 0 O y w m c X V v d D t T Z W N 0 a W 9 u M S 9 U Y W J s Z T A x M y A o U G F n Z S A 1 K S 9 D a G F u Z 2 V k I F R 5 c G U u e 0 4 w O D Y x U 1 x u V S w 2 f S Z x d W 9 0 O y w m c X V v d D t T Z W N 0 a W 9 u M S 9 U Y W J s Z T A x M y A o U G F n Z S A 1 K S 9 D a G F u Z 2 V k I F R 5 c G U u e 0 4 w M T U 1 R C w 3 f S Z x d W 9 0 O y w m c X V v d D t T Z W N 0 a W 9 u M S 9 U Y W J s Z T A x M y A o U G F n Z S A 1 K S 9 D a G F u Z 2 V k I F R 5 c G U u e 0 5 C M D E 1 M V x u R C w 4 f S Z x d W 9 0 O y w m c X V v d D t T Z W N 0 a W 9 u M S 9 U Y W J s Z T A x M y A o U G F n Z S A 1 K S 9 D a G F u Z 2 V k I F R 5 c G U u e 0 4 w M T U 4 R C w 5 f S Z x d W 9 0 O y w m c X V v d D t T Z W N 0 a W 9 u M S 9 U Y W J s Z T A x M y A o U G F n Z S A 1 K S 9 D a G F u Z 2 V k I F R 5 c G U u e 0 4 w M T Q 4 R C w x M H 0 m c X V v d D s s J n F 1 b 3 Q 7 U 2 V j d G l v b j E v V G F i b G U w M T M g K F B h Z 2 U g N S k v Q 2 h h b m d l Z C B U e X B l L n t O M D A 1 M 0 Q s M T F 9 J n F 1 b 3 Q 7 L C Z x d W 9 0 O 1 N l Y 3 R p b 2 4 x L 1 R h Y m x l M D E z I C h Q Y W d l I D U p L 0 N o Y W 5 n Z W Q g V H l w Z S 5 7 T j A w N D l E L D E y f S Z x d W 9 0 O y w m c X V v d D t T Z W N 0 a W 9 u M S 9 U Y W J s Z T A x M y A o U G F n Z S A 1 K S 9 D a G F u Z 2 V k I F R 5 c G U u e 0 5 Q M D E 0 O F x u R C w x M 3 0 m c X V v d D s s J n F 1 b 3 Q 7 U 2 V j d G l v b j E v V G F i b G U w M T M g K F B h Z 2 U g N S k v Q 2 h h b m d l Z C B U e X B l L n t O M D E 0 M l M s M T R 9 J n F 1 b 3 Q 7 L C Z x d W 9 0 O 1 N l Y 3 R p b 2 4 x L 1 R h Y m x l M D E z I C h Q Y W d l I D U p L 0 N o Y W 5 n Z W Q g V H l w Z S 5 7 T j A x N D J T X G 5 V L D E 1 f S Z x d W 9 0 O y w m c X V v d D t T Z W N 0 a W 9 u M S 9 U Y W J s Z T A x M y A o U G F n Z S A 1 K S 9 D a G F u Z 2 V k I F R 5 c G U u e 0 4 w M T U 0 U y w x N n 0 m c X V v d D s s J n F 1 b 3 Q 7 U 2 V j d G l v b j E v V G F i b G U w M T M g K F B h Z 2 U g N S k v Q 2 h h b m d l Z C B U e X B l L n t O M D E 1 M F M s M T d 9 J n F 1 b 3 Q 7 L C Z x d W 9 0 O 1 N l Y 3 R p b 2 4 x L 1 R h Y m x l M D E z I C h Q Y W d l I D U p L 0 N o Y W 5 n Z W Q g V H l w Z S 5 7 T j A w N T B E L D E 4 f S Z x d W 9 0 O y w m c X V v d D t T Z W N 0 a W 9 u M S 9 U Y W J s Z T A x M y A o U G F n Z S A 1 K S 9 D a G F u Z 2 V k I F R 5 c G U u e 0 4 w M T Q 2 R C w x O X 0 m c X V v d D s s J n F 1 b 3 Q 7 U 2 V j d G l v b j E v V G F i b G U w M T M g K F B h Z 2 U g N S k v Q 2 h h b m d l Z C B U e X B l L n t O M D E 1 M 1 M s M j B 9 J n F 1 b 3 Q 7 L C Z x d W 9 0 O 1 N l Y 3 R p b 2 4 x L 1 R h Y m x l M D E z I C h Q Y W d l I D U p L 0 N o Y W 5 n Z W Q g V H l w Z S 5 7 T 0 d I R E J E L D I x f S Z x d W 9 0 O y w m c X V v d D t T Z W N 0 a W 9 u M S 9 U Y W J s Z T A x M y A o U G F n Z S A 1 K S 9 D a G F u Z 2 V k I F R 5 c G U u e 0 9 H S E R F R C w y M n 0 m c X V v d D s s J n F 1 b 3 Q 7 U 2 V j d G l v b j E v V G F i b G U w M T M g K F B h Z 2 U g N S k v Q 2 h h b m d l Z C B U e X B l L n t P R 0 h E T U Q s M j N 9 J n F 1 b 3 Q 7 L C Z x d W 9 0 O 1 N l Y 3 R p b 2 4 x L 1 R h Y m x l M D E z I C h Q Y W d l I D U p L 0 N o Y W 5 n Z W Q g V H l w Z S 5 7 T 0 d I R E V T L D I 0 f S Z x d W 9 0 O y w m c X V v d D t T Z W N 0 a W 9 u M S 9 U Y W J s Z T A x M y A o U G F n Z S A 1 K S 9 D a G F u Z 2 V k I F R 5 c G U u e 0 9 H S E R N U y w y N X 0 m c X V v d D s s J n F 1 b 3 Q 7 U 2 V j d G l v b j E v V G F i b G U w M T M g K F B h Z 2 U g N S k v Q 2 h h b m d l Z C B U e X B l L n t P R 0 h E T E Q s M j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W d l M D A 4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w M l Q w O D o y N z o x N S 4 0 N j E 5 N j A z W i I v P j x F b n R y e S B U e X B l P S J G a W x s Q 2 9 s d W 1 u V H l w Z X M i I F Z h b H V l P S J z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Z j Q x M T A 2 Y m U t M 2 Q 1 M y 0 0 Z T F h L W E 0 O G E t Y W I z Y T B m M W F l M z U 4 I i 8 + P E V u d H J 5 I F R 5 c G U 9 I l J l Y 2 9 2 Z X J 5 V G F y Z 2 V 0 Q 2 9 s d W 1 u I i B W Y W x 1 Z T 0 i b D I y I i 8 + P E V u d H J 5 I F R 5 c G U 9 I l J l Y 2 9 2 Z X J 5 V G F y Z 2 V 0 U m 9 3 I i B W Y W x 1 Z T 0 i b D k w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l M D A 4 L 0 N o Y W 5 n Z W Q g V H l w Z S 5 7 Q 2 9 s d W 1 u M S w w f S Z x d W 9 0 O y w m c X V v d D t T Z W N 0 a W 9 u M S 9 Q Y W d l M D A 4 L 0 N o Y W 5 n Z W Q g V H l w Z S 5 7 Q 2 9 s d W 1 u M i w x f S Z x d W 9 0 O y w m c X V v d D t T Z W N 0 a W 9 u M S 9 Q Y W d l M D A 4 L 0 N o Y W 5 n Z W Q g V H l w Z S 5 7 Q 2 9 s d W 1 u M y w y f S Z x d W 9 0 O y w m c X V v d D t T Z W N 0 a W 9 u M S 9 Q Y W d l M D A 4 L 0 N o Y W 5 n Z W Q g V H l w Z S 5 7 Q 2 9 s d W 1 u N C w z f S Z x d W 9 0 O y w m c X V v d D t T Z W N 0 a W 9 u M S 9 Q Y W d l M D A 4 L 0 N o Y W 5 n Z W Q g V H l w Z S 5 7 Q 2 9 s d W 1 u N S w 0 f S Z x d W 9 0 O y w m c X V v d D t T Z W N 0 a W 9 u M S 9 Q Y W d l M D A 4 L 0 N o Y W 5 n Z W Q g V H l w Z S 5 7 Q 2 9 s d W 1 u N i w 1 f S Z x d W 9 0 O y w m c X V v d D t T Z W N 0 a W 9 u M S 9 Q Y W d l M D A 4 L 0 N o Y W 5 n Z W Q g V H l w Z S 5 7 Q 2 9 s d W 1 u N y w 2 f S Z x d W 9 0 O y w m c X V v d D t T Z W N 0 a W 9 u M S 9 Q Y W d l M D A 4 L 0 N o Y W 5 n Z W Q g V H l w Z S 5 7 Q 2 9 s d W 1 u O C w 3 f S Z x d W 9 0 O y w m c X V v d D t T Z W N 0 a W 9 u M S 9 Q Y W d l M D A 4 L 0 N o Y W 5 n Z W Q g V H l w Z S 5 7 Q 2 9 s d W 1 u O S w 4 f S Z x d W 9 0 O y w m c X V v d D t T Z W N 0 a W 9 u M S 9 Q Y W d l M D A 4 L 0 N o Y W 5 n Z W Q g V H l w Z S 5 7 Q 2 9 s d W 1 u M T A s O X 0 m c X V v d D s s J n F 1 b 3 Q 7 U 2 V j d G l v b j E v U G F n Z T A w O C 9 D a G F u Z 2 V k I F R 5 c G U u e 0 N v b H V t b j E x L D E w f S Z x d W 9 0 O y w m c X V v d D t T Z W N 0 a W 9 u M S 9 Q Y W d l M D A 4 L 0 N o Y W 5 n Z W Q g V H l w Z S 5 7 Q 2 9 s d W 1 u M T I s M T F 9 J n F 1 b 3 Q 7 L C Z x d W 9 0 O 1 N l Y 3 R p b 2 4 x L 1 B h Z 2 U w M D g v Q 2 h h b m d l Z C B U e X B l L n t D b 2 x 1 b W 4 x M y w x M n 0 m c X V v d D s s J n F 1 b 3 Q 7 U 2 V j d G l v b j E v U G F n Z T A w O C 9 D a G F u Z 2 V k I F R 5 c G U u e 0 N v b H V t b j E 0 L D E z f S Z x d W 9 0 O y w m c X V v d D t T Z W N 0 a W 9 u M S 9 Q Y W d l M D A 4 L 0 N o Y W 5 n Z W Q g V H l w Z S 5 7 Q 2 9 s d W 1 u M T U s M T R 9 J n F 1 b 3 Q 7 L C Z x d W 9 0 O 1 N l Y 3 R p b 2 4 x L 1 B h Z 2 U w M D g v Q 2 h h b m d l Z C B U e X B l L n t D b 2 x 1 b W 4 x N i w x N X 0 m c X V v d D s s J n F 1 b 3 Q 7 U 2 V j d G l v b j E v U G F n Z T A w O C 9 D a G F u Z 2 V k I F R 5 c G U u e 0 N v b H V t b j E 3 L D E 2 f S Z x d W 9 0 O y w m c X V v d D t T Z W N 0 a W 9 u M S 9 Q Y W d l M D A 4 L 0 N o Y W 5 n Z W Q g V H l w Z S 5 7 Q 2 9 s d W 1 u M T g s M T d 9 J n F 1 b 3 Q 7 L C Z x d W 9 0 O 1 N l Y 3 R p b 2 4 x L 1 B h Z 2 U w M D g v Q 2 h h b m d l Z C B U e X B l L n t D b 2 x 1 b W 4 x O S w x O H 0 m c X V v d D s s J n F 1 b 3 Q 7 U 2 V j d G l v b j E v U G F n Z T A w O C 9 D a G F u Z 2 V k I F R 5 c G U u e 0 N v b H V t b j I w L D E 5 f S Z x d W 9 0 O y w m c X V v d D t T Z W N 0 a W 9 u M S 9 Q Y W d l M D A 4 L 0 N o Y W 5 n Z W Q g V H l w Z S 5 7 Q 2 9 s d W 1 u M j E s M j B 9 J n F 1 b 3 Q 7 L C Z x d W 9 0 O 1 N l Y 3 R p b 2 4 x L 1 B h Z 2 U w M D g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B h Z 2 U w M D g v Q 2 h h b m d l Z C B U e X B l L n t D b 2 x 1 b W 4 x L D B 9 J n F 1 b 3 Q 7 L C Z x d W 9 0 O 1 N l Y 3 R p b 2 4 x L 1 B h Z 2 U w M D g v Q 2 h h b m d l Z C B U e X B l L n t D b 2 x 1 b W 4 y L D F 9 J n F 1 b 3 Q 7 L C Z x d W 9 0 O 1 N l Y 3 R p b 2 4 x L 1 B h Z 2 U w M D g v Q 2 h h b m d l Z C B U e X B l L n t D b 2 x 1 b W 4 z L D J 9 J n F 1 b 3 Q 7 L C Z x d W 9 0 O 1 N l Y 3 R p b 2 4 x L 1 B h Z 2 U w M D g v Q 2 h h b m d l Z C B U e X B l L n t D b 2 x 1 b W 4 0 L D N 9 J n F 1 b 3 Q 7 L C Z x d W 9 0 O 1 N l Y 3 R p b 2 4 x L 1 B h Z 2 U w M D g v Q 2 h h b m d l Z C B U e X B l L n t D b 2 x 1 b W 4 1 L D R 9 J n F 1 b 3 Q 7 L C Z x d W 9 0 O 1 N l Y 3 R p b 2 4 x L 1 B h Z 2 U w M D g v Q 2 h h b m d l Z C B U e X B l L n t D b 2 x 1 b W 4 2 L D V 9 J n F 1 b 3 Q 7 L C Z x d W 9 0 O 1 N l Y 3 R p b 2 4 x L 1 B h Z 2 U w M D g v Q 2 h h b m d l Z C B U e X B l L n t D b 2 x 1 b W 4 3 L D Z 9 J n F 1 b 3 Q 7 L C Z x d W 9 0 O 1 N l Y 3 R p b 2 4 x L 1 B h Z 2 U w M D g v Q 2 h h b m d l Z C B U e X B l L n t D b 2 x 1 b W 4 4 L D d 9 J n F 1 b 3 Q 7 L C Z x d W 9 0 O 1 N l Y 3 R p b 2 4 x L 1 B h Z 2 U w M D g v Q 2 h h b m d l Z C B U e X B l L n t D b 2 x 1 b W 4 5 L D h 9 J n F 1 b 3 Q 7 L C Z x d W 9 0 O 1 N l Y 3 R p b 2 4 x L 1 B h Z 2 U w M D g v Q 2 h h b m d l Z C B U e X B l L n t D b 2 x 1 b W 4 x M C w 5 f S Z x d W 9 0 O y w m c X V v d D t T Z W N 0 a W 9 u M S 9 Q Y W d l M D A 4 L 0 N o Y W 5 n Z W Q g V H l w Z S 5 7 Q 2 9 s d W 1 u M T E s M T B 9 J n F 1 b 3 Q 7 L C Z x d W 9 0 O 1 N l Y 3 R p b 2 4 x L 1 B h Z 2 U w M D g v Q 2 h h b m d l Z C B U e X B l L n t D b 2 x 1 b W 4 x M i w x M X 0 m c X V v d D s s J n F 1 b 3 Q 7 U 2 V j d G l v b j E v U G F n Z T A w O C 9 D a G F u Z 2 V k I F R 5 c G U u e 0 N v b H V t b j E z L D E y f S Z x d W 9 0 O y w m c X V v d D t T Z W N 0 a W 9 u M S 9 Q Y W d l M D A 4 L 0 N o Y W 5 n Z W Q g V H l w Z S 5 7 Q 2 9 s d W 1 u M T Q s M T N 9 J n F 1 b 3 Q 7 L C Z x d W 9 0 O 1 N l Y 3 R p b 2 4 x L 1 B h Z 2 U w M D g v Q 2 h h b m d l Z C B U e X B l L n t D b 2 x 1 b W 4 x N S w x N H 0 m c X V v d D s s J n F 1 b 3 Q 7 U 2 V j d G l v b j E v U G F n Z T A w O C 9 D a G F u Z 2 V k I F R 5 c G U u e 0 N v b H V t b j E 2 L D E 1 f S Z x d W 9 0 O y w m c X V v d D t T Z W N 0 a W 9 u M S 9 Q Y W d l M D A 4 L 0 N o Y W 5 n Z W Q g V H l w Z S 5 7 Q 2 9 s d W 1 u M T c s M T Z 9 J n F 1 b 3 Q 7 L C Z x d W 9 0 O 1 N l Y 3 R p b 2 4 x L 1 B h Z 2 U w M D g v Q 2 h h b m d l Z C B U e X B l L n t D b 2 x 1 b W 4 x O C w x N 3 0 m c X V v d D s s J n F 1 b 3 Q 7 U 2 V j d G l v b j E v U G F n Z T A w O C 9 D a G F u Z 2 V k I F R 5 c G U u e 0 N v b H V t b j E 5 L D E 4 f S Z x d W 9 0 O y w m c X V v d D t T Z W N 0 a W 9 u M S 9 Q Y W d l M D A 4 L 0 N o Y W 5 n Z W Q g V H l w Z S 5 7 Q 2 9 s d W 1 u M j A s M T l 9 J n F 1 b 3 Q 7 L C Z x d W 9 0 O 1 N l Y 3 R p b 2 4 x L 1 B h Z 2 U w M D g v Q 2 h h b m d l Z C B U e X B l L n t D b 2 x 1 b W 4 y M S w y M H 0 m c X V v d D s s J n F 1 b 3 Q 7 U 2 V j d G l v b j E v U G F n Z T A w O C 9 D a G F u Z 2 V k I F R 5 c G U u e 0 N v b H V t b j I y L D I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w N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J U M D g 6 M j Y 6 N T c u M T A 3 M z k 5 N l o i L z 4 8 R W 5 0 c n k g V H l w Z T 0 i R m l s b E N v b H V t b l R 5 c G V z I i B W Y W x 1 Z T 0 i c 0 J n W U d C Z 1 l H Q m d Z R 0 J n W U d C Z 1 l H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j U 5 M z F m Z G I t M j g 3 O C 0 0 Y T d m L W E 2 M z A t Y T R i M D h h Z W E x O D Z h I i 8 + P E V u d H J 5 I F R 5 c G U 9 I l J l Y 2 9 2 Z X J 5 V G F y Z 2 V 0 Q 2 9 s d W 1 u I i B W Y W x 1 Z T 0 i b D E i L z 4 8 R W 5 0 c n k g V H l w Z T 0 i U m V j b 3 Z l c n l U Y X J n Z X R S b 3 c i I F Z h b H V l P S J s O T A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U w M D c v Q 2 h h b m d l Z C B U e X B l L n t D b 2 x 1 b W 4 x L D B 9 J n F 1 b 3 Q 7 L C Z x d W 9 0 O 1 N l Y 3 R p b 2 4 x L 1 B h Z 2 U w M D c v Q 2 h h b m d l Z C B U e X B l L n t D b 2 x 1 b W 4 y L D F 9 J n F 1 b 3 Q 7 L C Z x d W 9 0 O 1 N l Y 3 R p b 2 4 x L 1 B h Z 2 U w M D c v Q 2 h h b m d l Z C B U e X B l L n t D b 2 x 1 b W 4 z L D J 9 J n F 1 b 3 Q 7 L C Z x d W 9 0 O 1 N l Y 3 R p b 2 4 x L 1 B h Z 2 U w M D c v Q 2 h h b m d l Z C B U e X B l L n t D b 2 x 1 b W 4 0 L D N 9 J n F 1 b 3 Q 7 L C Z x d W 9 0 O 1 N l Y 3 R p b 2 4 x L 1 B h Z 2 U w M D c v Q 2 h h b m d l Z C B U e X B l L n t D b 2 x 1 b W 4 1 L D R 9 J n F 1 b 3 Q 7 L C Z x d W 9 0 O 1 N l Y 3 R p b 2 4 x L 1 B h Z 2 U w M D c v Q 2 h h b m d l Z C B U e X B l L n t D b 2 x 1 b W 4 2 L D V 9 J n F 1 b 3 Q 7 L C Z x d W 9 0 O 1 N l Y 3 R p b 2 4 x L 1 B h Z 2 U w M D c v Q 2 h h b m d l Z C B U e X B l L n t D b 2 x 1 b W 4 3 L D Z 9 J n F 1 b 3 Q 7 L C Z x d W 9 0 O 1 N l Y 3 R p b 2 4 x L 1 B h Z 2 U w M D c v Q 2 h h b m d l Z C B U e X B l L n t D b 2 x 1 b W 4 4 L D d 9 J n F 1 b 3 Q 7 L C Z x d W 9 0 O 1 N l Y 3 R p b 2 4 x L 1 B h Z 2 U w M D c v Q 2 h h b m d l Z C B U e X B l L n t D b 2 x 1 b W 4 5 L D h 9 J n F 1 b 3 Q 7 L C Z x d W 9 0 O 1 N l Y 3 R p b 2 4 x L 1 B h Z 2 U w M D c v Q 2 h h b m d l Z C B U e X B l L n t D b 2 x 1 b W 4 x M C w 5 f S Z x d W 9 0 O y w m c X V v d D t T Z W N 0 a W 9 u M S 9 Q Y W d l M D A 3 L 0 N o Y W 5 n Z W Q g V H l w Z S 5 7 Q 2 9 s d W 1 u M T E s M T B 9 J n F 1 b 3 Q 7 L C Z x d W 9 0 O 1 N l Y 3 R p b 2 4 x L 1 B h Z 2 U w M D c v Q 2 h h b m d l Z C B U e X B l L n t D b 2 x 1 b W 4 x M i w x M X 0 m c X V v d D s s J n F 1 b 3 Q 7 U 2 V j d G l v b j E v U G F n Z T A w N y 9 D a G F u Z 2 V k I F R 5 c G U u e 0 N v b H V t b j E z L D E y f S Z x d W 9 0 O y w m c X V v d D t T Z W N 0 a W 9 u M S 9 Q Y W d l M D A 3 L 0 N o Y W 5 n Z W Q g V H l w Z S 5 7 Q 2 9 s d W 1 u M T Q s M T N 9 J n F 1 b 3 Q 7 L C Z x d W 9 0 O 1 N l Y 3 R p b 2 4 x L 1 B h Z 2 U w M D c v Q 2 h h b m d l Z C B U e X B l L n t D b 2 x 1 b W 4 x N S w x N H 0 m c X V v d D s s J n F 1 b 3 Q 7 U 2 V j d G l v b j E v U G F n Z T A w N y 9 D a G F u Z 2 V k I F R 5 c G U u e 0 N v b H V t b j E 2 L D E 1 f S Z x d W 9 0 O y w m c X V v d D t T Z W N 0 a W 9 u M S 9 Q Y W d l M D A 3 L 0 N o Y W 5 n Z W Q g V H l w Z S 5 7 Q 2 9 s d W 1 u M T c s M T Z 9 J n F 1 b 3 Q 7 L C Z x d W 9 0 O 1 N l Y 3 R p b 2 4 x L 1 B h Z 2 U w M D c v Q 2 h h b m d l Z C B U e X B l L n t D b 2 x 1 b W 4 x O C w x N 3 0 m c X V v d D s s J n F 1 b 3 Q 7 U 2 V j d G l v b j E v U G F n Z T A w N y 9 D a G F u Z 2 V k I F R 5 c G U u e 0 N v b H V t b j E 5 L D E 4 f S Z x d W 9 0 O y w m c X V v d D t T Z W N 0 a W 9 u M S 9 Q Y W d l M D A 3 L 0 N o Y W 5 n Z W Q g V H l w Z S 5 7 Q 2 9 s d W 1 u M j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Q Y W d l M D A 3 L 0 N o Y W 5 n Z W Q g V H l w Z S 5 7 Q 2 9 s d W 1 u M S w w f S Z x d W 9 0 O y w m c X V v d D t T Z W N 0 a W 9 u M S 9 Q Y W d l M D A 3 L 0 N o Y W 5 n Z W Q g V H l w Z S 5 7 Q 2 9 s d W 1 u M i w x f S Z x d W 9 0 O y w m c X V v d D t T Z W N 0 a W 9 u M S 9 Q Y W d l M D A 3 L 0 N o Y W 5 n Z W Q g V H l w Z S 5 7 Q 2 9 s d W 1 u M y w y f S Z x d W 9 0 O y w m c X V v d D t T Z W N 0 a W 9 u M S 9 Q Y W d l M D A 3 L 0 N o Y W 5 n Z W Q g V H l w Z S 5 7 Q 2 9 s d W 1 u N C w z f S Z x d W 9 0 O y w m c X V v d D t T Z W N 0 a W 9 u M S 9 Q Y W d l M D A 3 L 0 N o Y W 5 n Z W Q g V H l w Z S 5 7 Q 2 9 s d W 1 u N S w 0 f S Z x d W 9 0 O y w m c X V v d D t T Z W N 0 a W 9 u M S 9 Q Y W d l M D A 3 L 0 N o Y W 5 n Z W Q g V H l w Z S 5 7 Q 2 9 s d W 1 u N i w 1 f S Z x d W 9 0 O y w m c X V v d D t T Z W N 0 a W 9 u M S 9 Q Y W d l M D A 3 L 0 N o Y W 5 n Z W Q g V H l w Z S 5 7 Q 2 9 s d W 1 u N y w 2 f S Z x d W 9 0 O y w m c X V v d D t T Z W N 0 a W 9 u M S 9 Q Y W d l M D A 3 L 0 N o Y W 5 n Z W Q g V H l w Z S 5 7 Q 2 9 s d W 1 u O C w 3 f S Z x d W 9 0 O y w m c X V v d D t T Z W N 0 a W 9 u M S 9 Q Y W d l M D A 3 L 0 N o Y W 5 n Z W Q g V H l w Z S 5 7 Q 2 9 s d W 1 u O S w 4 f S Z x d W 9 0 O y w m c X V v d D t T Z W N 0 a W 9 u M S 9 Q Y W d l M D A 3 L 0 N o Y W 5 n Z W Q g V H l w Z S 5 7 Q 2 9 s d W 1 u M T A s O X 0 m c X V v d D s s J n F 1 b 3 Q 7 U 2 V j d G l v b j E v U G F n Z T A w N y 9 D a G F u Z 2 V k I F R 5 c G U u e 0 N v b H V t b j E x L D E w f S Z x d W 9 0 O y w m c X V v d D t T Z W N 0 a W 9 u M S 9 Q Y W d l M D A 3 L 0 N o Y W 5 n Z W Q g V H l w Z S 5 7 Q 2 9 s d W 1 u M T I s M T F 9 J n F 1 b 3 Q 7 L C Z x d W 9 0 O 1 N l Y 3 R p b 2 4 x L 1 B h Z 2 U w M D c v Q 2 h h b m d l Z C B U e X B l L n t D b 2 x 1 b W 4 x M y w x M n 0 m c X V v d D s s J n F 1 b 3 Q 7 U 2 V j d G l v b j E v U G F n Z T A w N y 9 D a G F u Z 2 V k I F R 5 c G U u e 0 N v b H V t b j E 0 L D E z f S Z x d W 9 0 O y w m c X V v d D t T Z W N 0 a W 9 u M S 9 Q Y W d l M D A 3 L 0 N o Y W 5 n Z W Q g V H l w Z S 5 7 Q 2 9 s d W 1 u M T U s M T R 9 J n F 1 b 3 Q 7 L C Z x d W 9 0 O 1 N l Y 3 R p b 2 4 x L 1 B h Z 2 U w M D c v Q 2 h h b m d l Z C B U e X B l L n t D b 2 x 1 b W 4 x N i w x N X 0 m c X V v d D s s J n F 1 b 3 Q 7 U 2 V j d G l v b j E v U G F n Z T A w N y 9 D a G F u Z 2 V k I F R 5 c G U u e 0 N v b H V t b j E 3 L D E 2 f S Z x d W 9 0 O y w m c X V v d D t T Z W N 0 a W 9 u M S 9 Q Y W d l M D A 3 L 0 N o Y W 5 n Z W Q g V H l w Z S 5 7 Q 2 9 s d W 1 u M T g s M T d 9 J n F 1 b 3 Q 7 L C Z x d W 9 0 O 1 N l Y 3 R p b 2 4 x L 1 B h Z 2 U w M D c v Q 2 h h b m d l Z C B U e X B l L n t D b 2 x 1 b W 4 x O S w x O H 0 m c X V v d D s s J n F 1 b 3 Q 7 U 2 V j d G l v b j E v U G F n Z T A w N y 9 D a G F u Z 2 V k I F R 5 c G U u e 0 N v b H V t b j I w L D E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c t O C k l M j A o M i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4 O j I 1 O j M 0 L j U x N j g 3 M z h a I i 8 + P E V u d H J 5 I F R 5 c G U 9 I k Z p b G x D b 2 x 1 b W 5 U e X B l c y I g V m F s d W U 9 I n N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l Z T c 5 Y z c w M y 0 w Y m R h L T Q 0 N z Y t O G U 3 Z i 0 y N m R l N 2 I 5 O G R j M j E i L z 4 8 R W 5 0 c n k g V H l w Z T 0 i U m V j b 3 Z l c n l U Y X J n Z X R D b 2 x 1 b W 4 i I F Z h b H V l P S J s O D k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N y 0 4 K S 9 D a G F u Z 2 V k I F R 5 c G U u e 0 N v b H V t b j E s M H 0 m c X V v d D s s J n F 1 b 3 Q 7 U 2 V j d G l v b j E v V G F i b G U w M T U g K F B h Z 2 U g N y 0 4 K S 9 D a G F u Z 2 V k I F R 5 c G U u e 0 N v b H V t b j I s M X 0 m c X V v d D s s J n F 1 b 3 Q 7 U 2 V j d G l v b j E v V G F i b G U w M T U g K F B h Z 2 U g N y 0 4 K S 9 D a G F u Z 2 V k I F R 5 c G U u e 0 N v b H V t b j M s M n 0 m c X V v d D s s J n F 1 b 3 Q 7 U 2 V j d G l v b j E v V G F i b G U w M T U g K F B h Z 2 U g N y 0 4 K S 9 D a G F u Z 2 V k I F R 5 c G U u e 0 N v b H V t b j Q s M 3 0 m c X V v d D s s J n F 1 b 3 Q 7 U 2 V j d G l v b j E v V G F i b G U w M T U g K F B h Z 2 U g N y 0 4 K S 9 D a G F u Z 2 V k I F R 5 c G U u e 0 N v b H V t b j U s N H 0 m c X V v d D s s J n F 1 b 3 Q 7 U 2 V j d G l v b j E v V G F i b G U w M T U g K F B h Z 2 U g N y 0 4 K S 9 D a G F u Z 2 V k I F R 5 c G U u e 0 N v b H V t b j Y s N X 0 m c X V v d D s s J n F 1 b 3 Q 7 U 2 V j d G l v b j E v V G F i b G U w M T U g K F B h Z 2 U g N y 0 4 K S 9 D a G F u Z 2 V k I F R 5 c G U u e 0 N v b H V t b j c s N n 0 m c X V v d D s s J n F 1 b 3 Q 7 U 2 V j d G l v b j E v V G F i b G U w M T U g K F B h Z 2 U g N y 0 4 K S 9 D a G F u Z 2 V k I F R 5 c G U u e 0 N v b H V t b j g s N 3 0 m c X V v d D s s J n F 1 b 3 Q 7 U 2 V j d G l v b j E v V G F i b G U w M T U g K F B h Z 2 U g N y 0 4 K S 9 D a G F u Z 2 V k I F R 5 c G U u e 0 N v b H V t b j k s O H 0 m c X V v d D s s J n F 1 b 3 Q 7 U 2 V j d G l v b j E v V G F i b G U w M T U g K F B h Z 2 U g N y 0 4 K S 9 D a G F u Z 2 V k I F R 5 c G U u e 0 N v b H V t b j E w L D l 9 J n F 1 b 3 Q 7 L C Z x d W 9 0 O 1 N l Y 3 R p b 2 4 x L 1 R h Y m x l M D E 1 I C h Q Y W d l I D c t O C k v Q 2 h h b m d l Z C B U e X B l L n t D b 2 x 1 b W 4 x M S w x M H 0 m c X V v d D s s J n F 1 b 3 Q 7 U 2 V j d G l v b j E v V G F i b G U w M T U g K F B h Z 2 U g N y 0 4 K S 9 D a G F u Z 2 V k I F R 5 c G U u e 0 N v b H V t b j E y L D E x f S Z x d W 9 0 O y w m c X V v d D t T Z W N 0 a W 9 u M S 9 U Y W J s Z T A x N S A o U G F n Z S A 3 L T g p L 0 N o Y W 5 n Z W Q g V H l w Z S 5 7 Q 2 9 s d W 1 u M T M s M T J 9 J n F 1 b 3 Q 7 L C Z x d W 9 0 O 1 N l Y 3 R p b 2 4 x L 1 R h Y m x l M D E 1 I C h Q Y W d l I D c t O C k v Q 2 h h b m d l Z C B U e X B l L n t D b 2 x 1 b W 4 x N C w x M 3 0 m c X V v d D s s J n F 1 b 3 Q 7 U 2 V j d G l v b j E v V G F i b G U w M T U g K F B h Z 2 U g N y 0 4 K S 9 D a G F u Z 2 V k I F R 5 c G U u e 0 N v b H V t b j E 1 L D E 0 f S Z x d W 9 0 O y w m c X V v d D t T Z W N 0 a W 9 u M S 9 U Y W J s Z T A x N S A o U G F n Z S A 3 L T g p L 0 N o Y W 5 n Z W Q g V H l w Z S 5 7 Q 2 9 s d W 1 u M T Y s M T V 9 J n F 1 b 3 Q 7 L C Z x d W 9 0 O 1 N l Y 3 R p b 2 4 x L 1 R h Y m x l M D E 1 I C h Q Y W d l I D c t O C k v Q 2 h h b m d l Z C B U e X B l L n t D b 2 x 1 b W 4 x N y w x N n 0 m c X V v d D s s J n F 1 b 3 Q 7 U 2 V j d G l v b j E v V G F i b G U w M T U g K F B h Z 2 U g N y 0 4 K S 9 D a G F u Z 2 V k I F R 5 c G U u e 0 N v b H V t b j E 4 L D E 3 f S Z x d W 9 0 O y w m c X V v d D t T Z W N 0 a W 9 u M S 9 U Y W J s Z T A x N S A o U G F n Z S A 3 L T g p L 0 N o Y W 5 n Z W Q g V H l w Z S 5 7 Q 2 9 s d W 1 u M T k s M T h 9 J n F 1 b 3 Q 7 L C Z x d W 9 0 O 1 N l Y 3 R p b 2 4 x L 1 R h Y m x l M D E 1 I C h Q Y W d l I D c t O C k v Q 2 h h b m d l Z C B U e X B l L n t D b 2 x 1 b W 4 y M C w x O X 0 m c X V v d D s s J n F 1 b 3 Q 7 U 2 V j d G l v b j E v V G F i b G U w M T U g K F B h Z 2 U g N y 0 4 K S 9 D a G F u Z 2 V k I F R 5 c G U u e 0 N v b H V t b j I x L D I w f S Z x d W 9 0 O y w m c X V v d D t T Z W N 0 a W 9 u M S 9 U Y W J s Z T A x N S A o U G F n Z S A 3 L T g p L 0 N o Y W 5 n Z W Q g V H l w Z S 5 7 Q 2 9 s d W 1 u M j I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Y W J s Z T A x N S A o U G F n Z S A 3 L T g p L 0 N o Y W 5 n Z W Q g V H l w Z S 5 7 Q 2 9 s d W 1 u M S w w f S Z x d W 9 0 O y w m c X V v d D t T Z W N 0 a W 9 u M S 9 U Y W J s Z T A x N S A o U G F n Z S A 3 L T g p L 0 N o Y W 5 n Z W Q g V H l w Z S 5 7 Q 2 9 s d W 1 u M i w x f S Z x d W 9 0 O y w m c X V v d D t T Z W N 0 a W 9 u M S 9 U Y W J s Z T A x N S A o U G F n Z S A 3 L T g p L 0 N o Y W 5 n Z W Q g V H l w Z S 5 7 Q 2 9 s d W 1 u M y w y f S Z x d W 9 0 O y w m c X V v d D t T Z W N 0 a W 9 u M S 9 U Y W J s Z T A x N S A o U G F n Z S A 3 L T g p L 0 N o Y W 5 n Z W Q g V H l w Z S 5 7 Q 2 9 s d W 1 u N C w z f S Z x d W 9 0 O y w m c X V v d D t T Z W N 0 a W 9 u M S 9 U Y W J s Z T A x N S A o U G F n Z S A 3 L T g p L 0 N o Y W 5 n Z W Q g V H l w Z S 5 7 Q 2 9 s d W 1 u N S w 0 f S Z x d W 9 0 O y w m c X V v d D t T Z W N 0 a W 9 u M S 9 U Y W J s Z T A x N S A o U G F n Z S A 3 L T g p L 0 N o Y W 5 n Z W Q g V H l w Z S 5 7 Q 2 9 s d W 1 u N i w 1 f S Z x d W 9 0 O y w m c X V v d D t T Z W N 0 a W 9 u M S 9 U Y W J s Z T A x N S A o U G F n Z S A 3 L T g p L 0 N o Y W 5 n Z W Q g V H l w Z S 5 7 Q 2 9 s d W 1 u N y w 2 f S Z x d W 9 0 O y w m c X V v d D t T Z W N 0 a W 9 u M S 9 U Y W J s Z T A x N S A o U G F n Z S A 3 L T g p L 0 N o Y W 5 n Z W Q g V H l w Z S 5 7 Q 2 9 s d W 1 u O C w 3 f S Z x d W 9 0 O y w m c X V v d D t T Z W N 0 a W 9 u M S 9 U Y W J s Z T A x N S A o U G F n Z S A 3 L T g p L 0 N o Y W 5 n Z W Q g V H l w Z S 5 7 Q 2 9 s d W 1 u O S w 4 f S Z x d W 9 0 O y w m c X V v d D t T Z W N 0 a W 9 u M S 9 U Y W J s Z T A x N S A o U G F n Z S A 3 L T g p L 0 N o Y W 5 n Z W Q g V H l w Z S 5 7 Q 2 9 s d W 1 u M T A s O X 0 m c X V v d D s s J n F 1 b 3 Q 7 U 2 V j d G l v b j E v V G F i b G U w M T U g K F B h Z 2 U g N y 0 4 K S 9 D a G F u Z 2 V k I F R 5 c G U u e 0 N v b H V t b j E x L D E w f S Z x d W 9 0 O y w m c X V v d D t T Z W N 0 a W 9 u M S 9 U Y W J s Z T A x N S A o U G F n Z S A 3 L T g p L 0 N o Y W 5 n Z W Q g V H l w Z S 5 7 Q 2 9 s d W 1 u M T I s M T F 9 J n F 1 b 3 Q 7 L C Z x d W 9 0 O 1 N l Y 3 R p b 2 4 x L 1 R h Y m x l M D E 1 I C h Q Y W d l I D c t O C k v Q 2 h h b m d l Z C B U e X B l L n t D b 2 x 1 b W 4 x M y w x M n 0 m c X V v d D s s J n F 1 b 3 Q 7 U 2 V j d G l v b j E v V G F i b G U w M T U g K F B h Z 2 U g N y 0 4 K S 9 D a G F u Z 2 V k I F R 5 c G U u e 0 N v b H V t b j E 0 L D E z f S Z x d W 9 0 O y w m c X V v d D t T Z W N 0 a W 9 u M S 9 U Y W J s Z T A x N S A o U G F n Z S A 3 L T g p L 0 N o Y W 5 n Z W Q g V H l w Z S 5 7 Q 2 9 s d W 1 u M T U s M T R 9 J n F 1 b 3 Q 7 L C Z x d W 9 0 O 1 N l Y 3 R p b 2 4 x L 1 R h Y m x l M D E 1 I C h Q Y W d l I D c t O C k v Q 2 h h b m d l Z C B U e X B l L n t D b 2 x 1 b W 4 x N i w x N X 0 m c X V v d D s s J n F 1 b 3 Q 7 U 2 V j d G l v b j E v V G F i b G U w M T U g K F B h Z 2 U g N y 0 4 K S 9 D a G F u Z 2 V k I F R 5 c G U u e 0 N v b H V t b j E 3 L D E 2 f S Z x d W 9 0 O y w m c X V v d D t T Z W N 0 a W 9 u M S 9 U Y W J s Z T A x N S A o U G F n Z S A 3 L T g p L 0 N o Y W 5 n Z W Q g V H l w Z S 5 7 Q 2 9 s d W 1 u M T g s M T d 9 J n F 1 b 3 Q 7 L C Z x d W 9 0 O 1 N l Y 3 R p b 2 4 x L 1 R h Y m x l M D E 1 I C h Q Y W d l I D c t O C k v Q 2 h h b m d l Z C B U e X B l L n t D b 2 x 1 b W 4 x O S w x O H 0 m c X V v d D s s J n F 1 b 3 Q 7 U 2 V j d G l v b j E v V G F i b G U w M T U g K F B h Z 2 U g N y 0 4 K S 9 D a G F u Z 2 V k I F R 5 c G U u e 0 N v b H V t b j I w L D E 5 f S Z x d W 9 0 O y w m c X V v d D t T Z W N 0 a W 9 u M S 9 U Y W J s Z T A x N S A o U G F n Z S A 3 L T g p L 0 N o Y W 5 n Z W Q g V H l w Z S 5 7 Q 2 9 s d W 1 u M j E s M j B 9 J n F 1 b 3 Q 7 L C Z x d W 9 0 O 1 N l Y 3 R p b 2 4 x L 1 R h Y m x l M D E 1 I C h Q Y W d l I D c t O C k v Q 2 h h b m d l Z C B U e X B l L n t D b 2 x 1 b W 4 y M i w y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2 K S U y M C g y K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D J U M D g 6 M j U 6 M T U u N D E 5 N D g z N l o i L z 4 8 R W 5 0 c n k g V H l w Z T 0 i R m l s b E N v b H V t b l R 5 c G V z I i B W Y W x 1 Z T 0 i c 0 J n W U R B d 0 1 E Q X d N R E F 3 T U R B d 0 1 E Q X d N R E F 3 T U R B d z 0 9 I i 8 + P E V u d H J 5 I F R 5 c G U 9 I k Z p b G x D b 2 x 1 b W 5 O Y W 1 l c y I g V m F s d W U 9 I n N b J n F 1 b 3 Q 7 Q 2 9 s d W 1 u M S Z x d W 9 0 O y w m c X V v d D t O M T J S U i 9 c b k 4 x M l J S M S Z x d W 9 0 O y w m c X V v d D t O M T B T U i 9 c b k 4 x M F N S M S Z x d W 9 0 O y w m c X V v d D t O M D N S U i 9 c b k 4 w M 1 J S M S Z x d W 9 0 O y w m c X V v d D t O M j V H U i 9 c b k 4 y N U d S M S Z x d W 9 0 O y w m c X V v d D t O M z V H U i 9 c b k 4 z N U d S M S Z x d W 9 0 O y w m c X V v d D t O M T J H U i Z x d W 9 0 O y w m c X V v d D t O T T E y Q 1 I m c X V v d D s s J n F 1 b 3 Q 7 T k 0 z M E N S J n F 1 b 3 Q 7 L C Z x d W 9 0 O 0 5 N M D N S U i Z x d W 9 0 O y w m c X V v d D t O T T A 4 T l I m c X V v d D s s J n F 1 b 3 Q 7 T k 0 x M l J S J n F 1 b 3 Q 7 L C Z x d W 9 0 O 0 5 F M D J S U i Z x d W 9 0 O y w m c X V v d D t O T T I 1 T l I m c X V v d D s s J n F 1 b 3 Q 7 T k 0 0 M E 5 S J n F 1 b 3 Q 7 L C Z x d W 9 0 O 0 5 N N j V O U i Z x d W 9 0 O y w m c X V v d D t O T T E w V E U m c X V v d D s s J n F 1 b 3 Q 7 T k 0 x M l J F J n F 1 b 3 Q 7 L C Z x d W 9 0 O 0 9 H S C 9 c b k 9 H S D E m c X V v d D s s J n F 1 b 3 Q 7 T 0 d M L 1 x u T 0 d M M S Z x d W 9 0 O y w m c X V v d D t P R 0 Y v T 0 d Z L 1 x u T 0 d G M S 9 P R 1 x u W T E m c X V v d D s s J n F 1 b 3 Q 7 T 0 d D T C 9 c b k 9 H Q 0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Y 3 M 2 U y Y j U w L T I 3 N G U t N D V m N y 1 i Y j I w L T F m M W J l M D J k Y T U w M C I v P j x F b n R y e S B U e X B l P S J S Z W N v d m V y e V R h c m d l d E N v b H V t b i I g V m F s d W U 9 I m w 2 N i I v P j x F b n R y e S B U e X B l P S J S Z W N v d m V y e V R h c m d l d F J v d y I g V m F s d W U 9 I m w x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2 K S 9 D a G F u Z 2 V k I F R 5 c G U u e y w w f S Z x d W 9 0 O y w m c X V v d D t T Z W N 0 a W 9 u M S 9 U Y W J s Z T A x N C A o U G F n Z S A 2 K S 9 D a G F u Z 2 V k I F R 5 c G U u e 0 4 x M l J S L 1 x u T j E y U l I x L D F 9 J n F 1 b 3 Q 7 L C Z x d W 9 0 O 1 N l Y 3 R p b 2 4 x L 1 R h Y m x l M D E 0 I C h Q Y W d l I D Y p L 0 N o Y W 5 n Z W Q g V H l w Z S 5 7 T j E w U 1 I v X G 5 O M T B T U j E s M n 0 m c X V v d D s s J n F 1 b 3 Q 7 U 2 V j d G l v b j E v V G F i b G U w M T Q g K F B h Z 2 U g N i k v Q 2 h h b m d l Z C B U e X B l L n t O M D N S U i 9 c b k 4 w M 1 J S M S w z f S Z x d W 9 0 O y w m c X V v d D t T Z W N 0 a W 9 u M S 9 U Y W J s Z T A x N C A o U G F n Z S A 2 K S 9 D a G F u Z 2 V k I F R 5 c G U u e 0 4 y N U d S L 1 x u T j I 1 R 1 I x L D R 9 J n F 1 b 3 Q 7 L C Z x d W 9 0 O 1 N l Y 3 R p b 2 4 x L 1 R h Y m x l M D E 0 I C h Q Y W d l I D Y p L 0 N o Y W 5 n Z W Q g V H l w Z S 5 7 T j M 1 R 1 I v X G 5 O M z V H U j E s N X 0 m c X V v d D s s J n F 1 b 3 Q 7 U 2 V j d G l v b j E v V G F i b G U w M T Q g K F B h Z 2 U g N i k v Q 2 h h b m d l Z C B U e X B l L n t O M T J H U i w 2 f S Z x d W 9 0 O y w m c X V v d D t T Z W N 0 a W 9 u M S 9 U Y W J s Z T A x N C A o U G F n Z S A 2 K S 9 D a G F u Z 2 V k I F R 5 c G U u e 0 5 N M T J D U i w 3 f S Z x d W 9 0 O y w m c X V v d D t T Z W N 0 a W 9 u M S 9 U Y W J s Z T A x N C A o U G F n Z S A 2 K S 9 D a G F u Z 2 V k I F R 5 c G U u e 0 5 N M z B D U i w 4 f S Z x d W 9 0 O y w m c X V v d D t T Z W N 0 a W 9 u M S 9 U Y W J s Z T A x N C A o U G F n Z S A 2 K S 9 D a G F u Z 2 V k I F R 5 c G U u e 0 5 N M D N S U i w 5 f S Z x d W 9 0 O y w m c X V v d D t T Z W N 0 a W 9 u M S 9 U Y W J s Z T A x N C A o U G F n Z S A 2 K S 9 D a G F u Z 2 V k I F R 5 c G U u e 0 5 N M D h O U i w x M H 0 m c X V v d D s s J n F 1 b 3 Q 7 U 2 V j d G l v b j E v V G F i b G U w M T Q g K F B h Z 2 U g N i k v Q 2 h h b m d l Z C B U e X B l L n t O T T E y U l I s M T F 9 J n F 1 b 3 Q 7 L C Z x d W 9 0 O 1 N l Y 3 R p b 2 4 x L 1 R h Y m x l M D E 0 I C h Q Y W d l I D Y p L 0 N o Y W 5 n Z W Q g V H l w Z S 5 7 T k U w M l J S L D E y f S Z x d W 9 0 O y w m c X V v d D t T Z W N 0 a W 9 u M S 9 U Y W J s Z T A x N C A o U G F n Z S A 2 K S 9 D a G F u Z 2 V k I F R 5 c G U u e 0 5 N M j V O U i w x M 3 0 m c X V v d D s s J n F 1 b 3 Q 7 U 2 V j d G l v b j E v V G F i b G U w M T Q g K F B h Z 2 U g N i k v Q 2 h h b m d l Z C B U e X B l L n t O T T Q w T l I s M T R 9 J n F 1 b 3 Q 7 L C Z x d W 9 0 O 1 N l Y 3 R p b 2 4 x L 1 R h Y m x l M D E 0 I C h Q Y W d l I D Y p L 0 N o Y W 5 n Z W Q g V H l w Z S 5 7 T k 0 2 N U 5 S L D E 1 f S Z x d W 9 0 O y w m c X V v d D t T Z W N 0 a W 9 u M S 9 U Y W J s Z T A x N C A o U G F n Z S A 2 K S 9 D a G F u Z 2 V k I F R 5 c G U u e 0 5 N M T B U R S w x N n 0 m c X V v d D s s J n F 1 b 3 Q 7 U 2 V j d G l v b j E v V G F i b G U w M T Q g K F B h Z 2 U g N i k v Q 2 h h b m d l Z C B U e X B l L n t O T T E y U k U s M T d 9 J n F 1 b 3 Q 7 L C Z x d W 9 0 O 1 N l Y 3 R p b 2 4 x L 1 R h Y m x l M D E 0 I C h Q Y W d l I D Y p L 0 N o Y W 5 n Z W Q g V H l w Z S 5 7 T 0 d I L 1 x u T 0 d I M S w x O H 0 m c X V v d D s s J n F 1 b 3 Q 7 U 2 V j d G l v b j E v V G F i b G U w M T Q g K F B h Z 2 U g N i k v Q 2 h h b m d l Z C B U e X B l L n t P R 0 w v X G 5 P R 0 w x L D E 5 f S Z x d W 9 0 O y w m c X V v d D t T Z W N 0 a W 9 u M S 9 U Y W J s Z T A x N C A o U G F n Z S A 2 K S 9 D a G F u Z 2 V k I F R 5 c G U u e 0 9 H R i 9 P R 1 k v X G 5 P R 0 Y x L 0 9 H X G 5 Z M S w y M H 0 m c X V v d D s s J n F 1 b 3 Q 7 U 2 V j d G l v b j E v V G F i b G U w M T Q g K F B h Z 2 U g N i k v Q 2 h h b m d l Z C B U e X B l L n t P R 0 N M L 1 x u T 0 d D S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E 0 I C h Q Y W d l I D Y p L 0 N o Y W 5 n Z W Q g V H l w Z S 5 7 L D B 9 J n F 1 b 3 Q 7 L C Z x d W 9 0 O 1 N l Y 3 R p b 2 4 x L 1 R h Y m x l M D E 0 I C h Q Y W d l I D Y p L 0 N o Y W 5 n Z W Q g V H l w Z S 5 7 T j E y U l I v X G 5 O M T J S U j E s M X 0 m c X V v d D s s J n F 1 b 3 Q 7 U 2 V j d G l v b j E v V G F i b G U w M T Q g K F B h Z 2 U g N i k v Q 2 h h b m d l Z C B U e X B l L n t O M T B T U i 9 c b k 4 x M F N S M S w y f S Z x d W 9 0 O y w m c X V v d D t T Z W N 0 a W 9 u M S 9 U Y W J s Z T A x N C A o U G F n Z S A 2 K S 9 D a G F u Z 2 V k I F R 5 c G U u e 0 4 w M 1 J S L 1 x u T j A z U l I x L D N 9 J n F 1 b 3 Q 7 L C Z x d W 9 0 O 1 N l Y 3 R p b 2 4 x L 1 R h Y m x l M D E 0 I C h Q Y W d l I D Y p L 0 N o Y W 5 n Z W Q g V H l w Z S 5 7 T j I 1 R 1 I v X G 5 O M j V H U j E s N H 0 m c X V v d D s s J n F 1 b 3 Q 7 U 2 V j d G l v b j E v V G F i b G U w M T Q g K F B h Z 2 U g N i k v Q 2 h h b m d l Z C B U e X B l L n t O M z V H U i 9 c b k 4 z N U d S M S w 1 f S Z x d W 9 0 O y w m c X V v d D t T Z W N 0 a W 9 u M S 9 U Y W J s Z T A x N C A o U G F n Z S A 2 K S 9 D a G F u Z 2 V k I F R 5 c G U u e 0 4 x M k d S L D Z 9 J n F 1 b 3 Q 7 L C Z x d W 9 0 O 1 N l Y 3 R p b 2 4 x L 1 R h Y m x l M D E 0 I C h Q Y W d l I D Y p L 0 N o Y W 5 n Z W Q g V H l w Z S 5 7 T k 0 x M k N S L D d 9 J n F 1 b 3 Q 7 L C Z x d W 9 0 O 1 N l Y 3 R p b 2 4 x L 1 R h Y m x l M D E 0 I C h Q Y W d l I D Y p L 0 N o Y W 5 n Z W Q g V H l w Z S 5 7 T k 0 z M E N S L D h 9 J n F 1 b 3 Q 7 L C Z x d W 9 0 O 1 N l Y 3 R p b 2 4 x L 1 R h Y m x l M D E 0 I C h Q Y W d l I D Y p L 0 N o Y W 5 n Z W Q g V H l w Z S 5 7 T k 0 w M 1 J S L D l 9 J n F 1 b 3 Q 7 L C Z x d W 9 0 O 1 N l Y 3 R p b 2 4 x L 1 R h Y m x l M D E 0 I C h Q Y W d l I D Y p L 0 N o Y W 5 n Z W Q g V H l w Z S 5 7 T k 0 w O E 5 S L D E w f S Z x d W 9 0 O y w m c X V v d D t T Z W N 0 a W 9 u M S 9 U Y W J s Z T A x N C A o U G F n Z S A 2 K S 9 D a G F u Z 2 V k I F R 5 c G U u e 0 5 N M T J S U i w x M X 0 m c X V v d D s s J n F 1 b 3 Q 7 U 2 V j d G l v b j E v V G F i b G U w M T Q g K F B h Z 2 U g N i k v Q 2 h h b m d l Z C B U e X B l L n t O R T A y U l I s M T J 9 J n F 1 b 3 Q 7 L C Z x d W 9 0 O 1 N l Y 3 R p b 2 4 x L 1 R h Y m x l M D E 0 I C h Q Y W d l I D Y p L 0 N o Y W 5 n Z W Q g V H l w Z S 5 7 T k 0 y N U 5 S L D E z f S Z x d W 9 0 O y w m c X V v d D t T Z W N 0 a W 9 u M S 9 U Y W J s Z T A x N C A o U G F n Z S A 2 K S 9 D a G F u Z 2 V k I F R 5 c G U u e 0 5 N N D B O U i w x N H 0 m c X V v d D s s J n F 1 b 3 Q 7 U 2 V j d G l v b j E v V G F i b G U w M T Q g K F B h Z 2 U g N i k v Q 2 h h b m d l Z C B U e X B l L n t O T T Y 1 T l I s M T V 9 J n F 1 b 3 Q 7 L C Z x d W 9 0 O 1 N l Y 3 R p b 2 4 x L 1 R h Y m x l M D E 0 I C h Q Y W d l I D Y p L 0 N o Y W 5 n Z W Q g V H l w Z S 5 7 T k 0 x M F R F L D E 2 f S Z x d W 9 0 O y w m c X V v d D t T Z W N 0 a W 9 u M S 9 U Y W J s Z T A x N C A o U G F n Z S A 2 K S 9 D a G F u Z 2 V k I F R 5 c G U u e 0 5 N M T J S R S w x N 3 0 m c X V v d D s s J n F 1 b 3 Q 7 U 2 V j d G l v b j E v V G F i b G U w M T Q g K F B h Z 2 U g N i k v Q 2 h h b m d l Z C B U e X B l L n t P R 0 g v X G 5 P R 0 g x L D E 4 f S Z x d W 9 0 O y w m c X V v d D t T Z W N 0 a W 9 u M S 9 U Y W J s Z T A x N C A o U G F n Z S A 2 K S 9 D a G F u Z 2 V k I F R 5 c G U u e 0 9 H T C 9 c b k 9 H T D E s M T l 9 J n F 1 b 3 Q 7 L C Z x d W 9 0 O 1 N l Y 3 R p b 2 4 x L 1 R h Y m x l M D E 0 I C h Q Y W d l I D Y p L 0 N o Y W 5 n Z W Q g V H l w Z S 5 7 T 0 d G L 0 9 H W S 9 c b k 9 H R j E v T 0 d c b l k x L D I w f S Z x d W 9 0 O y w m c X V v d D t T Z W N 0 a W 9 u M S 9 U Y W J s Z T A x N C A o U G F n Z S A 2 K S 9 D a G F u Z 2 V k I F R 5 c G U u e 0 9 H Q 0 w v X G 5 P R 0 N I L D I x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U p J T I w K D I p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w M l Q w O D o y N D o 0 N i 4 2 N D g 1 N j g y W i I v P j x F b n R y e S B U e X B l P S J G a W x s Q 2 9 s d W 1 u V H l w Z X M i I F Z h b H V l P S J z Q m d Z R E F 3 T U R B d 0 1 E Q X d N R E F 3 T U R B d 0 1 E Q X d N R E F 3 P T 0 i L z 4 8 R W 5 0 c n k g V H l w Z T 0 i R m l s b E N v b H V t b k 5 h b W V z I i B W Y W x 1 Z T 0 i c 1 s m c X V v d D t D b 2 x 1 b W 4 x J n F 1 b 3 Q 7 L C Z x d W 9 0 O 0 4 x M l J S L 1 x u T j E y U l I x J n F 1 b 3 Q 7 L C Z x d W 9 0 O 0 4 x M F N S L 1 x u T j E w U 1 I x J n F 1 b 3 Q 7 L C Z x d W 9 0 O 0 4 w M 1 J S L 1 x u T j A z U l I x J n F 1 b 3 Q 7 L C Z x d W 9 0 O 0 4 y N U d S L 1 x u T j I 1 R 1 I x J n F 1 b 3 Q 7 L C Z x d W 9 0 O 0 4 z N U d S L 1 x u T j M 1 R 1 I x J n F 1 b 3 Q 7 L C Z x d W 9 0 O 0 4 x M k d S J n F 1 b 3 Q 7 L C Z x d W 9 0 O 0 5 N M T J D U i Z x d W 9 0 O y w m c X V v d D t O T T M w Q 1 I m c X V v d D s s J n F 1 b 3 Q 7 T k 0 w M 1 J S J n F 1 b 3 Q 7 L C Z x d W 9 0 O 0 5 N M D h O U i Z x d W 9 0 O y w m c X V v d D t O T T E y U l I m c X V v d D s s J n F 1 b 3 Q 7 T k U w M l J S J n F 1 b 3 Q 7 L C Z x d W 9 0 O 0 5 N M j V O U i Z x d W 9 0 O y w m c X V v d D t O T T Q w T l I m c X V v d D s s J n F 1 b 3 Q 7 T k 0 2 N U 5 S J n F 1 b 3 Q 7 L C Z x d W 9 0 O 0 5 N M T B U R S Z x d W 9 0 O y w m c X V v d D t O T T E y U k U m c X V v d D s s J n F 1 b 3 Q 7 T 0 d I L 1 x u T 0 d I M S Z x d W 9 0 O y w m c X V v d D t P R 0 w v X G 5 P R 0 w x J n F 1 b 3 Q 7 L C Z x d W 9 0 O 0 9 H R i 9 P R 1 l c b i 9 c b k 9 H R j E v T 0 d c b l k x J n F 1 b 3 Q 7 L C Z x d W 9 0 O 0 9 H Q 0 w v X G 5 P R 0 N I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3 M D Z k N D B h Z C 0 2 N D g 5 L T Q 1 M 2 E t O G M w M S 1 i Z T E w M j A w Y m M y N 2 Y i L z 4 8 R W 5 0 c n k g V H l w Z T 0 i U m V j b 3 Z l c n l U Y X J n Z X R D b 2 x 1 b W 4 i I F Z h b H V l P S J s N D M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S k v Q 2 h h b m d l Z C B U e X B l L n s s M H 0 m c X V v d D s s J n F 1 b 3 Q 7 U 2 V j d G l v b j E v V G F i b G U w M T M g K F B h Z 2 U g N S k v Q 2 h h b m d l Z C B U e X B l L n t O M T J S U i 9 c b k 4 x M l J S M S w x f S Z x d W 9 0 O y w m c X V v d D t T Z W N 0 a W 9 u M S 9 U Y W J s Z T A x M y A o U G F n Z S A 1 K S 9 D a G F u Z 2 V k I F R 5 c G U u e 0 4 x M F N S L 1 x u T j E w U 1 I x L D J 9 J n F 1 b 3 Q 7 L C Z x d W 9 0 O 1 N l Y 3 R p b 2 4 x L 1 R h Y m x l M D E z I C h Q Y W d l I D U p L 0 N o Y W 5 n Z W Q g V H l w Z S 5 7 T j A z U l I v X G 5 O M D N S U j E s M 3 0 m c X V v d D s s J n F 1 b 3 Q 7 U 2 V j d G l v b j E v V G F i b G U w M T M g K F B h Z 2 U g N S k v Q 2 h h b m d l Z C B U e X B l L n t O M j V H U i 9 c b k 4 y N U d S M S w 0 f S Z x d W 9 0 O y w m c X V v d D t T Z W N 0 a W 9 u M S 9 U Y W J s Z T A x M y A o U G F n Z S A 1 K S 9 D a G F u Z 2 V k I F R 5 c G U u e 0 4 z N U d S L 1 x u T j M 1 R 1 I x L D V 9 J n F 1 b 3 Q 7 L C Z x d W 9 0 O 1 N l Y 3 R p b 2 4 x L 1 R h Y m x l M D E z I C h Q Y W d l I D U p L 0 N o Y W 5 n Z W Q g V H l w Z S 5 7 T j E y R 1 I s N n 0 m c X V v d D s s J n F 1 b 3 Q 7 U 2 V j d G l v b j E v V G F i b G U w M T M g K F B h Z 2 U g N S k v Q 2 h h b m d l Z C B U e X B l L n t O T T E y Q 1 I s N 3 0 m c X V v d D s s J n F 1 b 3 Q 7 U 2 V j d G l v b j E v V G F i b G U w M T M g K F B h Z 2 U g N S k v Q 2 h h b m d l Z C B U e X B l L n t O T T M w Q 1 I s O H 0 m c X V v d D s s J n F 1 b 3 Q 7 U 2 V j d G l v b j E v V G F i b G U w M T M g K F B h Z 2 U g N S k v Q 2 h h b m d l Z C B U e X B l L n t O T T A z U l I s O X 0 m c X V v d D s s J n F 1 b 3 Q 7 U 2 V j d G l v b j E v V G F i b G U w M T M g K F B h Z 2 U g N S k v Q 2 h h b m d l Z C B U e X B l L n t O T T A 4 T l I s M T B 9 J n F 1 b 3 Q 7 L C Z x d W 9 0 O 1 N l Y 3 R p b 2 4 x L 1 R h Y m x l M D E z I C h Q Y W d l I D U p L 0 N o Y W 5 n Z W Q g V H l w Z S 5 7 T k 0 x M l J S L D E x f S Z x d W 9 0 O y w m c X V v d D t T Z W N 0 a W 9 u M S 9 U Y W J s Z T A x M y A o U G F n Z S A 1 K S 9 D a G F u Z 2 V k I F R 5 c G U u e 0 5 F M D J S U i w x M n 0 m c X V v d D s s J n F 1 b 3 Q 7 U 2 V j d G l v b j E v V G F i b G U w M T M g K F B h Z 2 U g N S k v Q 2 h h b m d l Z C B U e X B l L n t O T T I 1 T l I s M T N 9 J n F 1 b 3 Q 7 L C Z x d W 9 0 O 1 N l Y 3 R p b 2 4 x L 1 R h Y m x l M D E z I C h Q Y W d l I D U p L 0 N o Y W 5 n Z W Q g V H l w Z S 5 7 T k 0 0 M E 5 S L D E 0 f S Z x d W 9 0 O y w m c X V v d D t T Z W N 0 a W 9 u M S 9 U Y W J s Z T A x M y A o U G F n Z S A 1 K S 9 D a G F u Z 2 V k I F R 5 c G U u e 0 5 N N j V O U i w x N X 0 m c X V v d D s s J n F 1 b 3 Q 7 U 2 V j d G l v b j E v V G F i b G U w M T M g K F B h Z 2 U g N S k v Q 2 h h b m d l Z C B U e X B l L n t O T T E w V E U s M T Z 9 J n F 1 b 3 Q 7 L C Z x d W 9 0 O 1 N l Y 3 R p b 2 4 x L 1 R h Y m x l M D E z I C h Q Y W d l I D U p L 0 N o Y W 5 n Z W Q g V H l w Z S 5 7 T k 0 x M l J F L D E 3 f S Z x d W 9 0 O y w m c X V v d D t T Z W N 0 a W 9 u M S 9 U Y W J s Z T A x M y A o U G F n Z S A 1 K S 9 D a G F u Z 2 V k I F R 5 c G U u e 0 9 H S C 9 c b k 9 H S D E s M T h 9 J n F 1 b 3 Q 7 L C Z x d W 9 0 O 1 N l Y 3 R p b 2 4 x L 1 R h Y m x l M D E z I C h Q Y W d l I D U p L 0 N o Y W 5 n Z W Q g V H l w Z S 5 7 T 0 d M L 1 x u T 0 d M M S w x O X 0 m c X V v d D s s J n F 1 b 3 Q 7 U 2 V j d G l v b j E v V G F i b G U w M T M g K F B h Z 2 U g N S k v Q 2 h h b m d l Z C B U e X B l L n t P R 0 Y v T 0 d Z X G 4 v X G 5 P R 0 Y x L 0 9 H X G 5 Z M S w y M H 0 m c X V v d D s s J n F 1 b 3 Q 7 U 2 V j d G l v b j E v V G F i b G U w M T M g K F B h Z 2 U g N S k v Q 2 h h b m d l Z C B U e X B l L n t P R 0 N M L 1 x u T 0 d D S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E z I C h Q Y W d l I D U p L 0 N o Y W 5 n Z W Q g V H l w Z S 5 7 L D B 9 J n F 1 b 3 Q 7 L C Z x d W 9 0 O 1 N l Y 3 R p b 2 4 x L 1 R h Y m x l M D E z I C h Q Y W d l I D U p L 0 N o Y W 5 n Z W Q g V H l w Z S 5 7 T j E y U l I v X G 5 O M T J S U j E s M X 0 m c X V v d D s s J n F 1 b 3 Q 7 U 2 V j d G l v b j E v V G F i b G U w M T M g K F B h Z 2 U g N S k v Q 2 h h b m d l Z C B U e X B l L n t O M T B T U i 9 c b k 4 x M F N S M S w y f S Z x d W 9 0 O y w m c X V v d D t T Z W N 0 a W 9 u M S 9 U Y W J s Z T A x M y A o U G F n Z S A 1 K S 9 D a G F u Z 2 V k I F R 5 c G U u e 0 4 w M 1 J S L 1 x u T j A z U l I x L D N 9 J n F 1 b 3 Q 7 L C Z x d W 9 0 O 1 N l Y 3 R p b 2 4 x L 1 R h Y m x l M D E z I C h Q Y W d l I D U p L 0 N o Y W 5 n Z W Q g V H l w Z S 5 7 T j I 1 R 1 I v X G 5 O M j V H U j E s N H 0 m c X V v d D s s J n F 1 b 3 Q 7 U 2 V j d G l v b j E v V G F i b G U w M T M g K F B h Z 2 U g N S k v Q 2 h h b m d l Z C B U e X B l L n t O M z V H U i 9 c b k 4 z N U d S M S w 1 f S Z x d W 9 0 O y w m c X V v d D t T Z W N 0 a W 9 u M S 9 U Y W J s Z T A x M y A o U G F n Z S A 1 K S 9 D a G F u Z 2 V k I F R 5 c G U u e 0 4 x M k d S L D Z 9 J n F 1 b 3 Q 7 L C Z x d W 9 0 O 1 N l Y 3 R p b 2 4 x L 1 R h Y m x l M D E z I C h Q Y W d l I D U p L 0 N o Y W 5 n Z W Q g V H l w Z S 5 7 T k 0 x M k N S L D d 9 J n F 1 b 3 Q 7 L C Z x d W 9 0 O 1 N l Y 3 R p b 2 4 x L 1 R h Y m x l M D E z I C h Q Y W d l I D U p L 0 N o Y W 5 n Z W Q g V H l w Z S 5 7 T k 0 z M E N S L D h 9 J n F 1 b 3 Q 7 L C Z x d W 9 0 O 1 N l Y 3 R p b 2 4 x L 1 R h Y m x l M D E z I C h Q Y W d l I D U p L 0 N o Y W 5 n Z W Q g V H l w Z S 5 7 T k 0 w M 1 J S L D l 9 J n F 1 b 3 Q 7 L C Z x d W 9 0 O 1 N l Y 3 R p b 2 4 x L 1 R h Y m x l M D E z I C h Q Y W d l I D U p L 0 N o Y W 5 n Z W Q g V H l w Z S 5 7 T k 0 w O E 5 S L D E w f S Z x d W 9 0 O y w m c X V v d D t T Z W N 0 a W 9 u M S 9 U Y W J s Z T A x M y A o U G F n Z S A 1 K S 9 D a G F u Z 2 V k I F R 5 c G U u e 0 5 N M T J S U i w x M X 0 m c X V v d D s s J n F 1 b 3 Q 7 U 2 V j d G l v b j E v V G F i b G U w M T M g K F B h Z 2 U g N S k v Q 2 h h b m d l Z C B U e X B l L n t O R T A y U l I s M T J 9 J n F 1 b 3 Q 7 L C Z x d W 9 0 O 1 N l Y 3 R p b 2 4 x L 1 R h Y m x l M D E z I C h Q Y W d l I D U p L 0 N o Y W 5 n Z W Q g V H l w Z S 5 7 T k 0 y N U 5 S L D E z f S Z x d W 9 0 O y w m c X V v d D t T Z W N 0 a W 9 u M S 9 U Y W J s Z T A x M y A o U G F n Z S A 1 K S 9 D a G F u Z 2 V k I F R 5 c G U u e 0 5 N N D B O U i w x N H 0 m c X V v d D s s J n F 1 b 3 Q 7 U 2 V j d G l v b j E v V G F i b G U w M T M g K F B h Z 2 U g N S k v Q 2 h h b m d l Z C B U e X B l L n t O T T Y 1 T l I s M T V 9 J n F 1 b 3 Q 7 L C Z x d W 9 0 O 1 N l Y 3 R p b 2 4 x L 1 R h Y m x l M D E z I C h Q Y W d l I D U p L 0 N o Y W 5 n Z W Q g V H l w Z S 5 7 T k 0 x M F R F L D E 2 f S Z x d W 9 0 O y w m c X V v d D t T Z W N 0 a W 9 u M S 9 U Y W J s Z T A x M y A o U G F n Z S A 1 K S 9 D a G F u Z 2 V k I F R 5 c G U u e 0 5 N M T J S R S w x N 3 0 m c X V v d D s s J n F 1 b 3 Q 7 U 2 V j d G l v b j E v V G F i b G U w M T M g K F B h Z 2 U g N S k v Q 2 h h b m d l Z C B U e X B l L n t P R 0 g v X G 5 P R 0 g x L D E 4 f S Z x d W 9 0 O y w m c X V v d D t T Z W N 0 a W 9 u M S 9 U Y W J s Z T A x M y A o U G F n Z S A 1 K S 9 D a G F u Z 2 V k I F R 5 c G U u e 0 9 H T C 9 c b k 9 H T D E s M T l 9 J n F 1 b 3 Q 7 L C Z x d W 9 0 O 1 N l Y 3 R p b 2 4 x L 1 R h Y m x l M D E z I C h Q Y W d l I D U p L 0 N o Y W 5 n Z W Q g V H l w Z S 5 7 T 0 d G L 0 9 H W V x u L 1 x u T 0 d G M S 9 P R 1 x u W T E s M j B 9 J n F 1 b 3 Q 7 L C Z x d W 9 0 O 1 N l Y 3 R p b 2 4 x L 1 R h Y m x l M D E z I C h Q Y W d l I D U p L 0 N o Y W 5 n Z W Q g V H l w Z S 5 7 T 0 d D T C 9 c b k 9 H Q 0 g s M j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N C k l M j A o M i k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5 L T A y V D A 4 O j I 0 O j I x L j Q z O T U w M T V a I i 8 + P E V u d H J 5 I F R 5 c G U 9 I k Z p b G x D b 2 x 1 b W 5 U e X B l c y I g V m F s d W U 9 I n N C Z 1 l E Q X d N R E F 3 T U R B d 0 1 E Q X d N R E F 3 T U R B d 0 0 9 I i 8 + P E V u d H J 5 I F R 5 c G U 9 I k Z p b G x D b 2 x 1 b W 5 O Y W 1 l c y I g V m F s d W U 9 I n N b J n F 1 b 3 Q 7 Q 2 9 s d W 1 u M S Z x d W 9 0 O y w m c X V v d D t N M T J S U i 9 c b k 0 x M l J S M S Z x d W 9 0 O y w m c X V v d D t G M T B T U i 9 c b k Y x M F N S M S Z x d W 9 0 O y w m c X V v d D t S M D N S U i 9 c b l I w M 1 J S M S Z x d W 9 0 O y w m c X V v d D t G M D N S U i 9 c b k Y w M 1 J S M S Z x d W 9 0 O y w m c X V v d D t Z M j V H U i 9 c b l k y N U d S M S Z x d W 9 0 O y w m c X V v d D t Z M z V H U i 9 c b l k z N U d S M S Z x d W 9 0 O y w m c X V v d D t Z M T J H U i Z x d W 9 0 O y w m c X V v d D t G M D h S U i 9 c b k Y w O F J S M S Z x d W 9 0 O y w m c X V v d D t S T T E y Q 1 I m c X V v d D s s J n F 1 b 3 Q 7 U k 0 z M E N S J n F 1 b 3 Q 7 L C Z x d W 9 0 O 0 N N M D N S U i Z x d W 9 0 O y w m c X V v d D t D T T A 4 T l I m c X V v d D s s J n F 1 b 3 Q 7 Q 0 0 x M l J S J n F 1 b 3 Q 7 L C Z x d W 9 0 O 0 N F M D J S U i Z x d W 9 0 O y w m c X V v d D t D T T I 1 T l I m c X V v d D s s J n F 1 b 3 Q 7 Q 0 0 0 M E 5 S J n F 1 b 3 Q 7 L C Z x d W 9 0 O 0 N N N j V O U i Z x d W 9 0 O y w m c X V v d D t D T T E w V E U m c X V v d D s s J n F 1 b 3 Q 7 Q 0 0 x M l J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1 Y j c 4 Y T A 3 N S 0 2 Y z Y x L T Q 0 N T A t O W I y M i 1 j Z j J h Y j N m M T Q x M m U i L z 4 8 R W 5 0 c n k g V H l w Z T 0 i U m V j b 3 Z l c n l U Y X J n Z X R D b 2 x 1 b W 4 i I F Z h b H V l P S J s M j I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N C k v Q 2 h h b m d l Z C B U e X B l L n s s M H 0 m c X V v d D s s J n F 1 b 3 Q 7 U 2 V j d G l v b j E v V G F i b G U w M T I g K F B h Z 2 U g N C k v Q 2 h h b m d l Z C B U e X B l L n t N M T J S U i 9 c b k 0 x M l J S M S w x f S Z x d W 9 0 O y w m c X V v d D t T Z W N 0 a W 9 u M S 9 U Y W J s Z T A x M i A o U G F n Z S A 0 K S 9 D a G F u Z 2 V k I F R 5 c G U u e 0 Y x M F N S L 1 x u R j E w U 1 I x L D J 9 J n F 1 b 3 Q 7 L C Z x d W 9 0 O 1 N l Y 3 R p b 2 4 x L 1 R h Y m x l M D E y I C h Q Y W d l I D Q p L 0 N o Y W 5 n Z W Q g V H l w Z S 5 7 U j A z U l I v X G 5 S M D N S U j E s M 3 0 m c X V v d D s s J n F 1 b 3 Q 7 U 2 V j d G l v b j E v V G F i b G U w M T I g K F B h Z 2 U g N C k v Q 2 h h b m d l Z C B U e X B l L n t G M D N S U i 9 c b k Y w M 1 J S M S w 0 f S Z x d W 9 0 O y w m c X V v d D t T Z W N 0 a W 9 u M S 9 U Y W J s Z T A x M i A o U G F n Z S A 0 K S 9 D a G F u Z 2 V k I F R 5 c G U u e 1 k y N U d S L 1 x u W T I 1 R 1 I x L D V 9 J n F 1 b 3 Q 7 L C Z x d W 9 0 O 1 N l Y 3 R p b 2 4 x L 1 R h Y m x l M D E y I C h Q Y W d l I D Q p L 0 N o Y W 5 n Z W Q g V H l w Z S 5 7 W T M 1 R 1 I v X G 5 Z M z V H U j E s N n 0 m c X V v d D s s J n F 1 b 3 Q 7 U 2 V j d G l v b j E v V G F i b G U w M T I g K F B h Z 2 U g N C k v Q 2 h h b m d l Z C B U e X B l L n t Z M T J H U i w 3 f S Z x d W 9 0 O y w m c X V v d D t T Z W N 0 a W 9 u M S 9 U Y W J s Z T A x M i A o U G F n Z S A 0 K S 9 D a G F u Z 2 V k I F R 5 c G U u e 0 Y w O F J S L 1 x u R j A 4 U l I x L D h 9 J n F 1 b 3 Q 7 L C Z x d W 9 0 O 1 N l Y 3 R p b 2 4 x L 1 R h Y m x l M D E y I C h Q Y W d l I D Q p L 0 N o Y W 5 n Z W Q g V H l w Z S 5 7 U k 0 x M k N S L D l 9 J n F 1 b 3 Q 7 L C Z x d W 9 0 O 1 N l Y 3 R p b 2 4 x L 1 R h Y m x l M D E y I C h Q Y W d l I D Q p L 0 N o Y W 5 n Z W Q g V H l w Z S 5 7 U k 0 z M E N S L D E w f S Z x d W 9 0 O y w m c X V v d D t T Z W N 0 a W 9 u M S 9 U Y W J s Z T A x M i A o U G F n Z S A 0 K S 9 D a G F u Z 2 V k I F R 5 c G U u e 0 N N M D N S U i w x M X 0 m c X V v d D s s J n F 1 b 3 Q 7 U 2 V j d G l v b j E v V G F i b G U w M T I g K F B h Z 2 U g N C k v Q 2 h h b m d l Z C B U e X B l L n t D T T A 4 T l I s M T J 9 J n F 1 b 3 Q 7 L C Z x d W 9 0 O 1 N l Y 3 R p b 2 4 x L 1 R h Y m x l M D E y I C h Q Y W d l I D Q p L 0 N o Y W 5 n Z W Q g V H l w Z S 5 7 Q 0 0 x M l J S L D E z f S Z x d W 9 0 O y w m c X V v d D t T Z W N 0 a W 9 u M S 9 U Y W J s Z T A x M i A o U G F n Z S A 0 K S 9 D a G F u Z 2 V k I F R 5 c G U u e 0 N F M D J S U i w x N H 0 m c X V v d D s s J n F 1 b 3 Q 7 U 2 V j d G l v b j E v V G F i b G U w M T I g K F B h Z 2 U g N C k v Q 2 h h b m d l Z C B U e X B l L n t D T T I 1 T l I s M T V 9 J n F 1 b 3 Q 7 L C Z x d W 9 0 O 1 N l Y 3 R p b 2 4 x L 1 R h Y m x l M D E y I C h Q Y W d l I D Q p L 0 N o Y W 5 n Z W Q g V H l w Z S 5 7 Q 0 0 0 M E 5 S L D E 2 f S Z x d W 9 0 O y w m c X V v d D t T Z W N 0 a W 9 u M S 9 U Y W J s Z T A x M i A o U G F n Z S A 0 K S 9 D a G F u Z 2 V k I F R 5 c G U u e 0 N N N j V O U i w x N 3 0 m c X V v d D s s J n F 1 b 3 Q 7 U 2 V j d G l v b j E v V G F i b G U w M T I g K F B h Z 2 U g N C k v Q 2 h h b m d l Z C B U e X B l L n t D T T E w V E U s M T h 9 J n F 1 b 3 Q 7 L C Z x d W 9 0 O 1 N l Y 3 R p b 2 4 x L 1 R h Y m x l M D E y I C h Q Y W d l I D Q p L 0 N o Y W 5 n Z W Q g V H l w Z S 5 7 Q 0 0 x M l J F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V G F i b G U w M T I g K F B h Z 2 U g N C k v Q 2 h h b m d l Z C B U e X B l L n s s M H 0 m c X V v d D s s J n F 1 b 3 Q 7 U 2 V j d G l v b j E v V G F i b G U w M T I g K F B h Z 2 U g N C k v Q 2 h h b m d l Z C B U e X B l L n t N M T J S U i 9 c b k 0 x M l J S M S w x f S Z x d W 9 0 O y w m c X V v d D t T Z W N 0 a W 9 u M S 9 U Y W J s Z T A x M i A o U G F n Z S A 0 K S 9 D a G F u Z 2 V k I F R 5 c G U u e 0 Y x M F N S L 1 x u R j E w U 1 I x L D J 9 J n F 1 b 3 Q 7 L C Z x d W 9 0 O 1 N l Y 3 R p b 2 4 x L 1 R h Y m x l M D E y I C h Q Y W d l I D Q p L 0 N o Y W 5 n Z W Q g V H l w Z S 5 7 U j A z U l I v X G 5 S M D N S U j E s M 3 0 m c X V v d D s s J n F 1 b 3 Q 7 U 2 V j d G l v b j E v V G F i b G U w M T I g K F B h Z 2 U g N C k v Q 2 h h b m d l Z C B U e X B l L n t G M D N S U i 9 c b k Y w M 1 J S M S w 0 f S Z x d W 9 0 O y w m c X V v d D t T Z W N 0 a W 9 u M S 9 U Y W J s Z T A x M i A o U G F n Z S A 0 K S 9 D a G F u Z 2 V k I F R 5 c G U u e 1 k y N U d S L 1 x u W T I 1 R 1 I x L D V 9 J n F 1 b 3 Q 7 L C Z x d W 9 0 O 1 N l Y 3 R p b 2 4 x L 1 R h Y m x l M D E y I C h Q Y W d l I D Q p L 0 N o Y W 5 n Z W Q g V H l w Z S 5 7 W T M 1 R 1 I v X G 5 Z M z V H U j E s N n 0 m c X V v d D s s J n F 1 b 3 Q 7 U 2 V j d G l v b j E v V G F i b G U w M T I g K F B h Z 2 U g N C k v Q 2 h h b m d l Z C B U e X B l L n t Z M T J H U i w 3 f S Z x d W 9 0 O y w m c X V v d D t T Z W N 0 a W 9 u M S 9 U Y W J s Z T A x M i A o U G F n Z S A 0 K S 9 D a G F u Z 2 V k I F R 5 c G U u e 0 Y w O F J S L 1 x u R j A 4 U l I x L D h 9 J n F 1 b 3 Q 7 L C Z x d W 9 0 O 1 N l Y 3 R p b 2 4 x L 1 R h Y m x l M D E y I C h Q Y W d l I D Q p L 0 N o Y W 5 n Z W Q g V H l w Z S 5 7 U k 0 x M k N S L D l 9 J n F 1 b 3 Q 7 L C Z x d W 9 0 O 1 N l Y 3 R p b 2 4 x L 1 R h Y m x l M D E y I C h Q Y W d l I D Q p L 0 N o Y W 5 n Z W Q g V H l w Z S 5 7 U k 0 z M E N S L D E w f S Z x d W 9 0 O y w m c X V v d D t T Z W N 0 a W 9 u M S 9 U Y W J s Z T A x M i A o U G F n Z S A 0 K S 9 D a G F u Z 2 V k I F R 5 c G U u e 0 N N M D N S U i w x M X 0 m c X V v d D s s J n F 1 b 3 Q 7 U 2 V j d G l v b j E v V G F i b G U w M T I g K F B h Z 2 U g N C k v Q 2 h h b m d l Z C B U e X B l L n t D T T A 4 T l I s M T J 9 J n F 1 b 3 Q 7 L C Z x d W 9 0 O 1 N l Y 3 R p b 2 4 x L 1 R h Y m x l M D E y I C h Q Y W d l I D Q p L 0 N o Y W 5 n Z W Q g V H l w Z S 5 7 Q 0 0 x M l J S L D E z f S Z x d W 9 0 O y w m c X V v d D t T Z W N 0 a W 9 u M S 9 U Y W J s Z T A x M i A o U G F n Z S A 0 K S 9 D a G F u Z 2 V k I F R 5 c G U u e 0 N F M D J S U i w x N H 0 m c X V v d D s s J n F 1 b 3 Q 7 U 2 V j d G l v b j E v V G F i b G U w M T I g K F B h Z 2 U g N C k v Q 2 h h b m d l Z C B U e X B l L n t D T T I 1 T l I s M T V 9 J n F 1 b 3 Q 7 L C Z x d W 9 0 O 1 N l Y 3 R p b 2 4 x L 1 R h Y m x l M D E y I C h Q Y W d l I D Q p L 0 N o Y W 5 n Z W Q g V H l w Z S 5 7 Q 0 0 0 M E 5 S L D E 2 f S Z x d W 9 0 O y w m c X V v d D t T Z W N 0 a W 9 u M S 9 U Y W J s Z T A x M i A o U G F n Z S A 0 K S 9 D a G F u Z 2 V k I F R 5 c G U u e 0 N N N j V O U i w x N 3 0 m c X V v d D s s J n F 1 b 3 Q 7 U 2 V j d G l v b j E v V G F i b G U w M T I g K F B h Z 2 U g N C k v Q 2 h h b m d l Z C B U e X B l L n t D T T E w V E U s M T h 9 J n F 1 b 3 Q 7 L C Z x d W 9 0 O 1 N l Y 3 R p b 2 4 x L 1 R h Y m x l M D E y I C h Q Y W d l I D Q p L 0 N o Y W 5 n Z W Q g V H l w Z S 5 7 Q 0 0 x M l J F L D E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M p J T I w K D I p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S 0 w M l Q w O D o y M z o 1 M C 4 1 N j M 0 N D Y 2 W i I v P j x F b n R y e S B U e X B l P S J G a W x s Q 2 9 s d W 1 u V H l w Z X M i I F Z h b H V l P S J z Q m d Z R E F 3 T U R B d 0 1 E Q X d N R E F 3 T U R B d 0 1 E Q X d N P S I v P j x F b n R y e S B U e X B l P S J G a W x s Q 2 9 s d W 1 u T m F t Z X M i I F Z h b H V l P S J z W y Z x d W 9 0 O 0 N v b H V t b j E m c X V v d D s s J n F 1 b 3 Q 7 T T E y U l I v X G 5 N M T J S U j E m c X V v d D s s J n F 1 b 3 Q 7 R j E w U 1 I v X G 5 G M T B T U j E m c X V v d D s s J n F 1 b 3 Q 7 U j A z U l I v X G 5 S M D N S U j E m c X V v d D s s J n F 1 b 3 Q 7 R j A z U l I v X G 5 G M D N S U j E m c X V v d D s s J n F 1 b 3 Q 7 W T I 1 R 1 I v X G 5 Z M j V H U j E m c X V v d D s s J n F 1 b 3 Q 7 W T M 1 R 1 I v X G 5 Z M z V H U j E m c X V v d D s s J n F 1 b 3 Q 7 W T E y R 1 I m c X V v d D s s J n F 1 b 3 Q 7 R j A 4 U l I v X G 5 G M D h S U j E m c X V v d D s s J n F 1 b 3 Q 7 U k 0 x M k N S J n F 1 b 3 Q 7 L C Z x d W 9 0 O 1 J N M z B D U i Z x d W 9 0 O y w m c X V v d D t D T T A z U l I m c X V v d D s s J n F 1 b 3 Q 7 Q 0 0 w O E 5 S J n F 1 b 3 Q 7 L C Z x d W 9 0 O 0 N N M T J S U i Z x d W 9 0 O y w m c X V v d D t D R T A y U l I m c X V v d D s s J n F 1 b 3 Q 7 Q 0 0 y N U 5 S J n F 1 b 3 Q 7 L C Z x d W 9 0 O 0 N N N D B O U i Z x d W 9 0 O y w m c X V v d D t D T T Y 1 T l I m c X V v d D s s J n F 1 b 3 Q 7 Q 0 0 x M F R F J n F 1 b 3 Q 7 L C Z x d W 9 0 O 0 N N M T J S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D c w O T h i O D A t M j Z m M S 0 0 N z N i L T k 2 Z W Y t M G Y z M z E x Z W U 1 M 2 U 0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y k v Q 2 h h b m d l Z C B U e X B l L n s s M H 0 m c X V v d D s s J n F 1 b 3 Q 7 U 2 V j d G l v b j E v V G F i b G U w M T E g K F B h Z 2 U g M y k v Q 2 h h b m d l Z C B U e X B l L n t N M T J S U i 9 c b k 0 x M l J S M S w x f S Z x d W 9 0 O y w m c X V v d D t T Z W N 0 a W 9 u M S 9 U Y W J s Z T A x M S A o U G F n Z S A z K S 9 D a G F u Z 2 V k I F R 5 c G U u e 0 Y x M F N S L 1 x u R j E w U 1 I x L D J 9 J n F 1 b 3 Q 7 L C Z x d W 9 0 O 1 N l Y 3 R p b 2 4 x L 1 R h Y m x l M D E x I C h Q Y W d l I D M p L 0 N o Y W 5 n Z W Q g V H l w Z S 5 7 U j A z U l I v X G 5 S M D N S U j E s M 3 0 m c X V v d D s s J n F 1 b 3 Q 7 U 2 V j d G l v b j E v V G F i b G U w M T E g K F B h Z 2 U g M y k v Q 2 h h b m d l Z C B U e X B l L n t G M D N S U i 9 c b k Y w M 1 J S M S w 0 f S Z x d W 9 0 O y w m c X V v d D t T Z W N 0 a W 9 u M S 9 U Y W J s Z T A x M S A o U G F n Z S A z K S 9 D a G F u Z 2 V k I F R 5 c G U u e 1 k y N U d S L 1 x u W T I 1 R 1 I x L D V 9 J n F 1 b 3 Q 7 L C Z x d W 9 0 O 1 N l Y 3 R p b 2 4 x L 1 R h Y m x l M D E x I C h Q Y W d l I D M p L 0 N o Y W 5 n Z W Q g V H l w Z S 5 7 W T M 1 R 1 I v X G 5 Z M z V H U j E s N n 0 m c X V v d D s s J n F 1 b 3 Q 7 U 2 V j d G l v b j E v V G F i b G U w M T E g K F B h Z 2 U g M y k v Q 2 h h b m d l Z C B U e X B l L n t Z M T J H U i w 3 f S Z x d W 9 0 O y w m c X V v d D t T Z W N 0 a W 9 u M S 9 U Y W J s Z T A x M S A o U G F n Z S A z K S 9 D a G F u Z 2 V k I F R 5 c G U u e 0 Y w O F J S L 1 x u R j A 4 U l I x L D h 9 J n F 1 b 3 Q 7 L C Z x d W 9 0 O 1 N l Y 3 R p b 2 4 x L 1 R h Y m x l M D E x I C h Q Y W d l I D M p L 0 N o Y W 5 n Z W Q g V H l w Z S 5 7 U k 0 x M k N S L D l 9 J n F 1 b 3 Q 7 L C Z x d W 9 0 O 1 N l Y 3 R p b 2 4 x L 1 R h Y m x l M D E x I C h Q Y W d l I D M p L 0 N o Y W 5 n Z W Q g V H l w Z S 5 7 U k 0 z M E N S L D E w f S Z x d W 9 0 O y w m c X V v d D t T Z W N 0 a W 9 u M S 9 U Y W J s Z T A x M S A o U G F n Z S A z K S 9 D a G F u Z 2 V k I F R 5 c G U u e 0 N N M D N S U i w x M X 0 m c X V v d D s s J n F 1 b 3 Q 7 U 2 V j d G l v b j E v V G F i b G U w M T E g K F B h Z 2 U g M y k v Q 2 h h b m d l Z C B U e X B l L n t D T T A 4 T l I s M T J 9 J n F 1 b 3 Q 7 L C Z x d W 9 0 O 1 N l Y 3 R p b 2 4 x L 1 R h Y m x l M D E x I C h Q Y W d l I D M p L 0 N o Y W 5 n Z W Q g V H l w Z S 5 7 Q 0 0 x M l J S L D E z f S Z x d W 9 0 O y w m c X V v d D t T Z W N 0 a W 9 u M S 9 U Y W J s Z T A x M S A o U G F n Z S A z K S 9 D a G F u Z 2 V k I F R 5 c G U u e 0 N F M D J S U i w x N H 0 m c X V v d D s s J n F 1 b 3 Q 7 U 2 V j d G l v b j E v V G F i b G U w M T E g K F B h Z 2 U g M y k v Q 2 h h b m d l Z C B U e X B l L n t D T T I 1 T l I s M T V 9 J n F 1 b 3 Q 7 L C Z x d W 9 0 O 1 N l Y 3 R p b 2 4 x L 1 R h Y m x l M D E x I C h Q Y W d l I D M p L 0 N o Y W 5 n Z W Q g V H l w Z S 5 7 Q 0 0 0 M E 5 S L D E 2 f S Z x d W 9 0 O y w m c X V v d D t T Z W N 0 a W 9 u M S 9 U Y W J s Z T A x M S A o U G F n Z S A z K S 9 D a G F u Z 2 V k I F R 5 c G U u e 0 N N N j V O U i w x N 3 0 m c X V v d D s s J n F 1 b 3 Q 7 U 2 V j d G l v b j E v V G F i b G U w M T E g K F B h Z 2 U g M y k v Q 2 h h b m d l Z C B U e X B l L n t D T T E w V E U s M T h 9 J n F 1 b 3 Q 7 L C Z x d W 9 0 O 1 N l Y 3 R p b 2 4 x L 1 R h Y m x l M D E x I C h Q Y W d l I D M p L 0 N o Y W 5 n Z W Q g V H l w Z S 5 7 Q 0 0 x M l J F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V G F i b G U w M T E g K F B h Z 2 U g M y k v Q 2 h h b m d l Z C B U e X B l L n s s M H 0 m c X V v d D s s J n F 1 b 3 Q 7 U 2 V j d G l v b j E v V G F i b G U w M T E g K F B h Z 2 U g M y k v Q 2 h h b m d l Z C B U e X B l L n t N M T J S U i 9 c b k 0 x M l J S M S w x f S Z x d W 9 0 O y w m c X V v d D t T Z W N 0 a W 9 u M S 9 U Y W J s Z T A x M S A o U G F n Z S A z K S 9 D a G F u Z 2 V k I F R 5 c G U u e 0 Y x M F N S L 1 x u R j E w U 1 I x L D J 9 J n F 1 b 3 Q 7 L C Z x d W 9 0 O 1 N l Y 3 R p b 2 4 x L 1 R h Y m x l M D E x I C h Q Y W d l I D M p L 0 N o Y W 5 n Z W Q g V H l w Z S 5 7 U j A z U l I v X G 5 S M D N S U j E s M 3 0 m c X V v d D s s J n F 1 b 3 Q 7 U 2 V j d G l v b j E v V G F i b G U w M T E g K F B h Z 2 U g M y k v Q 2 h h b m d l Z C B U e X B l L n t G M D N S U i 9 c b k Y w M 1 J S M S w 0 f S Z x d W 9 0 O y w m c X V v d D t T Z W N 0 a W 9 u M S 9 U Y W J s Z T A x M S A o U G F n Z S A z K S 9 D a G F u Z 2 V k I F R 5 c G U u e 1 k y N U d S L 1 x u W T I 1 R 1 I x L D V 9 J n F 1 b 3 Q 7 L C Z x d W 9 0 O 1 N l Y 3 R p b 2 4 x L 1 R h Y m x l M D E x I C h Q Y W d l I D M p L 0 N o Y W 5 n Z W Q g V H l w Z S 5 7 W T M 1 R 1 I v X G 5 Z M z V H U j E s N n 0 m c X V v d D s s J n F 1 b 3 Q 7 U 2 V j d G l v b j E v V G F i b G U w M T E g K F B h Z 2 U g M y k v Q 2 h h b m d l Z C B U e X B l L n t Z M T J H U i w 3 f S Z x d W 9 0 O y w m c X V v d D t T Z W N 0 a W 9 u M S 9 U Y W J s Z T A x M S A o U G F n Z S A z K S 9 D a G F u Z 2 V k I F R 5 c G U u e 0 Y w O F J S L 1 x u R j A 4 U l I x L D h 9 J n F 1 b 3 Q 7 L C Z x d W 9 0 O 1 N l Y 3 R p b 2 4 x L 1 R h Y m x l M D E x I C h Q Y W d l I D M p L 0 N o Y W 5 n Z W Q g V H l w Z S 5 7 U k 0 x M k N S L D l 9 J n F 1 b 3 Q 7 L C Z x d W 9 0 O 1 N l Y 3 R p b 2 4 x L 1 R h Y m x l M D E x I C h Q Y W d l I D M p L 0 N o Y W 5 n Z W Q g V H l w Z S 5 7 U k 0 z M E N S L D E w f S Z x d W 9 0 O y w m c X V v d D t T Z W N 0 a W 9 u M S 9 U Y W J s Z T A x M S A o U G F n Z S A z K S 9 D a G F u Z 2 V k I F R 5 c G U u e 0 N N M D N S U i w x M X 0 m c X V v d D s s J n F 1 b 3 Q 7 U 2 V j d G l v b j E v V G F i b G U w M T E g K F B h Z 2 U g M y k v Q 2 h h b m d l Z C B U e X B l L n t D T T A 4 T l I s M T J 9 J n F 1 b 3 Q 7 L C Z x d W 9 0 O 1 N l Y 3 R p b 2 4 x L 1 R h Y m x l M D E x I C h Q Y W d l I D M p L 0 N o Y W 5 n Z W Q g V H l w Z S 5 7 Q 0 0 x M l J S L D E z f S Z x d W 9 0 O y w m c X V v d D t T Z W N 0 a W 9 u M S 9 U Y W J s Z T A x M S A o U G F n Z S A z K S 9 D a G F u Z 2 V k I F R 5 c G U u e 0 N F M D J S U i w x N H 0 m c X V v d D s s J n F 1 b 3 Q 7 U 2 V j d G l v b j E v V G F i b G U w M T E g K F B h Z 2 U g M y k v Q 2 h h b m d l Z C B U e X B l L n t D T T I 1 T l I s M T V 9 J n F 1 b 3 Q 7 L C Z x d W 9 0 O 1 N l Y 3 R p b 2 4 x L 1 R h Y m x l M D E x I C h Q Y W d l I D M p L 0 N o Y W 5 n Z W Q g V H l w Z S 5 7 Q 0 0 0 M E 5 S L D E 2 f S Z x d W 9 0 O y w m c X V v d D t T Z W N 0 a W 9 u M S 9 U Y W J s Z T A x M S A o U G F n Z S A z K S 9 D a G F u Z 2 V k I F R 5 c G U u e 0 N N N j V O U i w x N 3 0 m c X V v d D s s J n F 1 b 3 Q 7 U 2 V j d G l v b j E v V G F i b G U w M T E g K F B h Z 2 U g M y k v Q 2 h h b m d l Z C B U e X B l L n t D T T E w V E U s M T h 9 J n F 1 b 3 Q 7 L C Z x d W 9 0 O 1 N l Y 3 R p b 2 4 x L 1 R h Y m x l M D E x I C h Q Y W d l I D M p L 0 N o Y W 5 n Z W Q g V H l w Z S 5 7 Q 0 0 x M l J F L D E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z L T E 0 K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T d U M T A 6 N D M 6 N D Y u N z E w N z U 2 N V o i L z 4 8 R W 5 0 c n k g V H l w Z T 0 i R m l s b E N v b H V t b l R 5 c G V z I i B W Y W x 1 Z T 0 i c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x N 2 E 4 Y 2 E 5 M S 0 0 O D Q 2 L T Q 0 O G I t O W V i Z S 0 1 Z D g x M T M 5 Z T g 0 N W Q i L z 4 8 R W 5 0 c n k g V H l w Z T 0 i U m V j b 3 Z l c n l U Y X J n Z X R D b 2 x 1 b W 4 i I F Z h b H V l P S J s M T A 5 I i 8 + P E V u d H J 5 I F R 5 c G U 9 I l J l Y 2 9 2 Z X J 5 V G F y Z 2 V 0 U m 9 3 I i B W Y W x 1 Z T 0 i b D E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z L T E 0 K S 9 D a G F u Z 2 V k I F R 5 c G U u e 0 N v b H V t b j E s M H 0 m c X V v d D s s J n F 1 b 3 Q 7 U 2 V j d G l v b j E v V G F i b G U w M j A g K F B h Z 2 U g M T M t M T Q p L 0 N o Y W 5 n Z W Q g V H l w Z S 5 7 Q 2 9 s d W 1 u M i w x f S Z x d W 9 0 O y w m c X V v d D t T Z W N 0 a W 9 u M S 9 U Y W J s Z T A y M C A o U G F n Z S A x M y 0 x N C k v Q 2 h h b m d l Z C B U e X B l L n t D b 2 x 1 b W 4 z L D J 9 J n F 1 b 3 Q 7 L C Z x d W 9 0 O 1 N l Y 3 R p b 2 4 x L 1 R h Y m x l M D I w I C h Q Y W d l I D E z L T E 0 K S 9 D a G F u Z 2 V k I F R 5 c G U u e 0 N v b H V t b j Q s M 3 0 m c X V v d D s s J n F 1 b 3 Q 7 U 2 V j d G l v b j E v V G F i b G U w M j A g K F B h Z 2 U g M T M t M T Q p L 0 N o Y W 5 n Z W Q g V H l w Z S 5 7 Q 2 9 s d W 1 u N S w 0 f S Z x d W 9 0 O y w m c X V v d D t T Z W N 0 a W 9 u M S 9 U Y W J s Z T A y M C A o U G F n Z S A x M y 0 x N C k v Q 2 h h b m d l Z C B U e X B l L n t D b 2 x 1 b W 4 2 L D V 9 J n F 1 b 3 Q 7 L C Z x d W 9 0 O 1 N l Y 3 R p b 2 4 x L 1 R h Y m x l M D I w I C h Q Y W d l I D E z L T E 0 K S 9 D a G F u Z 2 V k I F R 5 c G U u e 0 N v b H V t b j c s N n 0 m c X V v d D s s J n F 1 b 3 Q 7 U 2 V j d G l v b j E v V G F i b G U w M j A g K F B h Z 2 U g M T M t M T Q p L 0 N o Y W 5 n Z W Q g V H l w Z S 5 7 Q 2 9 s d W 1 u O C w 3 f S Z x d W 9 0 O y w m c X V v d D t T Z W N 0 a W 9 u M S 9 U Y W J s Z T A y M C A o U G F n Z S A x M y 0 x N C k v Q 2 h h b m d l Z C B U e X B l L n t D b 2 x 1 b W 4 5 L D h 9 J n F 1 b 3 Q 7 L C Z x d W 9 0 O 1 N l Y 3 R p b 2 4 x L 1 R h Y m x l M D I w I C h Q Y W d l I D E z L T E 0 K S 9 D a G F u Z 2 V k I F R 5 c G U u e 0 N v b H V t b j E w L D l 9 J n F 1 b 3 Q 7 L C Z x d W 9 0 O 1 N l Y 3 R p b 2 4 x L 1 R h Y m x l M D I w I C h Q Y W d l I D E z L T E 0 K S 9 D a G F u Z 2 V k I F R 5 c G U u e 0 N v b H V t b j E x L D E w f S Z x d W 9 0 O y w m c X V v d D t T Z W N 0 a W 9 u M S 9 U Y W J s Z T A y M C A o U G F n Z S A x M y 0 x N C k v Q 2 h h b m d l Z C B U e X B l L n t D b 2 x 1 b W 4 x M i w x M X 0 m c X V v d D s s J n F 1 b 3 Q 7 U 2 V j d G l v b j E v V G F i b G U w M j A g K F B h Z 2 U g M T M t M T Q p L 0 N o Y W 5 n Z W Q g V H l w Z S 5 7 Q 2 9 s d W 1 u M T M s M T J 9 J n F 1 b 3 Q 7 L C Z x d W 9 0 O 1 N l Y 3 R p b 2 4 x L 1 R h Y m x l M D I w I C h Q Y W d l I D E z L T E 0 K S 9 D a G F u Z 2 V k I F R 5 c G U u e 0 N v b H V t b j E 0 L D E z f S Z x d W 9 0 O y w m c X V v d D t T Z W N 0 a W 9 u M S 9 U Y W J s Z T A y M C A o U G F n Z S A x M y 0 x N C k v Q 2 h h b m d l Z C B U e X B l L n t D b 2 x 1 b W 4 x N S w x N H 0 m c X V v d D s s J n F 1 b 3 Q 7 U 2 V j d G l v b j E v V G F i b G U w M j A g K F B h Z 2 U g M T M t M T Q p L 0 N o Y W 5 n Z W Q g V H l w Z S 5 7 Q 2 9 s d W 1 u M T Y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U Y W J s Z T A y M C A o U G F n Z S A x M y 0 x N C k v Q 2 h h b m d l Z C B U e X B l L n t D b 2 x 1 b W 4 x L D B 9 J n F 1 b 3 Q 7 L C Z x d W 9 0 O 1 N l Y 3 R p b 2 4 x L 1 R h Y m x l M D I w I C h Q Y W d l I D E z L T E 0 K S 9 D a G F u Z 2 V k I F R 5 c G U u e 0 N v b H V t b j I s M X 0 m c X V v d D s s J n F 1 b 3 Q 7 U 2 V j d G l v b j E v V G F i b G U w M j A g K F B h Z 2 U g M T M t M T Q p L 0 N o Y W 5 n Z W Q g V H l w Z S 5 7 Q 2 9 s d W 1 u M y w y f S Z x d W 9 0 O y w m c X V v d D t T Z W N 0 a W 9 u M S 9 U Y W J s Z T A y M C A o U G F n Z S A x M y 0 x N C k v Q 2 h h b m d l Z C B U e X B l L n t D b 2 x 1 b W 4 0 L D N 9 J n F 1 b 3 Q 7 L C Z x d W 9 0 O 1 N l Y 3 R p b 2 4 x L 1 R h Y m x l M D I w I C h Q Y W d l I D E z L T E 0 K S 9 D a G F u Z 2 V k I F R 5 c G U u e 0 N v b H V t b j U s N H 0 m c X V v d D s s J n F 1 b 3 Q 7 U 2 V j d G l v b j E v V G F i b G U w M j A g K F B h Z 2 U g M T M t M T Q p L 0 N o Y W 5 n Z W Q g V H l w Z S 5 7 Q 2 9 s d W 1 u N i w 1 f S Z x d W 9 0 O y w m c X V v d D t T Z W N 0 a W 9 u M S 9 U Y W J s Z T A y M C A o U G F n Z S A x M y 0 x N C k v Q 2 h h b m d l Z C B U e X B l L n t D b 2 x 1 b W 4 3 L D Z 9 J n F 1 b 3 Q 7 L C Z x d W 9 0 O 1 N l Y 3 R p b 2 4 x L 1 R h Y m x l M D I w I C h Q Y W d l I D E z L T E 0 K S 9 D a G F u Z 2 V k I F R 5 c G U u e 0 N v b H V t b j g s N 3 0 m c X V v d D s s J n F 1 b 3 Q 7 U 2 V j d G l v b j E v V G F i b G U w M j A g K F B h Z 2 U g M T M t M T Q p L 0 N o Y W 5 n Z W Q g V H l w Z S 5 7 Q 2 9 s d W 1 u O S w 4 f S Z x d W 9 0 O y w m c X V v d D t T Z W N 0 a W 9 u M S 9 U Y W J s Z T A y M C A o U G F n Z S A x M y 0 x N C k v Q 2 h h b m d l Z C B U e X B l L n t D b 2 x 1 b W 4 x M C w 5 f S Z x d W 9 0 O y w m c X V v d D t T Z W N 0 a W 9 u M S 9 U Y W J s Z T A y M C A o U G F n Z S A x M y 0 x N C k v Q 2 h h b m d l Z C B U e X B l L n t D b 2 x 1 b W 4 x M S w x M H 0 m c X V v d D s s J n F 1 b 3 Q 7 U 2 V j d G l v b j E v V G F i b G U w M j A g K F B h Z 2 U g M T M t M T Q p L 0 N o Y W 5 n Z W Q g V H l w Z S 5 7 Q 2 9 s d W 1 u M T I s M T F 9 J n F 1 b 3 Q 7 L C Z x d W 9 0 O 1 N l Y 3 R p b 2 4 x L 1 R h Y m x l M D I w I C h Q Y W d l I D E z L T E 0 K S 9 D a G F u Z 2 V k I F R 5 c G U u e 0 N v b H V t b j E z L D E y f S Z x d W 9 0 O y w m c X V v d D t T Z W N 0 a W 9 u M S 9 U Y W J s Z T A y M C A o U G F n Z S A x M y 0 x N C k v Q 2 h h b m d l Z C B U e X B l L n t D b 2 x 1 b W 4 x N C w x M 3 0 m c X V v d D s s J n F 1 b 3 Q 7 U 2 V j d G l v b j E v V G F i b G U w M j A g K F B h Z 2 U g M T M t M T Q p L 0 N o Y W 5 n Z W Q g V H l w Z S 5 7 Q 2 9 s d W 1 u M T U s M T R 9 J n F 1 b 3 Q 7 L C Z x d W 9 0 O 1 N l Y 3 R p b 2 4 x L 1 R h Y m x l M D I w I C h Q Y W d l I D E z L T E 0 K S 9 D a G F u Z 2 V k I F R 5 c G U u e 0 N v b H V t b j E 2 L D E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c p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T d U M T A 6 N D A 6 M z Q u N z Y y M T g 0 M V o i L z 4 8 R W 5 0 c n k g V H l w Z T 0 i R m l s b E N v b H V t b l R 5 c G V z I i B W Y W x 1 Z T 0 i c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G Y 2 M z E 3 Z G Q t N D B m O S 0 0 Y 2 J k L T k 5 O T A t M G F h Y j J i Z G J k M D B l I i 8 + P E V u d H J 5 I F R 5 c G U 9 I l J l Y 2 9 2 Z X J 5 V G F y Z 2 V 0 Q 2 9 s d W 1 u I i B W Y W x 1 Z T 0 i b D U x I i 8 + P E V u d H J 5 I F R 5 c G U 9 I l J l Y 2 9 2 Z X J 5 V G F y Z 2 V 0 U m 9 3 I i B W Y W x 1 Z T 0 i b D E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c p L 0 N o Y W 5 n Z W Q g V H l w Z S 5 7 Q 2 9 s d W 1 u M S w w f S Z x d W 9 0 O y w m c X V v d D t T Z W N 0 a W 9 u M S 9 U Y W J s Z T A x N S A o U G F n Z S A 3 K S 9 D a G F u Z 2 V k I F R 5 c G U u e 0 N v b H V t b j I s M X 0 m c X V v d D s s J n F 1 b 3 Q 7 U 2 V j d G l v b j E v V G F i b G U w M T U g K F B h Z 2 U g N y k v Q 2 h h b m d l Z C B U e X B l L n t D b 2 x 1 b W 4 z L D J 9 J n F 1 b 3 Q 7 L C Z x d W 9 0 O 1 N l Y 3 R p b 2 4 x L 1 R h Y m x l M D E 1 I C h Q Y W d l I D c p L 0 N o Y W 5 n Z W Q g V H l w Z S 5 7 Q 2 9 s d W 1 u N C w z f S Z x d W 9 0 O y w m c X V v d D t T Z W N 0 a W 9 u M S 9 U Y W J s Z T A x N S A o U G F n Z S A 3 K S 9 D a G F u Z 2 V k I F R 5 c G U u e 0 N v b H V t b j U s N H 0 m c X V v d D s s J n F 1 b 3 Q 7 U 2 V j d G l v b j E v V G F i b G U w M T U g K F B h Z 2 U g N y k v Q 2 h h b m d l Z C B U e X B l L n t D b 2 x 1 b W 4 2 L D V 9 J n F 1 b 3 Q 7 L C Z x d W 9 0 O 1 N l Y 3 R p b 2 4 x L 1 R h Y m x l M D E 1 I C h Q Y W d l I D c p L 0 N o Y W 5 n Z W Q g V H l w Z S 5 7 Q 2 9 s d W 1 u N y w 2 f S Z x d W 9 0 O y w m c X V v d D t T Z W N 0 a W 9 u M S 9 U Y W J s Z T A x N S A o U G F n Z S A 3 K S 9 D a G F u Z 2 V k I F R 5 c G U u e 0 N v b H V t b j g s N 3 0 m c X V v d D s s J n F 1 b 3 Q 7 U 2 V j d G l v b j E v V G F i b G U w M T U g K F B h Z 2 U g N y k v Q 2 h h b m d l Z C B U e X B l L n t D b 2 x 1 b W 4 5 L D h 9 J n F 1 b 3 Q 7 L C Z x d W 9 0 O 1 N l Y 3 R p b 2 4 x L 1 R h Y m x l M D E 1 I C h Q Y W d l I D c p L 0 N o Y W 5 n Z W Q g V H l w Z S 5 7 Q 2 9 s d W 1 u M T A s O X 0 m c X V v d D s s J n F 1 b 3 Q 7 U 2 V j d G l v b j E v V G F i b G U w M T U g K F B h Z 2 U g N y k v Q 2 h h b m d l Z C B U e X B l L n t D b 2 x 1 b W 4 x M S w x M H 0 m c X V v d D s s J n F 1 b 3 Q 7 U 2 V j d G l v b j E v V G F i b G U w M T U g K F B h Z 2 U g N y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E 1 I C h Q Y W d l I D c p L 0 N o Y W 5 n Z W Q g V H l w Z S 5 7 Q 2 9 s d W 1 u M S w w f S Z x d W 9 0 O y w m c X V v d D t T Z W N 0 a W 9 u M S 9 U Y W J s Z T A x N S A o U G F n Z S A 3 K S 9 D a G F u Z 2 V k I F R 5 c G U u e 0 N v b H V t b j I s M X 0 m c X V v d D s s J n F 1 b 3 Q 7 U 2 V j d G l v b j E v V G F i b G U w M T U g K F B h Z 2 U g N y k v Q 2 h h b m d l Z C B U e X B l L n t D b 2 x 1 b W 4 z L D J 9 J n F 1 b 3 Q 7 L C Z x d W 9 0 O 1 N l Y 3 R p b 2 4 x L 1 R h Y m x l M D E 1 I C h Q Y W d l I D c p L 0 N o Y W 5 n Z W Q g V H l w Z S 5 7 Q 2 9 s d W 1 u N C w z f S Z x d W 9 0 O y w m c X V v d D t T Z W N 0 a W 9 u M S 9 U Y W J s Z T A x N S A o U G F n Z S A 3 K S 9 D a G F u Z 2 V k I F R 5 c G U u e 0 N v b H V t b j U s N H 0 m c X V v d D s s J n F 1 b 3 Q 7 U 2 V j d G l v b j E v V G F i b G U w M T U g K F B h Z 2 U g N y k v Q 2 h h b m d l Z C B U e X B l L n t D b 2 x 1 b W 4 2 L D V 9 J n F 1 b 3 Q 7 L C Z x d W 9 0 O 1 N l Y 3 R p b 2 4 x L 1 R h Y m x l M D E 1 I C h Q Y W d l I D c p L 0 N o Y W 5 n Z W Q g V H l w Z S 5 7 Q 2 9 s d W 1 u N y w 2 f S Z x d W 9 0 O y w m c X V v d D t T Z W N 0 a W 9 u M S 9 U Y W J s Z T A x N S A o U G F n Z S A 3 K S 9 D a G F u Z 2 V k I F R 5 c G U u e 0 N v b H V t b j g s N 3 0 m c X V v d D s s J n F 1 b 3 Q 7 U 2 V j d G l v b j E v V G F i b G U w M T U g K F B h Z 2 U g N y k v Q 2 h h b m d l Z C B U e X B l L n t D b 2 x 1 b W 4 5 L D h 9 J n F 1 b 3 Q 7 L C Z x d W 9 0 O 1 N l Y 3 R p b 2 4 x L 1 R h Y m x l M D E 1 I C h Q Y W d l I D c p L 0 N o Y W 5 n Z W Q g V H l w Z S 5 7 Q 2 9 s d W 1 u M T A s O X 0 m c X V v d D s s J n F 1 b 3 Q 7 U 2 V j d G l v b j E v V G F i b G U w M T U g K F B h Z 2 U g N y k v Q 2 h h b m d l Z C B U e X B l L n t D b 2 x 1 b W 4 x M S w x M H 0 m c X V v d D s s J n F 1 b 3 Q 7 U 2 V j d G l v b j E v V G F i b G U w M T U g K F B h Z 2 U g N y k v Q 2 h h b m d l Z C B U e X B l L n t D b 2 x 1 b W 4 x M i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3 K S U y M C g y K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T d U M T A 6 N D A 6 M z Q u N z Y y M T g 0 M V o i L z 4 8 R W 5 0 c n k g V H l w Z T 0 i R m l s b E N v b H V t b l R 5 c G V z I i B W Y W x 1 Z T 0 i c 0 J n W U d C Z 1 l H Q m d Z R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Z j B i M 2 I y O W E t Y j g w M C 0 0 N m F l L T g z Y T c t Y m F k M D U 5 N T A 1 Y z U y I i 8 + P E V u d H J 5 I F R 5 c G U 9 I l J l Y 2 9 2 Z X J 5 V G F y Z 2 V 0 Q 2 9 s d W 1 u I i B W Y W x 1 Z T 0 i b D U x I i 8 + P E V u d H J 5 I F R 5 c G U 9 I l J l Y 2 9 2 Z X J 5 V G F y Z 2 V 0 U m 9 3 I i B W Y W x 1 Z T 0 i b D E i L z 4 8 R W 5 0 c n k g V H l w Z T 0 i U m V j b 3 Z l c n l U Y X J n Z X R T a G V l d C I g V m F s d W U 9 I n N T a G V l d D E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c p L 0 N o Y W 5 n Z W Q g V H l w Z S 5 7 Q 2 9 s d W 1 u M S w w f S Z x d W 9 0 O y w m c X V v d D t T Z W N 0 a W 9 u M S 9 U Y W J s Z T A x N S A o U G F n Z S A 3 K S 9 D a G F u Z 2 V k I F R 5 c G U u e 0 N v b H V t b j I s M X 0 m c X V v d D s s J n F 1 b 3 Q 7 U 2 V j d G l v b j E v V G F i b G U w M T U g K F B h Z 2 U g N y k v Q 2 h h b m d l Z C B U e X B l L n t D b 2 x 1 b W 4 z L D J 9 J n F 1 b 3 Q 7 L C Z x d W 9 0 O 1 N l Y 3 R p b 2 4 x L 1 R h Y m x l M D E 1 I C h Q Y W d l I D c p L 0 N o Y W 5 n Z W Q g V H l w Z S 5 7 Q 2 9 s d W 1 u N C w z f S Z x d W 9 0 O y w m c X V v d D t T Z W N 0 a W 9 u M S 9 U Y W J s Z T A x N S A o U G F n Z S A 3 K S 9 D a G F u Z 2 V k I F R 5 c G U u e 0 N v b H V t b j U s N H 0 m c X V v d D s s J n F 1 b 3 Q 7 U 2 V j d G l v b j E v V G F i b G U w M T U g K F B h Z 2 U g N y k v Q 2 h h b m d l Z C B U e X B l L n t D b 2 x 1 b W 4 2 L D V 9 J n F 1 b 3 Q 7 L C Z x d W 9 0 O 1 N l Y 3 R p b 2 4 x L 1 R h Y m x l M D E 1 I C h Q Y W d l I D c p L 0 N o Y W 5 n Z W Q g V H l w Z S 5 7 Q 2 9 s d W 1 u N y w 2 f S Z x d W 9 0 O y w m c X V v d D t T Z W N 0 a W 9 u M S 9 U Y W J s Z T A x N S A o U G F n Z S A 3 K S 9 D a G F u Z 2 V k I F R 5 c G U u e 0 N v b H V t b j g s N 3 0 m c X V v d D s s J n F 1 b 3 Q 7 U 2 V j d G l v b j E v V G F i b G U w M T U g K F B h Z 2 U g N y k v Q 2 h h b m d l Z C B U e X B l L n t D b 2 x 1 b W 4 5 L D h 9 J n F 1 b 3 Q 7 L C Z x d W 9 0 O 1 N l Y 3 R p b 2 4 x L 1 R h Y m x l M D E 1 I C h Q Y W d l I D c p L 0 N o Y W 5 n Z W Q g V H l w Z S 5 7 Q 2 9 s d W 1 u M T A s O X 0 m c X V v d D s s J n F 1 b 3 Q 7 U 2 V j d G l v b j E v V G F i b G U w M T U g K F B h Z 2 U g N y k v Q 2 h h b m d l Z C B U e X B l L n t D b 2 x 1 b W 4 x M S w x M H 0 m c X V v d D s s J n F 1 b 3 Q 7 U 2 V j d G l v b j E v V G F i b G U w M T U g K F B h Z 2 U g N y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E 1 I C h Q Y W d l I D c p L 0 N o Y W 5 n Z W Q g V H l w Z S 5 7 Q 2 9 s d W 1 u M S w w f S Z x d W 9 0 O y w m c X V v d D t T Z W N 0 a W 9 u M S 9 U Y W J s Z T A x N S A o U G F n Z S A 3 K S 9 D a G F u Z 2 V k I F R 5 c G U u e 0 N v b H V t b j I s M X 0 m c X V v d D s s J n F 1 b 3 Q 7 U 2 V j d G l v b j E v V G F i b G U w M T U g K F B h Z 2 U g N y k v Q 2 h h b m d l Z C B U e X B l L n t D b 2 x 1 b W 4 z L D J 9 J n F 1 b 3 Q 7 L C Z x d W 9 0 O 1 N l Y 3 R p b 2 4 x L 1 R h Y m x l M D E 1 I C h Q Y W d l I D c p L 0 N o Y W 5 n Z W Q g V H l w Z S 5 7 Q 2 9 s d W 1 u N C w z f S Z x d W 9 0 O y w m c X V v d D t T Z W N 0 a W 9 u M S 9 U Y W J s Z T A x N S A o U G F n Z S A 3 K S 9 D a G F u Z 2 V k I F R 5 c G U u e 0 N v b H V t b j U s N H 0 m c X V v d D s s J n F 1 b 3 Q 7 U 2 V j d G l v b j E v V G F i b G U w M T U g K F B h Z 2 U g N y k v Q 2 h h b m d l Z C B U e X B l L n t D b 2 x 1 b W 4 2 L D V 9 J n F 1 b 3 Q 7 L C Z x d W 9 0 O 1 N l Y 3 R p b 2 4 x L 1 R h Y m x l M D E 1 I C h Q Y W d l I D c p L 0 N o Y W 5 n Z W Q g V H l w Z S 5 7 Q 2 9 s d W 1 u N y w 2 f S Z x d W 9 0 O y w m c X V v d D t T Z W N 0 a W 9 u M S 9 U Y W J s Z T A x N S A o U G F n Z S A 3 K S 9 D a G F u Z 2 V k I F R 5 c G U u e 0 N v b H V t b j g s N 3 0 m c X V v d D s s J n F 1 b 3 Q 7 U 2 V j d G l v b j E v V G F i b G U w M T U g K F B h Z 2 U g N y k v Q 2 h h b m d l Z C B U e X B l L n t D b 2 x 1 b W 4 5 L D h 9 J n F 1 b 3 Q 7 L C Z x d W 9 0 O 1 N l Y 3 R p b 2 4 x L 1 R h Y m x l M D E 1 I C h Q Y W d l I D c p L 0 N o Y W 5 n Z W Q g V H l w Z S 5 7 Q 2 9 s d W 1 u M T A s O X 0 m c X V v d D s s J n F 1 b 3 Q 7 U 2 V j d G l v b j E v V G F i b G U w M T U g K F B h Z 2 U g N y k v Q 2 h h b m d l Z C B U e X B l L n t D b 2 x 1 b W 4 x M S w x M H 0 m c X V v d D s s J n F 1 b 3 Q 7 U 2 V j d G l v b j E v V G F i b G U w M T U g K F B h Z 2 U g N y k v Q 2 h h b m d l Z C B U e X B l L n t D b 2 x 1 b W 4 x M i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5 K T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k t M T d U M T A 6 N D E 6 M D g u M T U 5 N D Y 4 M V o i L z 4 8 R W 5 0 c n k g V H l w Z T 0 i R m l s b E N v b H V t b l R 5 c G V z I i B W Y W x 1 Z T 0 i c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x Y W E w Y j E w N y 0 4 Z j Q 0 L T R k O T Q t Y m Q 2 Y y 0 x O D l k M G Q x M z M y N z g i L z 4 8 R W 5 0 c n k g V H l w Z T 0 i U m V j b 3 Z l c n l U Y X J n Z X R D b 2 x 1 b W 4 i I F Z h b H V l P S J s N j Q i L z 4 8 R W 5 0 c n k g V H l w Z T 0 i U m V j b 3 Z l c n l U Y X J n Z X R S b 3 c i I F Z h b H V l P S J s M S I v P j x F b n R y e S B U e X B l P S J S Z W N v d m V y e V R h c m d l d F N o Z W V 0 I i B W Y W x 1 Z T 0 i c 1 N o Z W V 0 M S I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O S k v Q 2 h h b m d l Z C B U e X B l L n t D b 2 x 1 b W 4 x L D B 9 J n F 1 b 3 Q 7 L C Z x d W 9 0 O 1 N l Y 3 R p b 2 4 x L 1 R h Y m x l M D E 3 I C h Q Y W d l I D k p L 0 N o Y W 5 n Z W Q g V H l w Z S 5 7 Q 2 9 s d W 1 u M i w x f S Z x d W 9 0 O y w m c X V v d D t T Z W N 0 a W 9 u M S 9 U Y W J s Z T A x N y A o U G F n Z S A 5 K S 9 D a G F u Z 2 V k I F R 5 c G U u e 0 N v b H V t b j M s M n 0 m c X V v d D s s J n F 1 b 3 Q 7 U 2 V j d G l v b j E v V G F i b G U w M T c g K F B h Z 2 U g O S k v Q 2 h h b m d l Z C B U e X B l L n t D b 2 x 1 b W 4 0 L D N 9 J n F 1 b 3 Q 7 L C Z x d W 9 0 O 1 N l Y 3 R p b 2 4 x L 1 R h Y m x l M D E 3 I C h Q Y W d l I D k p L 0 N o Y W 5 n Z W Q g V H l w Z S 5 7 Q 2 9 s d W 1 u N S w 0 f S Z x d W 9 0 O y w m c X V v d D t T Z W N 0 a W 9 u M S 9 U Y W J s Z T A x N y A o U G F n Z S A 5 K S 9 D a G F u Z 2 V k I F R 5 c G U u e 0 N v b H V t b j Y s N X 0 m c X V v d D s s J n F 1 b 3 Q 7 U 2 V j d G l v b j E v V G F i b G U w M T c g K F B h Z 2 U g O S k v Q 2 h h b m d l Z C B U e X B l L n t D b 2 x 1 b W 4 3 L D Z 9 J n F 1 b 3 Q 7 L C Z x d W 9 0 O 1 N l Y 3 R p b 2 4 x L 1 R h Y m x l M D E 3 I C h Q Y W d l I D k p L 0 N o Y W 5 n Z W Q g V H l w Z S 5 7 Q 2 9 s d W 1 u O C w 3 f S Z x d W 9 0 O y w m c X V v d D t T Z W N 0 a W 9 u M S 9 U Y W J s Z T A x N y A o U G F n Z S A 5 K S 9 D a G F u Z 2 V k I F R 5 c G U u e 0 N v b H V t b j k s O H 0 m c X V v d D s s J n F 1 b 3 Q 7 U 2 V j d G l v b j E v V G F i b G U w M T c g K F B h Z 2 U g O S k v Q 2 h h b m d l Z C B U e X B l L n t D b 2 x 1 b W 4 x M C w 5 f S Z x d W 9 0 O y w m c X V v d D t T Z W N 0 a W 9 u M S 9 U Y W J s Z T A x N y A o U G F n Z S A 5 K S 9 D a G F u Z 2 V k I F R 5 c G U u e 0 N v b H V t b j E x L D E w f S Z x d W 9 0 O y w m c X V v d D t T Z W N 0 a W 9 u M S 9 U Y W J s Z T A x N y A o U G F n Z S A 5 K S 9 D a G F u Z 2 V k I F R 5 c G U u e 0 N v b H V t b j E y L D E x f S Z x d W 9 0 O y w m c X V v d D t T Z W N 0 a W 9 u M S 9 U Y W J s Z T A x N y A o U G F n Z S A 5 K S 9 D a G F u Z 2 V k I F R 5 c G U u e 0 N v b H V t b j E z L D E y f S Z x d W 9 0 O y w m c X V v d D t T Z W N 0 a W 9 u M S 9 U Y W J s Z T A x N y A o U G F n Z S A 5 K S 9 D a G F u Z 2 V k I F R 5 c G U u e 0 N v b H V t b j E 0 L D E z f S Z x d W 9 0 O y w m c X V v d D t T Z W N 0 a W 9 u M S 9 U Y W J s Z T A x N y A o U G F n Z S A 5 K S 9 D a G F u Z 2 V k I F R 5 c G U u e 0 N v b H V t b j E 1 L D E 0 f S Z x d W 9 0 O y w m c X V v d D t T Z W N 0 a W 9 u M S 9 U Y W J s Z T A x N y A o U G F n Z S A 5 K S 9 D a G F u Z 2 V k I F R 5 c G U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T c g K F B h Z 2 U g O S k v Q 2 h h b m d l Z C B U e X B l L n t D b 2 x 1 b W 4 x L D B 9 J n F 1 b 3 Q 7 L C Z x d W 9 0 O 1 N l Y 3 R p b 2 4 x L 1 R h Y m x l M D E 3 I C h Q Y W d l I D k p L 0 N o Y W 5 n Z W Q g V H l w Z S 5 7 Q 2 9 s d W 1 u M i w x f S Z x d W 9 0 O y w m c X V v d D t T Z W N 0 a W 9 u M S 9 U Y W J s Z T A x N y A o U G F n Z S A 5 K S 9 D a G F u Z 2 V k I F R 5 c G U u e 0 N v b H V t b j M s M n 0 m c X V v d D s s J n F 1 b 3 Q 7 U 2 V j d G l v b j E v V G F i b G U w M T c g K F B h Z 2 U g O S k v Q 2 h h b m d l Z C B U e X B l L n t D b 2 x 1 b W 4 0 L D N 9 J n F 1 b 3 Q 7 L C Z x d W 9 0 O 1 N l Y 3 R p b 2 4 x L 1 R h Y m x l M D E 3 I C h Q Y W d l I D k p L 0 N o Y W 5 n Z W Q g V H l w Z S 5 7 Q 2 9 s d W 1 u N S w 0 f S Z x d W 9 0 O y w m c X V v d D t T Z W N 0 a W 9 u M S 9 U Y W J s Z T A x N y A o U G F n Z S A 5 K S 9 D a G F u Z 2 V k I F R 5 c G U u e 0 N v b H V t b j Y s N X 0 m c X V v d D s s J n F 1 b 3 Q 7 U 2 V j d G l v b j E v V G F i b G U w M T c g K F B h Z 2 U g O S k v Q 2 h h b m d l Z C B U e X B l L n t D b 2 x 1 b W 4 3 L D Z 9 J n F 1 b 3 Q 7 L C Z x d W 9 0 O 1 N l Y 3 R p b 2 4 x L 1 R h Y m x l M D E 3 I C h Q Y W d l I D k p L 0 N o Y W 5 n Z W Q g V H l w Z S 5 7 Q 2 9 s d W 1 u O C w 3 f S Z x d W 9 0 O y w m c X V v d D t T Z W N 0 a W 9 u M S 9 U Y W J s Z T A x N y A o U G F n Z S A 5 K S 9 D a G F u Z 2 V k I F R 5 c G U u e 0 N v b H V t b j k s O H 0 m c X V v d D s s J n F 1 b 3 Q 7 U 2 V j d G l v b j E v V G F i b G U w M T c g K F B h Z 2 U g O S k v Q 2 h h b m d l Z C B U e X B l L n t D b 2 x 1 b W 4 x M C w 5 f S Z x d W 9 0 O y w m c X V v d D t T Z W N 0 a W 9 u M S 9 U Y W J s Z T A x N y A o U G F n Z S A 5 K S 9 D a G F u Z 2 V k I F R 5 c G U u e 0 N v b H V t b j E x L D E w f S Z x d W 9 0 O y w m c X V v d D t T Z W N 0 a W 9 u M S 9 U Y W J s Z T A x N y A o U G F n Z S A 5 K S 9 D a G F u Z 2 V k I F R 5 c G U u e 0 N v b H V t b j E y L D E x f S Z x d W 9 0 O y w m c X V v d D t T Z W N 0 a W 9 u M S 9 U Y W J s Z T A x N y A o U G F n Z S A 5 K S 9 D a G F u Z 2 V k I F R 5 c G U u e 0 N v b H V t b j E z L D E y f S Z x d W 9 0 O y w m c X V v d D t T Z W N 0 a W 9 u M S 9 U Y W J s Z T A x N y A o U G F n Z S A 5 K S 9 D a G F u Z 2 V k I F R 5 c G U u e 0 N v b H V t b j E 0 L D E z f S Z x d W 9 0 O y w m c X V v d D t T Z W N 0 a W 9 u M S 9 U Y W J s Z T A x N y A o U G F n Z S A 5 K S 9 D a G F u Z 2 V k I F R 5 c G U u e 0 N v b H V t b j E 1 L D E 0 f S Z x d W 9 0 O y w m c X V v d D t T Z W N 0 a W 9 u M S 9 U Y W J s Z T A x N y A o U G F n Z S A 5 K S 9 D a G F u Z 2 V k I F R 5 c G U u e 0 N v b H V t b j E 2 L D E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Z T A x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Q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z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E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M i 9 Q Y W d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M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x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E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T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M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A p L 1 R h Y m x l M D E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A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w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Y l M j A o U G F n Z S U y M D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Y l M j A o U G F n Z S U y M D k p L 1 R h Y m x l M D E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i U y M C h Q Y W d l J T I w O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i U y M C h Q Y W d l J T I w O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0 K S 9 U Y W J s Z T A x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I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y k v V G F i b G U w M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c t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N y 0 4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c t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2 K S 9 U Y W J s Z T A x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N S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Z T A w O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g v U G F n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g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U w M D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1 B h Z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l M D A 3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N y 0 4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3 L T g p J T I w K D I p L 1 R h Y m x l M D E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N y 0 4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Y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Y p J T I w K D I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N i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N i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1 K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1 K S U y M C g y K S 9 U Y W J s Z T A x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U p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U p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N C k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N C k l M j A o M i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0 K S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0 K S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M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M p J T I w K D I p L 1 R h Y m x l M D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y k l M j A o M i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y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M y 0 x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C U y M C h Q Y W d l J T I w M T M t M T Q p L 1 R h Y m x l M D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C U y M C h Q Y W d l J T I w M T M t M T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N y k v V G F i b G U w M T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c p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c p J T I w K D I p L 1 R h Y m x l M D E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N y k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5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5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k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+ w 2 7 / m W w w Q b u j 6 w 8 2 1 Y 0 z A A A A A A I A A A A A A B B m A A A A A Q A A I A A A A P B s / z F o 4 n R 1 d A g v U o v p i D s 9 5 D B a G v 9 H J s N G k W 8 2 U / 0 k A A A A A A 6 A A A A A A g A A I A A A A L X U i j j e s K 5 k 1 h 2 M d g 1 t b e 5 T 4 h c Q U 8 U I R x m P Y F k R Q T D L U A A A A P F 7 E b Z I y Q g S Y f x K B 2 1 m R N i X J h 0 g 8 s c l 9 7 Z e B S j Y G e R j A U Y 5 D n n y V d + O J G Q z W O 4 y B G Z I o 5 H 3 d 5 X Z 0 X 3 v a W 2 D v T W e X U u I R u r F T H F q d t a t 4 N r 1 Q A A A A D a A P e D 7 w d w 3 r B j x D D j A l y R S b N K t 6 e E Y m E V R 0 a k t V n 5 A W J K C 8 T 9 S 7 5 l 7 9 a c p Q q l s O 4 C x C r D a w 5 j l H 1 O + w Z C c k z A = < / D a t a M a s h u p > 
</file>

<file path=customXml/itemProps1.xml><?xml version="1.0" encoding="utf-8"?>
<ds:datastoreItem xmlns:ds="http://schemas.openxmlformats.org/officeDocument/2006/customXml" ds:itemID="{6665E6BD-87C8-4C3D-B12A-83375E2045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Land Price - BHIWANDI</vt:lpstr>
      <vt:lpstr>Land Price - NASHIK</vt:lpstr>
      <vt:lpstr>Land Price - DAMAN</vt:lpstr>
      <vt:lpstr>Land Price - SILVASSA</vt:lpstr>
      <vt:lpstr>Land Price - HALOL</vt:lpstr>
      <vt:lpstr>Land Price - JALGAON</vt:lpstr>
      <vt:lpstr>Land Price - DHULE</vt:lpstr>
      <vt:lpstr>Land Price - VAPI</vt:lpstr>
      <vt:lpstr>WAREHOUSE - BHIWANDI</vt:lpstr>
      <vt:lpstr>WAREHOUSE -  DAMAN</vt:lpstr>
      <vt:lpstr>WAREHOUSE -  JALGAON</vt:lpstr>
      <vt:lpstr>Sheet4</vt:lpstr>
      <vt:lpstr>Sheet1</vt:lpstr>
      <vt:lpstr>Sheet2</vt:lpstr>
      <vt:lpstr>Sheet3</vt:lpstr>
      <vt:lpstr>'Land Price - BHIWANDI'!Print_Area</vt:lpstr>
      <vt:lpstr>'Land Price - DAMAN'!Print_Area</vt:lpstr>
      <vt:lpstr>'Land Price - DHULE'!Print_Area</vt:lpstr>
      <vt:lpstr>'Land Price - JALGAON'!Print_Area</vt:lpstr>
      <vt:lpstr>'Land Price - NASHIK'!Print_Area</vt:lpstr>
      <vt:lpstr>'Land Price - SILVASSA'!Print_Area</vt:lpstr>
      <vt:lpstr>'Land Price - VAPI'!Print_Area</vt:lpstr>
      <vt:lpstr>'WAREHOUSE -  DAMAN'!Print_Area</vt:lpstr>
      <vt:lpstr>'WAREHOUSE -  JALGAON'!Print_Area</vt:lpstr>
      <vt:lpstr>'WAREHOUSE - BHIWANDI'!Print_Area</vt:lpstr>
      <vt:lpstr>'Land Price - BHIWANDI'!Print_Titles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mitesh turakhia</cp:lastModifiedBy>
  <cp:lastPrinted>2026-08-01T12:16:49Z</cp:lastPrinted>
  <dcterms:created xsi:type="dcterms:W3CDTF">2018-01-03T12:20:14Z</dcterms:created>
  <dcterms:modified xsi:type="dcterms:W3CDTF">2026-08-17T07:57:23Z</dcterms:modified>
</cp:coreProperties>
</file>